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shobu.tomoyuki\Desktop\【経営比較分析表】2018_363871_47_1718\"/>
    </mc:Choice>
  </mc:AlternateContent>
  <xr:revisionPtr revIDLastSave="0" documentId="13_ncr:1_{E8089432-4679-48A6-9DDC-994C46052521}" xr6:coauthVersionLast="41" xr6:coauthVersionMax="41" xr10:uidLastSave="{00000000-0000-0000-0000-000000000000}"/>
  <workbookProtection workbookAlgorithmName="SHA-512" workbookHashValue="Dhn3pnM765swTLcMS9Eo3yM+T6vl3Yq+TkYz4TyCaeEPk1E/o2TkdWYiN0Y84WVvHEwcCErV1kn2xKUKDC3EWg==" workbookSaltValue="JAodgbDWzQK0wlTeDdmrdQ==" workbookSpinCount="100000" lockStructure="1"/>
  <bookViews>
    <workbookView xWindow="-120" yWindow="-120" windowWidth="19440" windowHeight="1500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AL8" i="4" s="1"/>
  <c r="R6" i="5"/>
  <c r="Q6" i="5"/>
  <c r="W10" i="4" s="1"/>
  <c r="P6" i="5"/>
  <c r="P10" i="4" s="1"/>
  <c r="O6" i="5"/>
  <c r="I10" i="4" s="1"/>
  <c r="N6" i="5"/>
  <c r="M6" i="5"/>
  <c r="AD8" i="4" s="1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AT10" i="4"/>
  <c r="AL10" i="4"/>
  <c r="AD10" i="4"/>
  <c r="B10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<sst xmlns="http://schemas.openxmlformats.org/spreadsheetml/2006/main" count="228" uniqueCount="113">
  <si>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</si>
  <si>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</si>
  <si>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</si>
  <si>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</si>
  <si>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</si>
  <si>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</si>
  <si>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</si>
  <si>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</si>
  <si>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</si>
  <si>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</si>
  <si>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</si>
  <si>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</si>
  <si>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</si>
  <si>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</si>
  <si>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</si>
  <si>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</si>
  <si>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</si>
  <si>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</si>
  <si>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</si>
  <si>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</si>
  <si>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</si>
  <si>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</si>
  <si>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</si>
  <si>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</si>
  <si>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</si>
  <si>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</si>
  <si>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</si>
  <si>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</si>
  <si>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</si>
  <si>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</si>
  <si>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</si>
  <si>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</si>
  <si>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</si>
  <si>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</si>
  <si>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</si>
  <si>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</si>
  <si>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</si>
  <si>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</si>
  <si>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</si>
  <si>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</si>
  <si>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</si>
  <si>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</si>
  <si>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</si>
  <si>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</si>
  <si>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</si>
  <si>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</si>
  <si>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</si>
  <si>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</si>
  <si>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</si>
  <si>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</si>
  <si>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</si>
  <si>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</si>
  <si>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</si>
  <si>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</si>
  <si>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</si>
  <si>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</si>
  <si>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</si>
  <si>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</si>
  <si>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</si>
  <si>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</si>
  <si>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</si>
  <si>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</si>
  <si>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</si>
  <si>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</si>
  <si>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</si>
  <si>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</si>
  <si>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</si>
  <si>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</si>
  <si>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</si>
  <si>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</si>
  <si>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</si>
  <si>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</si>
  <si>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</si>
  <si>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</si>
  <si>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</si>
  <si>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</si>
  <si>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</si>
  <si>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</si>
  <si>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</si>
  <si>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</si>
  <si>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</si>
  <si>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</si>
  <si>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</si>
  <si>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</si>
  <si>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</si>
  <si>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</si>
  <si>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</si>
  <si>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</si>
  <si>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</si>
  <si>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</si>
  <si>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</si>
  <si>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</si>
  <si>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</si>
  <si>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</si>
  <si>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</si>
  <si>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</si>
  <si>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</si>
  <si>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美波町</t>
  </si>
  <si>
    <t>法非適用</t>
  </si>
  <si>
    <t>下水道事業</t>
  </si>
  <si>
    <t>漁業集落排水</t>
  </si>
  <si>
    <t>H2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</si>
  <si>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</si>
  <si>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</si>
  <si>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</si>
  <si>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</si>
  <si>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</si>
  <si>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</si>
  <si>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</si>
  <si>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</si>
  <si>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経常収支比率が100%未満の年度については前年度繰越金により費用を補っており、ほぼ100%以上であることから、健全である。
　しかし、使用料以外の収入である一般会計からの繰入金に依存している。
　汚水処理原価については、類似団体と比較しても低い。
　施設利用率及び水洗化率は比較的高い値となっている。</t>
    <phoneticPr fontId="4"/>
  </si>
  <si>
    <t>　おおむね健全であると認められる。しかし、一般会計からの繰入金に依存しているため、効率的な経営に努める必要がある。</t>
    <phoneticPr fontId="4"/>
  </si>
  <si>
    <t>　供用開始が平成13年度及び平成22年度であり、平成13年度供用開始の施設は老朽化が進んで来ていることから、令和2年度に施設機能診断調査・最適整備構想を策定する。その結果を基にして施設修繕を計画的に行ていく。</t>
    <rPh sb="14" eb="16">
      <t>ヘイセイ</t>
    </rPh>
    <rPh sb="54" eb="56">
      <t>レイワ</t>
    </rPh>
    <rPh sb="57" eb="59">
      <t>ネンド</t>
    </rPh>
    <rPh sb="60" eb="62">
      <t>シセツ</t>
    </rPh>
    <rPh sb="62" eb="64">
      <t>キノウ</t>
    </rPh>
    <rPh sb="64" eb="66">
      <t>シンダン</t>
    </rPh>
    <rPh sb="66" eb="68">
      <t>チョウサ</t>
    </rPh>
    <rPh sb="69" eb="71">
      <t>サイテキ</t>
    </rPh>
    <rPh sb="71" eb="73">
      <t>セイビ</t>
    </rPh>
    <rPh sb="73" eb="75">
      <t>コウソウ</t>
    </rPh>
    <rPh sb="76" eb="78">
      <t>サクテイ</t>
    </rPh>
    <rPh sb="83" eb="85">
      <t>ケッカ</t>
    </rPh>
    <rPh sb="86" eb="87">
      <t>モト</t>
    </rPh>
    <rPh sb="90" eb="92">
      <t>シセツ</t>
    </rPh>
    <rPh sb="95" eb="98">
      <t>ケイカクテキ</t>
    </rPh>
    <rPh sb="99" eb="100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</si>
</sst>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83-4107-ABC2-01661259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0.31</c:v>
                </c:pt>
                <c:pt idx="1">
                  <c:v>0.1</c:v>
                </c:pt>
                <c:pt idx="2">
                  <c:v>0.01</c:v>
                </c:pt>
                <c:pt idx="3">
                  <c:v>0.09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83-4107-ABC2-01661259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40</c:v>
                </c:pt>
                <c:pt idx="1">
                  <c:v>42.67</c:v>
                </c:pt>
                <c:pt idx="2">
                  <c:v>37.33</c:v>
                </c:pt>
                <c:pt idx="3">
                  <c:v>36</c:v>
                </c:pt>
                <c:pt idx="4">
                  <c:v>37.33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2C-40F9-B669-4A387DA7A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29.86</c:v>
                </c:pt>
                <c:pt idx="1">
                  <c:v>29.28</c:v>
                </c:pt>
                <c:pt idx="2">
                  <c:v>33.729999999999997</c:v>
                </c:pt>
                <c:pt idx="3">
                  <c:v>33.21</c:v>
                </c:pt>
                <c:pt idx="4">
                  <c:v>32.229999999999997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2C-40F9-B669-4A387DA7A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87</c:v>
                </c:pt>
                <c:pt idx="1">
                  <c:v>88.58</c:v>
                </c:pt>
                <c:pt idx="2">
                  <c:v>87.87</c:v>
                </c:pt>
                <c:pt idx="3">
                  <c:v>89.19</c:v>
                </c:pt>
                <c:pt idx="4">
                  <c:v>91.9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29-4265-BC73-F3B150D13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65.95</c:v>
                </c:pt>
                <c:pt idx="1">
                  <c:v>66.819999999999993</c:v>
                </c:pt>
                <c:pt idx="2">
                  <c:v>79.989999999999995</c:v>
                </c:pt>
                <c:pt idx="3">
                  <c:v>79.98</c:v>
                </c:pt>
                <c:pt idx="4">
                  <c:v>80.8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29-4265-BC73-F3B150D13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98.78</c:v>
                </c:pt>
                <c:pt idx="1">
                  <c:v>99.75</c:v>
                </c:pt>
                <c:pt idx="2">
                  <c:v>99.98</c:v>
                </c:pt>
                <c:pt idx="3">
                  <c:v>100.03</c:v>
                </c:pt>
                <c:pt idx="4">
                  <c:v>100.02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DF-4C49-92B1-D31E51898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DF-4C49-92B1-D31E51898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5C-4A8A-A563-369B34BA5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5C-4A8A-A563-369B34BA5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98-4F1A-86BC-09A42C27E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98-4F1A-86BC-09A42C27E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DE-4A23-9A8E-542622B68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DE-4A23-9A8E-542622B68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4-47FA-92B7-EF0F46B53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F4-47FA-92B7-EF0F46B53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4348.1499999999996</c:v>
                </c:pt>
                <c:pt idx="4" formatCode="#,##0.00;&quot;△&quot;#,##0.00;&quot;-&quot;">
                  <c:v>3969.1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73-4289-91FA-2BA66DF95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1741.94</c:v>
                </c:pt>
                <c:pt idx="1">
                  <c:v>1451.54</c:v>
                </c:pt>
                <c:pt idx="2">
                  <c:v>1063.93</c:v>
                </c:pt>
                <c:pt idx="3">
                  <c:v>1060.8599999999999</c:v>
                </c:pt>
                <c:pt idx="4">
                  <c:v>1006.65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73-4289-91FA-2BA66DF95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32.15</c:v>
                </c:pt>
                <c:pt idx="1">
                  <c:v>32.89</c:v>
                </c:pt>
                <c:pt idx="2">
                  <c:v>31.59</c:v>
                </c:pt>
                <c:pt idx="3">
                  <c:v>31.52</c:v>
                </c:pt>
                <c:pt idx="4">
                  <c:v>29.7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97-4329-A4CD-45BE834F4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33.86</c:v>
                </c:pt>
                <c:pt idx="1">
                  <c:v>33.58</c:v>
                </c:pt>
                <c:pt idx="2">
                  <c:v>46.26</c:v>
                </c:pt>
                <c:pt idx="3">
                  <c:v>45.81</c:v>
                </c:pt>
                <c:pt idx="4">
                  <c:v>43.43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97-4329-A4CD-45BE834F4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349</c:v>
                </c:pt>
                <c:pt idx="1">
                  <c:v>341.42</c:v>
                </c:pt>
                <c:pt idx="2">
                  <c:v>356.15</c:v>
                </c:pt>
                <c:pt idx="3">
                  <c:v>352.54</c:v>
                </c:pt>
                <c:pt idx="4">
                  <c:v>376.88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4C-4653-8F11-EA9CDC40A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510.15</c:v>
                </c:pt>
                <c:pt idx="1">
                  <c:v>514.39</c:v>
                </c:pt>
                <c:pt idx="2">
                  <c:v>376.4</c:v>
                </c:pt>
                <c:pt idx="3">
                  <c:v>383.92</c:v>
                </c:pt>
                <c:pt idx="4">
                  <c:v>400.44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4C-4653-8F11-EA9CDC40A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【973.20】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【377.19】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徳島県　美波町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漁業集落排水</v>
      </c>
      <c r="Q8" s="71"/>
      <c r="R8" s="71"/>
      <c r="S8" s="71"/>
      <c r="T8" s="71"/>
      <c r="U8" s="71"/>
      <c r="V8" s="71"/>
      <c r="W8" s="71" t="str">
        <f>データ!L6</f>
        <v>H2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6771</v>
      </c>
      <c r="AM8" s="68"/>
      <c r="AN8" s="68"/>
      <c r="AO8" s="68"/>
      <c r="AP8" s="68"/>
      <c r="AQ8" s="68"/>
      <c r="AR8" s="68"/>
      <c r="AS8" s="68"/>
      <c r="AT8" s="67">
        <f>データ!T6</f>
        <v>140.74</v>
      </c>
      <c r="AU8" s="67"/>
      <c r="AV8" s="67"/>
      <c r="AW8" s="67"/>
      <c r="AX8" s="67"/>
      <c r="AY8" s="67"/>
      <c r="AZ8" s="67"/>
      <c r="BA8" s="67"/>
      <c r="BB8" s="67">
        <f>データ!U6</f>
        <v>48.11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 t="str">
        <f>データ!O6</f>
        <v>該当数値なし</v>
      </c>
      <c r="J10" s="67"/>
      <c r="K10" s="67"/>
      <c r="L10" s="67"/>
      <c r="M10" s="67"/>
      <c r="N10" s="67"/>
      <c r="O10" s="67"/>
      <c r="P10" s="67">
        <f>データ!P6</f>
        <v>3.68</v>
      </c>
      <c r="Q10" s="67"/>
      <c r="R10" s="67"/>
      <c r="S10" s="67"/>
      <c r="T10" s="67"/>
      <c r="U10" s="67"/>
      <c r="V10" s="67"/>
      <c r="W10" s="67">
        <f>データ!Q6</f>
        <v>105.94</v>
      </c>
      <c r="X10" s="67"/>
      <c r="Y10" s="67"/>
      <c r="Z10" s="67"/>
      <c r="AA10" s="67"/>
      <c r="AB10" s="67"/>
      <c r="AC10" s="67"/>
      <c r="AD10" s="68">
        <f>データ!R6</f>
        <v>2050</v>
      </c>
      <c r="AE10" s="68"/>
      <c r="AF10" s="68"/>
      <c r="AG10" s="68"/>
      <c r="AH10" s="68"/>
      <c r="AI10" s="68"/>
      <c r="AJ10" s="68"/>
      <c r="AK10" s="2"/>
      <c r="AL10" s="68">
        <f>データ!V6</f>
        <v>247</v>
      </c>
      <c r="AM10" s="68"/>
      <c r="AN10" s="68"/>
      <c r="AO10" s="68"/>
      <c r="AP10" s="68"/>
      <c r="AQ10" s="68"/>
      <c r="AR10" s="68"/>
      <c r="AS10" s="68"/>
      <c r="AT10" s="67">
        <f>データ!W6</f>
        <v>0.08</v>
      </c>
      <c r="AU10" s="67"/>
      <c r="AV10" s="67"/>
      <c r="AW10" s="67"/>
      <c r="AX10" s="67"/>
      <c r="AY10" s="67"/>
      <c r="AZ10" s="67"/>
      <c r="BA10" s="67"/>
      <c r="BB10" s="67">
        <f>データ!X6</f>
        <v>3087.5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15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2" t="s">
        <v>110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2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2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2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2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2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2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2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2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2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2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2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2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2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2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2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2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2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2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2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2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2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2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2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2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2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2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2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5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112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15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15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111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【973.20】</v>
      </c>
      <c r="I86" s="26" t="str">
        <f>データ!CA6</f>
        <v>【45.14】</v>
      </c>
      <c r="J86" s="26" t="str">
        <f>データ!CL6</f>
        <v>【377.19】</v>
      </c>
      <c r="K86" s="26" t="str">
        <f>データ!CW6</f>
        <v>【33.69】</v>
      </c>
      <c r="L86" s="26" t="str">
        <f>データ!DH6</f>
        <v>【80.08】</v>
      </c>
      <c r="M86" s="26" t="s">
        <v>43</v>
      </c>
      <c r="N86" s="26" t="s">
        <v>43</v>
      </c>
      <c r="O86" s="26" t="str">
        <f>データ!EO6</f>
        <v>【0.04】</v>
      </c>
    </row>
  </sheetData>
  <sheetProtection algorithmName="SHA-512" hashValue="pUzTEhv70OlBsR3jD0fCoaCQWX2lY8G07Vs3wYe3pqFdZv0E5nSEKu8OkyaTbr+BFHry9EJm4LrQEFvNaZBJmg==" saltValue="bHcxdGBAykujT3aWOvIZ1g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6" t="s">
        <v>53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54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55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57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58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59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60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61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62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63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64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65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66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67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2018</v>
      </c>
      <c r="C6" s="33">
        <f t="shared" ref="C6:X6" si="3">C7</f>
        <v>363871</v>
      </c>
      <c r="D6" s="33">
        <f t="shared" si="3"/>
        <v>47</v>
      </c>
      <c r="E6" s="33">
        <f t="shared" si="3"/>
        <v>17</v>
      </c>
      <c r="F6" s="33">
        <f t="shared" si="3"/>
        <v>6</v>
      </c>
      <c r="G6" s="33">
        <f t="shared" si="3"/>
        <v>0</v>
      </c>
      <c r="H6" s="33" t="str">
        <f t="shared" si="3"/>
        <v>徳島県　美波町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漁業集落排水</v>
      </c>
      <c r="L6" s="33" t="str">
        <f t="shared" si="3"/>
        <v>H2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3.68</v>
      </c>
      <c r="Q6" s="34">
        <f t="shared" si="3"/>
        <v>105.94</v>
      </c>
      <c r="R6" s="34">
        <f t="shared" si="3"/>
        <v>2050</v>
      </c>
      <c r="S6" s="34">
        <f t="shared" si="3"/>
        <v>6771</v>
      </c>
      <c r="T6" s="34">
        <f t="shared" si="3"/>
        <v>140.74</v>
      </c>
      <c r="U6" s="34">
        <f t="shared" si="3"/>
        <v>48.11</v>
      </c>
      <c r="V6" s="34">
        <f t="shared" si="3"/>
        <v>247</v>
      </c>
      <c r="W6" s="34">
        <f t="shared" si="3"/>
        <v>0.08</v>
      </c>
      <c r="X6" s="34">
        <f t="shared" si="3"/>
        <v>3087.5</v>
      </c>
      <c r="Y6" s="35">
        <f>IF(Y7="",NA(),Y7)</f>
        <v>98.78</v>
      </c>
      <c r="Z6" s="35">
        <f t="shared" ref="Z6:AH6" si="4">IF(Z7="",NA(),Z7)</f>
        <v>99.75</v>
      </c>
      <c r="AA6" s="35">
        <f t="shared" si="4"/>
        <v>99.98</v>
      </c>
      <c r="AB6" s="35">
        <f t="shared" si="4"/>
        <v>100.03</v>
      </c>
      <c r="AC6" s="35">
        <f t="shared" si="4"/>
        <v>100.02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5">
        <f t="shared" si="7"/>
        <v>4348.1499999999996</v>
      </c>
      <c r="BJ6" s="35">
        <f t="shared" si="7"/>
        <v>3969.1</v>
      </c>
      <c r="BK6" s="35">
        <f t="shared" si="7"/>
        <v>1741.94</v>
      </c>
      <c r="BL6" s="35">
        <f t="shared" si="7"/>
        <v>1451.54</v>
      </c>
      <c r="BM6" s="35">
        <f t="shared" si="7"/>
        <v>1063.93</v>
      </c>
      <c r="BN6" s="35">
        <f t="shared" si="7"/>
        <v>1060.8599999999999</v>
      </c>
      <c r="BO6" s="35">
        <f t="shared" si="7"/>
        <v>1006.65</v>
      </c>
      <c r="BP6" s="34" t="str">
        <f>IF(BP7="","",IF(BP7="-","【-】","【"&amp;SUBSTITUTE(TEXT(BP7,"#,##0.00"),"-","△")&amp;"】"))</f>
        <v>【973.20】</v>
      </c>
      <c r="BQ6" s="35">
        <f>IF(BQ7="",NA(),BQ7)</f>
        <v>32.15</v>
      </c>
      <c r="BR6" s="35">
        <f t="shared" ref="BR6:BZ6" si="8">IF(BR7="",NA(),BR7)</f>
        <v>32.89</v>
      </c>
      <c r="BS6" s="35">
        <f t="shared" si="8"/>
        <v>31.59</v>
      </c>
      <c r="BT6" s="35">
        <f t="shared" si="8"/>
        <v>31.52</v>
      </c>
      <c r="BU6" s="35">
        <f t="shared" si="8"/>
        <v>29.7</v>
      </c>
      <c r="BV6" s="35">
        <f t="shared" si="8"/>
        <v>33.86</v>
      </c>
      <c r="BW6" s="35">
        <f t="shared" si="8"/>
        <v>33.58</v>
      </c>
      <c r="BX6" s="35">
        <f t="shared" si="8"/>
        <v>46.26</v>
      </c>
      <c r="BY6" s="35">
        <f t="shared" si="8"/>
        <v>45.81</v>
      </c>
      <c r="BZ6" s="35">
        <f t="shared" si="8"/>
        <v>43.43</v>
      </c>
      <c r="CA6" s="34" t="str">
        <f>IF(CA7="","",IF(CA7="-","【-】","【"&amp;SUBSTITUTE(TEXT(CA7,"#,##0.00"),"-","△")&amp;"】"))</f>
        <v>【45.14】</v>
      </c>
      <c r="CB6" s="35">
        <f>IF(CB7="",NA(),CB7)</f>
        <v>349</v>
      </c>
      <c r="CC6" s="35">
        <f t="shared" ref="CC6:CK6" si="9">IF(CC7="",NA(),CC7)</f>
        <v>341.42</v>
      </c>
      <c r="CD6" s="35">
        <f t="shared" si="9"/>
        <v>356.15</v>
      </c>
      <c r="CE6" s="35">
        <f t="shared" si="9"/>
        <v>352.54</v>
      </c>
      <c r="CF6" s="35">
        <f t="shared" si="9"/>
        <v>376.88</v>
      </c>
      <c r="CG6" s="35">
        <f t="shared" si="9"/>
        <v>510.15</v>
      </c>
      <c r="CH6" s="35">
        <f t="shared" si="9"/>
        <v>514.39</v>
      </c>
      <c r="CI6" s="35">
        <f t="shared" si="9"/>
        <v>376.4</v>
      </c>
      <c r="CJ6" s="35">
        <f t="shared" si="9"/>
        <v>383.92</v>
      </c>
      <c r="CK6" s="35">
        <f t="shared" si="9"/>
        <v>400.44</v>
      </c>
      <c r="CL6" s="34" t="str">
        <f>IF(CL7="","",IF(CL7="-","【-】","【"&amp;SUBSTITUTE(TEXT(CL7,"#,##0.00"),"-","△")&amp;"】"))</f>
        <v>【377.19】</v>
      </c>
      <c r="CM6" s="35">
        <f>IF(CM7="",NA(),CM7)</f>
        <v>40</v>
      </c>
      <c r="CN6" s="35">
        <f t="shared" ref="CN6:CV6" si="10">IF(CN7="",NA(),CN7)</f>
        <v>42.67</v>
      </c>
      <c r="CO6" s="35">
        <f t="shared" si="10"/>
        <v>37.33</v>
      </c>
      <c r="CP6" s="35">
        <f t="shared" si="10"/>
        <v>36</v>
      </c>
      <c r="CQ6" s="35">
        <f t="shared" si="10"/>
        <v>37.33</v>
      </c>
      <c r="CR6" s="35">
        <f t="shared" si="10"/>
        <v>29.86</v>
      </c>
      <c r="CS6" s="35">
        <f t="shared" si="10"/>
        <v>29.28</v>
      </c>
      <c r="CT6" s="35">
        <f t="shared" si="10"/>
        <v>33.729999999999997</v>
      </c>
      <c r="CU6" s="35">
        <f t="shared" si="10"/>
        <v>33.21</v>
      </c>
      <c r="CV6" s="35">
        <f t="shared" si="10"/>
        <v>32.229999999999997</v>
      </c>
      <c r="CW6" s="34" t="str">
        <f>IF(CW7="","",IF(CW7="-","【-】","【"&amp;SUBSTITUTE(TEXT(CW7,"#,##0.00"),"-","△")&amp;"】"))</f>
        <v>【33.69】</v>
      </c>
      <c r="CX6" s="35">
        <f>IF(CX7="",NA(),CX7)</f>
        <v>87</v>
      </c>
      <c r="CY6" s="35">
        <f t="shared" ref="CY6:DG6" si="11">IF(CY7="",NA(),CY7)</f>
        <v>88.58</v>
      </c>
      <c r="CZ6" s="35">
        <f t="shared" si="11"/>
        <v>87.87</v>
      </c>
      <c r="DA6" s="35">
        <f t="shared" si="11"/>
        <v>89.19</v>
      </c>
      <c r="DB6" s="35">
        <f t="shared" si="11"/>
        <v>91.9</v>
      </c>
      <c r="DC6" s="35">
        <f t="shared" si="11"/>
        <v>65.95</v>
      </c>
      <c r="DD6" s="35">
        <f t="shared" si="11"/>
        <v>66.819999999999993</v>
      </c>
      <c r="DE6" s="35">
        <f t="shared" si="11"/>
        <v>79.989999999999995</v>
      </c>
      <c r="DF6" s="35">
        <f t="shared" si="11"/>
        <v>79.98</v>
      </c>
      <c r="DG6" s="35">
        <f t="shared" si="11"/>
        <v>80.8</v>
      </c>
      <c r="DH6" s="34" t="str">
        <f>IF(DH7="","",IF(DH7="-","【-】","【"&amp;SUBSTITUTE(TEXT(DH7,"#,##0.00"),"-","△")&amp;"】"))</f>
        <v>【80.08】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0.31</v>
      </c>
      <c r="EK6" s="35">
        <f t="shared" si="14"/>
        <v>0.1</v>
      </c>
      <c r="EL6" s="35">
        <f t="shared" si="14"/>
        <v>0.01</v>
      </c>
      <c r="EM6" s="35">
        <f t="shared" si="14"/>
        <v>0.09</v>
      </c>
      <c r="EN6" s="35">
        <f t="shared" si="14"/>
        <v>0.02</v>
      </c>
      <c r="EO6" s="34" t="str">
        <f>IF(EO7="","",IF(EO7="-","【-】","【"&amp;SUBSTITUTE(TEXT(EO7,"#,##0.00"),"-","△")&amp;"】"))</f>
        <v>【0.04】</v>
      </c>
    </row>
    <row r="7" spans="1:145" s="36" customFormat="1" x14ac:dyDescent="0.15">
      <c r="A7" s="28"/>
      <c r="B7" s="37">
        <v>2018</v>
      </c>
      <c r="C7" s="37">
        <v>363871</v>
      </c>
      <c r="D7" s="37">
        <v>47</v>
      </c>
      <c r="E7" s="37">
        <v>17</v>
      </c>
      <c r="F7" s="37">
        <v>6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3.68</v>
      </c>
      <c r="Q7" s="38">
        <v>105.94</v>
      </c>
      <c r="R7" s="38">
        <v>2050</v>
      </c>
      <c r="S7" s="38">
        <v>6771</v>
      </c>
      <c r="T7" s="38">
        <v>140.74</v>
      </c>
      <c r="U7" s="38">
        <v>48.11</v>
      </c>
      <c r="V7" s="38">
        <v>247</v>
      </c>
      <c r="W7" s="38">
        <v>0.08</v>
      </c>
      <c r="X7" s="38">
        <v>3087.5</v>
      </c>
      <c r="Y7" s="38">
        <v>98.78</v>
      </c>
      <c r="Z7" s="38">
        <v>99.75</v>
      </c>
      <c r="AA7" s="38">
        <v>99.98</v>
      </c>
      <c r="AB7" s="38">
        <v>100.03</v>
      </c>
      <c r="AC7" s="38">
        <v>100.02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4348.1499999999996</v>
      </c>
      <c r="BJ7" s="38">
        <v>3969.1</v>
      </c>
      <c r="BK7" s="38">
        <v>1741.94</v>
      </c>
      <c r="BL7" s="38">
        <v>1451.54</v>
      </c>
      <c r="BM7" s="38">
        <v>1063.93</v>
      </c>
      <c r="BN7" s="38">
        <v>1060.8599999999999</v>
      </c>
      <c r="BO7" s="38">
        <v>1006.65</v>
      </c>
      <c r="BP7" s="38">
        <v>973.2</v>
      </c>
      <c r="BQ7" s="38">
        <v>32.15</v>
      </c>
      <c r="BR7" s="38">
        <v>32.89</v>
      </c>
      <c r="BS7" s="38">
        <v>31.59</v>
      </c>
      <c r="BT7" s="38">
        <v>31.52</v>
      </c>
      <c r="BU7" s="38">
        <v>29.7</v>
      </c>
      <c r="BV7" s="38">
        <v>33.86</v>
      </c>
      <c r="BW7" s="38">
        <v>33.58</v>
      </c>
      <c r="BX7" s="38">
        <v>46.26</v>
      </c>
      <c r="BY7" s="38">
        <v>45.81</v>
      </c>
      <c r="BZ7" s="38">
        <v>43.43</v>
      </c>
      <c r="CA7" s="38">
        <v>45.14</v>
      </c>
      <c r="CB7" s="38">
        <v>349</v>
      </c>
      <c r="CC7" s="38">
        <v>341.42</v>
      </c>
      <c r="CD7" s="38">
        <v>356.15</v>
      </c>
      <c r="CE7" s="38">
        <v>352.54</v>
      </c>
      <c r="CF7" s="38">
        <v>376.88</v>
      </c>
      <c r="CG7" s="38">
        <v>510.15</v>
      </c>
      <c r="CH7" s="38">
        <v>514.39</v>
      </c>
      <c r="CI7" s="38">
        <v>376.4</v>
      </c>
      <c r="CJ7" s="38">
        <v>383.92</v>
      </c>
      <c r="CK7" s="38">
        <v>400.44</v>
      </c>
      <c r="CL7" s="38">
        <v>377.19</v>
      </c>
      <c r="CM7" s="38">
        <v>40</v>
      </c>
      <c r="CN7" s="38">
        <v>42.67</v>
      </c>
      <c r="CO7" s="38">
        <v>37.33</v>
      </c>
      <c r="CP7" s="38">
        <v>36</v>
      </c>
      <c r="CQ7" s="38">
        <v>37.33</v>
      </c>
      <c r="CR7" s="38">
        <v>29.86</v>
      </c>
      <c r="CS7" s="38">
        <v>29.28</v>
      </c>
      <c r="CT7" s="38">
        <v>33.729999999999997</v>
      </c>
      <c r="CU7" s="38">
        <v>33.21</v>
      </c>
      <c r="CV7" s="38">
        <v>32.229999999999997</v>
      </c>
      <c r="CW7" s="38">
        <v>33.69</v>
      </c>
      <c r="CX7" s="38">
        <v>87</v>
      </c>
      <c r="CY7" s="38">
        <v>88.58</v>
      </c>
      <c r="CZ7" s="38">
        <v>87.87</v>
      </c>
      <c r="DA7" s="38">
        <v>89.19</v>
      </c>
      <c r="DB7" s="38">
        <v>91.9</v>
      </c>
      <c r="DC7" s="38">
        <v>65.95</v>
      </c>
      <c r="DD7" s="38">
        <v>66.819999999999993</v>
      </c>
      <c r="DE7" s="38">
        <v>79.989999999999995</v>
      </c>
      <c r="DF7" s="38">
        <v>79.98</v>
      </c>
      <c r="DG7" s="38">
        <v>80.8</v>
      </c>
      <c r="DH7" s="38">
        <v>80.08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0.31</v>
      </c>
      <c r="EK7" s="38">
        <v>0.1</v>
      </c>
      <c r="EL7" s="38">
        <v>0.01</v>
      </c>
      <c r="EM7" s="38">
        <v>0.09</v>
      </c>
      <c r="EN7" s="38">
        <v>0.02</v>
      </c>
      <c r="EO7" s="38">
        <v>0.04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shobu.tomoyuki</cp:lastModifiedBy>
  <dcterms:created xsi:type="dcterms:W3CDTF">2019-12-05T05:25:33Z</dcterms:created>
  <dcterms:modified xsi:type="dcterms:W3CDTF">2020-01-23T00:22:25Z</dcterms:modified>
  <cp:category/>
</cp:coreProperties>
</file>