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南\農業集落排水関係\総務課関係\3.Fw 【令和２年２月３日（月）〆】公営企業に係る経営比較分析表（平成３０年度決算）の分析等について\提出ファイル\"/>
    </mc:Choice>
  </mc:AlternateContent>
  <workbookProtection workbookAlgorithmName="SHA-512" workbookHashValue="oTzoWrHoTcv3PoQGP4lhKblJ/9xnSEhIBy0XUGnm52VRaZaJcHrdfmroM1r54c+SvXDQ7fFNm8UrawlPz5C4wg==" workbookSaltValue="okCNeB9zl5CfsuvnQBFsO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<sst xmlns="http://schemas.openxmlformats.org/spreadsheetml/2006/main" count="228" uniqueCount="114">
  <si>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</si>
  <si>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</si>
  <si>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</si>
  <si>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</si>
  <si>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</si>
  <si>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</si>
  <si>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</si>
  <si>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</si>
  <si>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</si>
  <si>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</si>
  <si>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</si>
  <si>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</si>
  <si>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</si>
  <si>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</si>
  <si>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</si>
  <si>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</si>
  <si>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</si>
  <si>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</si>
  <si>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</si>
  <si>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</si>
  <si>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</si>
  <si>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</si>
  <si>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</si>
  <si>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</si>
  <si>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</si>
  <si>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</si>
  <si>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</si>
  <si>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</si>
  <si>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</si>
  <si>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</si>
  <si>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</si>
  <si>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</si>
  <si>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</si>
  <si>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</si>
  <si>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</si>
  <si>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</si>
  <si>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</si>
  <si>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</si>
  <si>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</si>
  <si>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</si>
  <si>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</si>
  <si>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</si>
  <si>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</si>
  <si>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</si>
  <si>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</si>
  <si>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</si>
  <si>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</si>
  <si>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</si>
  <si>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</si>
  <si>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</si>
  <si>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</si>
  <si>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</si>
  <si>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</si>
  <si>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</si>
  <si>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</si>
  <si>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</si>
  <si>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</si>
  <si>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</si>
  <si>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</si>
  <si>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</si>
  <si>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</si>
  <si>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</si>
  <si>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</si>
  <si>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</si>
  <si>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</si>
  <si>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</si>
  <si>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</si>
  <si>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</si>
  <si>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</si>
  <si>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</si>
  <si>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</si>
  <si>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</si>
  <si>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</si>
  <si>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</si>
  <si>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</si>
  <si>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</si>
  <si>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</si>
  <si>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</si>
  <si>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</si>
  <si>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</si>
  <si>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</si>
  <si>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</si>
  <si>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</si>
  <si>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</si>
  <si>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</si>
  <si>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</si>
  <si>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</si>
  <si>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</si>
  <si>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</si>
  <si>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</si>
  <si>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</si>
  <si>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</si>
  <si>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</si>
  <si>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</si>
  <si>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</si>
  <si>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</si>
  <si>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</si>
  <si>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</si>
  <si>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</si>
  <si>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</si>
  <si>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</si>
  <si>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</si>
  <si>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</si>
  <si>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</si>
  <si>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</si>
  <si>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</si>
  <si>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</si>
  <si>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</si>
  <si>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</si>
  <si>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</si>
  <si>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</si>
  <si>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・施設利用率については、平均値を上回っており、当該施設は加入率も鑑み、遊休状態にないことを示していると考える。　　　　　　　　　　　　　　・水洗化率については、高水準を維持しているが、１００％の加入率を目指し、更なる加入促進に努める。</t>
    <phoneticPr fontId="4"/>
  </si>
  <si>
    <t>・供用開始後１０年以上となるが、管渠の老朽化は現時点では、ほぼ見られない。</t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</si>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</sst>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A3-4ACF-97F1-9441628E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20728"/>
        <c:axId val="13152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A3-4ACF-97F1-9441628E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20728"/>
        <c:axId val="131521120"/>
      </c:lineChart>
      <c:dateAx>
        <c:axId val="131520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21120"/>
        <c:crosses val="autoZero"/>
        <c:auto val="1"/>
        <c:lblOffset val="100"/>
        <c:baseTimeUnit val="years"/>
      </c:dateAx>
      <c:valAx>
        <c:axId val="13152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2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57.92</c:v>
                </c:pt>
                <c:pt idx="2">
                  <c:v>57.92</c:v>
                </c:pt>
                <c:pt idx="3">
                  <c:v>56.56</c:v>
                </c:pt>
                <c:pt idx="4">
                  <c:v>53.39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E3-4E34-A47C-1600750D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88368"/>
        <c:axId val="20430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42.84</c:v>
                </c:pt>
                <c:pt idx="3">
                  <c:v>40.93</c:v>
                </c:pt>
                <c:pt idx="4">
                  <c:v>43.38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E3-4E34-A47C-1600750D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88368"/>
        <c:axId val="204308656"/>
      </c:lineChart>
      <c:dateAx>
        <c:axId val="20398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308656"/>
        <c:crosses val="autoZero"/>
        <c:auto val="1"/>
        <c:lblOffset val="100"/>
        <c:baseTimeUnit val="years"/>
      </c:dateAx>
      <c:valAx>
        <c:axId val="20430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8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99.43</c:v>
                </c:pt>
                <c:pt idx="1">
                  <c:v>99.44</c:v>
                </c:pt>
                <c:pt idx="2">
                  <c:v>93.99</c:v>
                </c:pt>
                <c:pt idx="3">
                  <c:v>94.31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9D-41AC-A328-9EF07BFBE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09832"/>
        <c:axId val="20431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66.3</c:v>
                </c:pt>
                <c:pt idx="3">
                  <c:v>62.73</c:v>
                </c:pt>
                <c:pt idx="4">
                  <c:v>62.02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9D-41AC-A328-9EF07BFBE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09832"/>
        <c:axId val="204310224"/>
      </c:lineChart>
      <c:dateAx>
        <c:axId val="20430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310224"/>
        <c:crosses val="autoZero"/>
        <c:auto val="1"/>
        <c:lblOffset val="100"/>
        <c:baseTimeUnit val="years"/>
      </c:dateAx>
      <c:valAx>
        <c:axId val="20431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30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99.2</c:v>
                </c:pt>
                <c:pt idx="1">
                  <c:v>99.9</c:v>
                </c:pt>
                <c:pt idx="2">
                  <c:v>99.56</c:v>
                </c:pt>
                <c:pt idx="3">
                  <c:v>100.78</c:v>
                </c:pt>
                <c:pt idx="4">
                  <c:v>97.35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4-4470-8DDE-C4ACEBB7B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22296"/>
        <c:axId val="1315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94-4470-8DDE-C4ACEBB7B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22296"/>
        <c:axId val="131522688"/>
      </c:lineChart>
      <c:dateAx>
        <c:axId val="131522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22688"/>
        <c:crosses val="autoZero"/>
        <c:auto val="1"/>
        <c:lblOffset val="100"/>
        <c:baseTimeUnit val="years"/>
      </c:dateAx>
      <c:valAx>
        <c:axId val="1315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22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09-4FE0-B314-A99140D0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69584"/>
        <c:axId val="20356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09-4FE0-B314-A99140D0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69584"/>
        <c:axId val="203569976"/>
      </c:lineChart>
      <c:dateAx>
        <c:axId val="20356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569976"/>
        <c:crosses val="autoZero"/>
        <c:auto val="1"/>
        <c:lblOffset val="100"/>
        <c:baseTimeUnit val="years"/>
      </c:dateAx>
      <c:valAx>
        <c:axId val="20356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6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9A-40C0-9A0B-A3882F88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71152"/>
        <c:axId val="20357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9A-40C0-9A0B-A3882F88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71152"/>
        <c:axId val="203571544"/>
      </c:lineChart>
      <c:dateAx>
        <c:axId val="20357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571544"/>
        <c:crosses val="autoZero"/>
        <c:auto val="1"/>
        <c:lblOffset val="100"/>
        <c:baseTimeUnit val="years"/>
      </c:dateAx>
      <c:valAx>
        <c:axId val="203571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7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A-4B18-BD46-00BDD83FE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86800"/>
        <c:axId val="203987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1A-4B18-BD46-00BDD83FE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86800"/>
        <c:axId val="203987192"/>
      </c:lineChart>
      <c:dateAx>
        <c:axId val="20398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87192"/>
        <c:crosses val="autoZero"/>
        <c:auto val="1"/>
        <c:lblOffset val="100"/>
        <c:baseTimeUnit val="years"/>
      </c:dateAx>
      <c:valAx>
        <c:axId val="203987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8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E-40FE-A200-7C0921F4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90328"/>
        <c:axId val="20406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BE-40FE-A200-7C0921F4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90328"/>
        <c:axId val="204065048"/>
      </c:lineChart>
      <c:dateAx>
        <c:axId val="203990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65048"/>
        <c:crosses val="autoZero"/>
        <c:auto val="1"/>
        <c:lblOffset val="100"/>
        <c:baseTimeUnit val="years"/>
      </c:dateAx>
      <c:valAx>
        <c:axId val="20406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90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0-43F4-B588-01D696FF7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66224"/>
        <c:axId val="20406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1051.43</c:v>
                </c:pt>
                <c:pt idx="3">
                  <c:v>982.29</c:v>
                </c:pt>
                <c:pt idx="4">
                  <c:v>713.28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60-43F4-B588-01D696FF7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66224"/>
        <c:axId val="204066616"/>
      </c:lineChart>
      <c:dateAx>
        <c:axId val="20406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66616"/>
        <c:crosses val="autoZero"/>
        <c:auto val="1"/>
        <c:lblOffset val="100"/>
        <c:baseTimeUnit val="years"/>
      </c:dateAx>
      <c:valAx>
        <c:axId val="20406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6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42.38</c:v>
                </c:pt>
                <c:pt idx="1">
                  <c:v>63.89</c:v>
                </c:pt>
                <c:pt idx="2">
                  <c:v>64.28</c:v>
                </c:pt>
                <c:pt idx="3">
                  <c:v>64.64</c:v>
                </c:pt>
                <c:pt idx="4">
                  <c:v>61.86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8-4786-824D-C2A70561A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67792"/>
        <c:axId val="20406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40.06</c:v>
                </c:pt>
                <c:pt idx="3">
                  <c:v>41.25</c:v>
                </c:pt>
                <c:pt idx="4">
                  <c:v>40.75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48-4786-824D-C2A70561A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67792"/>
        <c:axId val="204068184"/>
      </c:lineChart>
      <c:dateAx>
        <c:axId val="20406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68184"/>
        <c:crosses val="autoZero"/>
        <c:auto val="1"/>
        <c:lblOffset val="100"/>
        <c:baseTimeUnit val="years"/>
      </c:dateAx>
      <c:valAx>
        <c:axId val="20406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6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321.05</c:v>
                </c:pt>
                <c:pt idx="1">
                  <c:v>217.9</c:v>
                </c:pt>
                <c:pt idx="2">
                  <c:v>229.85</c:v>
                </c:pt>
                <c:pt idx="3">
                  <c:v>222.98</c:v>
                </c:pt>
                <c:pt idx="4">
                  <c:v>236.42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0C-46DA-A1F7-FEEE13C5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89936"/>
        <c:axId val="203989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355.22</c:v>
                </c:pt>
                <c:pt idx="3">
                  <c:v>334.48</c:v>
                </c:pt>
                <c:pt idx="4">
                  <c:v>311.70999999999998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0C-46DA-A1F7-FEEE13C5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89936"/>
        <c:axId val="203989544"/>
      </c:lineChart>
      <c:dateAx>
        <c:axId val="20398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89544"/>
        <c:crosses val="autoZero"/>
        <c:auto val="1"/>
        <c:lblOffset val="100"/>
        <c:baseTimeUnit val="years"/>
      </c:dateAx>
      <c:valAx>
        <c:axId val="203989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8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つるぎ町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8959</v>
      </c>
      <c r="AM8" s="68"/>
      <c r="AN8" s="68"/>
      <c r="AO8" s="68"/>
      <c r="AP8" s="68"/>
      <c r="AQ8" s="68"/>
      <c r="AR8" s="68"/>
      <c r="AS8" s="68"/>
      <c r="AT8" s="67">
        <f>データ!T6</f>
        <v>194.84</v>
      </c>
      <c r="AU8" s="67"/>
      <c r="AV8" s="67"/>
      <c r="AW8" s="67"/>
      <c r="AX8" s="67"/>
      <c r="AY8" s="67"/>
      <c r="AZ8" s="67"/>
      <c r="BA8" s="67"/>
      <c r="BB8" s="67">
        <f>データ!U6</f>
        <v>45.98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5.44</v>
      </c>
      <c r="Q10" s="67"/>
      <c r="R10" s="67"/>
      <c r="S10" s="67"/>
      <c r="T10" s="67"/>
      <c r="U10" s="67"/>
      <c r="V10" s="67"/>
      <c r="W10" s="67">
        <f>データ!Q6</f>
        <v>96.45</v>
      </c>
      <c r="X10" s="67"/>
      <c r="Y10" s="67"/>
      <c r="Z10" s="67"/>
      <c r="AA10" s="67"/>
      <c r="AB10" s="67"/>
      <c r="AC10" s="67"/>
      <c r="AD10" s="68">
        <f>データ!R6</f>
        <v>2800</v>
      </c>
      <c r="AE10" s="68"/>
      <c r="AF10" s="68"/>
      <c r="AG10" s="68"/>
      <c r="AH10" s="68"/>
      <c r="AI10" s="68"/>
      <c r="AJ10" s="68"/>
      <c r="AK10" s="2"/>
      <c r="AL10" s="68">
        <f>データ!V6</f>
        <v>483</v>
      </c>
      <c r="AM10" s="68"/>
      <c r="AN10" s="68"/>
      <c r="AO10" s="68"/>
      <c r="AP10" s="68"/>
      <c r="AQ10" s="68"/>
      <c r="AR10" s="68"/>
      <c r="AS10" s="68"/>
      <c r="AT10" s="67">
        <f>データ!W6</f>
        <v>0.48</v>
      </c>
      <c r="AU10" s="67"/>
      <c r="AV10" s="67"/>
      <c r="AW10" s="67"/>
      <c r="AX10" s="67"/>
      <c r="AY10" s="67"/>
      <c r="AZ10" s="67"/>
      <c r="BA10" s="67"/>
      <c r="BB10" s="67">
        <f>データ!X6</f>
        <v>1006.25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2varREIGqUkTxv33hb+hpIu30rlGrZXLM7x+z35+V6U9Ajhy3eKXQ6OvI5OFxft66ZaCqbry858u4DPRBwn+6w==" saltValue="/49jjSHbun1S3VIuim0bz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5.44</v>
      </c>
      <c r="Q6" s="34">
        <f t="shared" si="3"/>
        <v>96.45</v>
      </c>
      <c r="R6" s="34">
        <f t="shared" si="3"/>
        <v>2800</v>
      </c>
      <c r="S6" s="34">
        <f t="shared" si="3"/>
        <v>8959</v>
      </c>
      <c r="T6" s="34">
        <f t="shared" si="3"/>
        <v>194.84</v>
      </c>
      <c r="U6" s="34">
        <f t="shared" si="3"/>
        <v>45.98</v>
      </c>
      <c r="V6" s="34">
        <f t="shared" si="3"/>
        <v>483</v>
      </c>
      <c r="W6" s="34">
        <f t="shared" si="3"/>
        <v>0.48</v>
      </c>
      <c r="X6" s="34">
        <f t="shared" si="3"/>
        <v>1006.25</v>
      </c>
      <c r="Y6" s="35">
        <f>IF(Y7="",NA(),Y7)</f>
        <v>99.2</v>
      </c>
      <c r="Z6" s="35">
        <f t="shared" ref="Z6:AH6" si="4">IF(Z7="",NA(),Z7)</f>
        <v>99.9</v>
      </c>
      <c r="AA6" s="35">
        <f t="shared" si="4"/>
        <v>99.56</v>
      </c>
      <c r="AB6" s="35">
        <f t="shared" si="4"/>
        <v>100.78</v>
      </c>
      <c r="AC6" s="35">
        <f t="shared" si="4"/>
        <v>97.35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1051.43</v>
      </c>
      <c r="BN6" s="35">
        <f t="shared" si="7"/>
        <v>982.29</v>
      </c>
      <c r="BO6" s="35">
        <f t="shared" si="7"/>
        <v>713.28</v>
      </c>
      <c r="BP6" s="34" t="str">
        <f>IF(BP7="","",IF(BP7="-","【-】","【"&amp;SUBSTITUTE(TEXT(BP7,"#,##0.00"),"-","△")&amp;"】"))</f>
        <v>【747.76】</v>
      </c>
      <c r="BQ6" s="35">
        <f>IF(BQ7="",NA(),BQ7)</f>
        <v>42.38</v>
      </c>
      <c r="BR6" s="35">
        <f t="shared" ref="BR6:BZ6" si="8">IF(BR7="",NA(),BR7)</f>
        <v>63.89</v>
      </c>
      <c r="BS6" s="35">
        <f t="shared" si="8"/>
        <v>64.28</v>
      </c>
      <c r="BT6" s="35">
        <f t="shared" si="8"/>
        <v>64.64</v>
      </c>
      <c r="BU6" s="35">
        <f t="shared" si="8"/>
        <v>61.86</v>
      </c>
      <c r="BV6" s="35">
        <f t="shared" si="8"/>
        <v>41.08</v>
      </c>
      <c r="BW6" s="35">
        <f t="shared" si="8"/>
        <v>41.34</v>
      </c>
      <c r="BX6" s="35">
        <f t="shared" si="8"/>
        <v>40.06</v>
      </c>
      <c r="BY6" s="35">
        <f t="shared" si="8"/>
        <v>41.25</v>
      </c>
      <c r="BZ6" s="35">
        <f t="shared" si="8"/>
        <v>40.75</v>
      </c>
      <c r="CA6" s="34" t="str">
        <f>IF(CA7="","",IF(CA7="-","【-】","【"&amp;SUBSTITUTE(TEXT(CA7,"#,##0.00"),"-","△")&amp;"】"))</f>
        <v>【59.51】</v>
      </c>
      <c r="CB6" s="35">
        <f>IF(CB7="",NA(),CB7)</f>
        <v>321.05</v>
      </c>
      <c r="CC6" s="35">
        <f t="shared" ref="CC6:CK6" si="9">IF(CC7="",NA(),CC7)</f>
        <v>217.9</v>
      </c>
      <c r="CD6" s="35">
        <f t="shared" si="9"/>
        <v>229.85</v>
      </c>
      <c r="CE6" s="35">
        <f t="shared" si="9"/>
        <v>222.98</v>
      </c>
      <c r="CF6" s="35">
        <f t="shared" si="9"/>
        <v>236.42</v>
      </c>
      <c r="CG6" s="35">
        <f t="shared" si="9"/>
        <v>378.08</v>
      </c>
      <c r="CH6" s="35">
        <f t="shared" si="9"/>
        <v>357.49</v>
      </c>
      <c r="CI6" s="35">
        <f t="shared" si="9"/>
        <v>355.22</v>
      </c>
      <c r="CJ6" s="35">
        <f t="shared" si="9"/>
        <v>334.48</v>
      </c>
      <c r="CK6" s="35">
        <f t="shared" si="9"/>
        <v>311.70999999999998</v>
      </c>
      <c r="CL6" s="34" t="str">
        <f>IF(CL7="","",IF(CL7="-","【-】","【"&amp;SUBSTITUTE(TEXT(CL7,"#,##0.00"),"-","△")&amp;"】"))</f>
        <v>【261.46】</v>
      </c>
      <c r="CM6" s="35">
        <f>IF(CM7="",NA(),CM7)</f>
        <v>58.82</v>
      </c>
      <c r="CN6" s="35">
        <f t="shared" ref="CN6:CV6" si="10">IF(CN7="",NA(),CN7)</f>
        <v>57.92</v>
      </c>
      <c r="CO6" s="35">
        <f t="shared" si="10"/>
        <v>57.92</v>
      </c>
      <c r="CP6" s="35">
        <f t="shared" si="10"/>
        <v>56.56</v>
      </c>
      <c r="CQ6" s="35">
        <f t="shared" si="10"/>
        <v>53.39</v>
      </c>
      <c r="CR6" s="35">
        <f t="shared" si="10"/>
        <v>44.69</v>
      </c>
      <c r="CS6" s="35">
        <f t="shared" si="10"/>
        <v>44.69</v>
      </c>
      <c r="CT6" s="35">
        <f t="shared" si="10"/>
        <v>42.84</v>
      </c>
      <c r="CU6" s="35">
        <f t="shared" si="10"/>
        <v>40.93</v>
      </c>
      <c r="CV6" s="35">
        <f t="shared" si="10"/>
        <v>43.38</v>
      </c>
      <c r="CW6" s="34" t="str">
        <f>IF(CW7="","",IF(CW7="-","【-】","【"&amp;SUBSTITUTE(TEXT(CW7,"#,##0.00"),"-","△")&amp;"】"))</f>
        <v>【52.23】</v>
      </c>
      <c r="CX6" s="35">
        <f>IF(CX7="",NA(),CX7)</f>
        <v>99.43</v>
      </c>
      <c r="CY6" s="35">
        <f t="shared" ref="CY6:DG6" si="11">IF(CY7="",NA(),CY7)</f>
        <v>99.44</v>
      </c>
      <c r="CZ6" s="35">
        <f t="shared" si="11"/>
        <v>93.99</v>
      </c>
      <c r="DA6" s="35">
        <f t="shared" si="11"/>
        <v>94.31</v>
      </c>
      <c r="DB6" s="35">
        <f t="shared" si="11"/>
        <v>94</v>
      </c>
      <c r="DC6" s="35">
        <f t="shared" si="11"/>
        <v>70.59</v>
      </c>
      <c r="DD6" s="35">
        <f t="shared" si="11"/>
        <v>69.67</v>
      </c>
      <c r="DE6" s="35">
        <f t="shared" si="11"/>
        <v>66.3</v>
      </c>
      <c r="DF6" s="35">
        <f t="shared" si="11"/>
        <v>62.73</v>
      </c>
      <c r="DG6" s="35">
        <f t="shared" si="11"/>
        <v>62.02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0.03</v>
      </c>
      <c r="EM6" s="34">
        <f t="shared" si="14"/>
        <v>0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364681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5.44</v>
      </c>
      <c r="Q7" s="38">
        <v>96.45</v>
      </c>
      <c r="R7" s="38">
        <v>2800</v>
      </c>
      <c r="S7" s="38">
        <v>8959</v>
      </c>
      <c r="T7" s="38">
        <v>194.84</v>
      </c>
      <c r="U7" s="38">
        <v>45.98</v>
      </c>
      <c r="V7" s="38">
        <v>483</v>
      </c>
      <c r="W7" s="38">
        <v>0.48</v>
      </c>
      <c r="X7" s="38">
        <v>1006.25</v>
      </c>
      <c r="Y7" s="38">
        <v>99.2</v>
      </c>
      <c r="Z7" s="38">
        <v>99.9</v>
      </c>
      <c r="AA7" s="38">
        <v>99.56</v>
      </c>
      <c r="AB7" s="38">
        <v>100.78</v>
      </c>
      <c r="AC7" s="38">
        <v>97.35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1051.43</v>
      </c>
      <c r="BN7" s="38">
        <v>982.29</v>
      </c>
      <c r="BO7" s="38">
        <v>713.28</v>
      </c>
      <c r="BP7" s="38">
        <v>747.76</v>
      </c>
      <c r="BQ7" s="38">
        <v>42.38</v>
      </c>
      <c r="BR7" s="38">
        <v>63.89</v>
      </c>
      <c r="BS7" s="38">
        <v>64.28</v>
      </c>
      <c r="BT7" s="38">
        <v>64.64</v>
      </c>
      <c r="BU7" s="38">
        <v>61.86</v>
      </c>
      <c r="BV7" s="38">
        <v>41.08</v>
      </c>
      <c r="BW7" s="38">
        <v>41.34</v>
      </c>
      <c r="BX7" s="38">
        <v>40.06</v>
      </c>
      <c r="BY7" s="38">
        <v>41.25</v>
      </c>
      <c r="BZ7" s="38">
        <v>40.75</v>
      </c>
      <c r="CA7" s="38">
        <v>59.51</v>
      </c>
      <c r="CB7" s="38">
        <v>321.05</v>
      </c>
      <c r="CC7" s="38">
        <v>217.9</v>
      </c>
      <c r="CD7" s="38">
        <v>229.85</v>
      </c>
      <c r="CE7" s="38">
        <v>222.98</v>
      </c>
      <c r="CF7" s="38">
        <v>236.42</v>
      </c>
      <c r="CG7" s="38">
        <v>378.08</v>
      </c>
      <c r="CH7" s="38">
        <v>357.49</v>
      </c>
      <c r="CI7" s="38">
        <v>355.22</v>
      </c>
      <c r="CJ7" s="38">
        <v>334.48</v>
      </c>
      <c r="CK7" s="38">
        <v>311.70999999999998</v>
      </c>
      <c r="CL7" s="38">
        <v>261.45999999999998</v>
      </c>
      <c r="CM7" s="38">
        <v>58.82</v>
      </c>
      <c r="CN7" s="38">
        <v>57.92</v>
      </c>
      <c r="CO7" s="38">
        <v>57.92</v>
      </c>
      <c r="CP7" s="38">
        <v>56.56</v>
      </c>
      <c r="CQ7" s="38">
        <v>53.39</v>
      </c>
      <c r="CR7" s="38">
        <v>44.69</v>
      </c>
      <c r="CS7" s="38">
        <v>44.69</v>
      </c>
      <c r="CT7" s="38">
        <v>42.84</v>
      </c>
      <c r="CU7" s="38">
        <v>40.93</v>
      </c>
      <c r="CV7" s="38">
        <v>43.38</v>
      </c>
      <c r="CW7" s="38">
        <v>52.23</v>
      </c>
      <c r="CX7" s="38">
        <v>99.43</v>
      </c>
      <c r="CY7" s="38">
        <v>99.44</v>
      </c>
      <c r="CZ7" s="38">
        <v>93.99</v>
      </c>
      <c r="DA7" s="38">
        <v>94.31</v>
      </c>
      <c r="DB7" s="38">
        <v>94</v>
      </c>
      <c r="DC7" s="38">
        <v>70.59</v>
      </c>
      <c r="DD7" s="38">
        <v>69.67</v>
      </c>
      <c r="DE7" s="38">
        <v>66.3</v>
      </c>
      <c r="DF7" s="38">
        <v>62.73</v>
      </c>
      <c r="DG7" s="38">
        <v>62.02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0.03</v>
      </c>
      <c r="EM7" s="38">
        <v>0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2019-12-05T05:22:24Z</dcterms:created>
  <dcterms:modified xsi:type="dcterms:W3CDTF">2020-01-27T05:29:48Z</dcterms:modified>
  <cp:category/>
</cp:coreProperties>
</file>