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nan.local\DocAnan_iSections$\_Grp_zaisei\財政係\40財政全般\10各調査等に対する回答\平成31年度\020120 公営企業に係る経営比較分析表（平成30年度決算）の分析等について\"/>
    </mc:Choice>
  </mc:AlternateContent>
  <workbookProtection workbookAlgorithmName="SHA-512" workbookHashValue="g8vpeofo+qLqmLkhIpHk0zzNlZNTsAuh2P7IDqzZa6Vx01C8PA3xFZZiIiKx0h8O+tsvWGgoCV7etqOnxnnZhA==" workbookSaltValue="3YITKC3siSDa5+yrLXmNBQ==" workbookSpinCount="100000" lockStructure="1"/>
  <bookViews>
    <workbookView xWindow="0" yWindow="0" windowWidth="20490" windowHeight="76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<sst xmlns="http://schemas.openxmlformats.org/spreadsheetml/2006/main" count="228" uniqueCount="113">
  <si>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</si>
  <si>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</si>
  <si>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</si>
  <si>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</si>
  <si>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</si>
  <si>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</si>
  <si>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</si>
  <si>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</si>
  <si>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</si>
  <si>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</si>
  <si>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</si>
  <si>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</si>
  <si>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</si>
  <si>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</si>
  <si>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</si>
  <si>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</si>
  <si>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</si>
  <si>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</si>
  <si>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</si>
  <si>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</si>
  <si>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</si>
  <si>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</si>
  <si>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</si>
  <si>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</si>
  <si>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</si>
  <si>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</si>
  <si>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</si>
  <si>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</si>
  <si>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</si>
  <si>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</si>
  <si>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</si>
  <si>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</si>
  <si>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</si>
  <si>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</si>
  <si>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</si>
  <si>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</si>
  <si>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</si>
  <si>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</si>
  <si>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</si>
  <si>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</si>
  <si>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</si>
  <si>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</si>
  <si>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</si>
  <si>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</si>
  <si>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</si>
  <si>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</si>
  <si>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</si>
  <si>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</si>
  <si>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</si>
  <si>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</si>
  <si>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</si>
  <si>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</si>
  <si>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</si>
  <si>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</si>
  <si>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</si>
  <si>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</si>
  <si>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</si>
  <si>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</si>
  <si>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</si>
  <si>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</si>
  <si>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</si>
  <si>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</si>
  <si>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</si>
  <si>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</si>
  <si>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</si>
  <si>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</si>
  <si>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</si>
  <si>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</si>
  <si>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</si>
  <si>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</si>
  <si>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</si>
  <si>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</si>
  <si>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</si>
  <si>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</si>
  <si>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</si>
  <si>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</si>
  <si>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</si>
  <si>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</si>
  <si>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</si>
  <si>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</si>
  <si>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</si>
  <si>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</si>
  <si>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</si>
  <si>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</si>
  <si>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</si>
  <si>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</si>
  <si>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</si>
  <si>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</si>
  <si>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</si>
  <si>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</si>
  <si>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</si>
  <si>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</si>
  <si>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</si>
  <si>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</si>
  <si>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</si>
  <si>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</si>
  <si>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</si>
  <si>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</si>
  <si>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</si>
  <si>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</si>
  <si>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</si>
  <si>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</si>
  <si>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</si>
  <si>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</si>
  <si>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</si>
  <si>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</si>
  <si>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</si>
  <si>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</si>
  <si>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</si>
  <si>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</si>
  <si>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利用状況及び汚水処理原価については類似団体の平均値と比較すると、概ね適正に処理されている。しかしながら、汚水処理原価は、類似団体も原価を下げてきていることから、更なる向上を図る必要がある。
経費回収率については、類似団体より低い数値となっており、収納率の向上や経費の削減に努める。
水洗化率については、類似団体の数値より低い数値となっているが、数値はほぼ同水準となっていることから今後も改善に努める。</t>
    <rPh sb="0" eb="2">
      <t>シセツ</t>
    </rPh>
    <rPh sb="2" eb="4">
      <t>リヨウ</t>
    </rPh>
    <rPh sb="4" eb="6">
      <t>ジョウキョウ</t>
    </rPh>
    <rPh sb="6" eb="7">
      <t>オヨ</t>
    </rPh>
    <rPh sb="8" eb="10">
      <t>オスイ</t>
    </rPh>
    <rPh sb="10" eb="12">
      <t>ショリ</t>
    </rPh>
    <rPh sb="12" eb="14">
      <t>ゲンカ</t>
    </rPh>
    <rPh sb="34" eb="35">
      <t>オオム</t>
    </rPh>
    <rPh sb="36" eb="38">
      <t>テキセイ</t>
    </rPh>
    <rPh sb="39" eb="41">
      <t>ショリ</t>
    </rPh>
    <rPh sb="54" eb="56">
      <t>オスイ</t>
    </rPh>
    <rPh sb="56" eb="58">
      <t>ショリ</t>
    </rPh>
    <rPh sb="58" eb="60">
      <t>ゲンカ</t>
    </rPh>
    <rPh sb="62" eb="64">
      <t>ルイジ</t>
    </rPh>
    <rPh sb="64" eb="66">
      <t>ダンタイ</t>
    </rPh>
    <rPh sb="67" eb="69">
      <t>ゲンカ</t>
    </rPh>
    <rPh sb="70" eb="71">
      <t>サ</t>
    </rPh>
    <rPh sb="82" eb="83">
      <t>サラ</t>
    </rPh>
    <rPh sb="85" eb="87">
      <t>コウジョウ</t>
    </rPh>
    <rPh sb="88" eb="89">
      <t>ハカ</t>
    </rPh>
    <rPh sb="90" eb="92">
      <t>ヒツヨウ</t>
    </rPh>
    <rPh sb="97" eb="99">
      <t>ケイヒ</t>
    </rPh>
    <rPh sb="99" eb="101">
      <t>カイシュウ</t>
    </rPh>
    <rPh sb="101" eb="102">
      <t>リツ</t>
    </rPh>
    <rPh sb="108" eb="110">
      <t>ルイジ</t>
    </rPh>
    <rPh sb="110" eb="112">
      <t>ダンタイ</t>
    </rPh>
    <rPh sb="114" eb="115">
      <t>ヒク</t>
    </rPh>
    <rPh sb="116" eb="118">
      <t>スウチ</t>
    </rPh>
    <rPh sb="125" eb="127">
      <t>シュウノウ</t>
    </rPh>
    <rPh sb="127" eb="128">
      <t>リツ</t>
    </rPh>
    <rPh sb="129" eb="131">
      <t>コウジョウ</t>
    </rPh>
    <rPh sb="132" eb="134">
      <t>ケイヒ</t>
    </rPh>
    <rPh sb="135" eb="137">
      <t>サクゲン</t>
    </rPh>
    <rPh sb="138" eb="139">
      <t>ツト</t>
    </rPh>
    <rPh sb="179" eb="182">
      <t>ドウスイジュン</t>
    </rPh>
    <rPh sb="192" eb="194">
      <t>コンゴ</t>
    </rPh>
    <rPh sb="195" eb="197">
      <t>カイゼン</t>
    </rPh>
    <rPh sb="198" eb="199">
      <t>ツト</t>
    </rPh>
    <phoneticPr fontId="4"/>
  </si>
  <si>
    <t>管路等において設置から３０年を経過したものもあることから、マンホール蓋や管路の腐食が懸念されている。平成３０年度に機能診断、令和元年度には最適整備構想の策定を実施しており、今後、計画的に改修等の検討を行う。</t>
    <rPh sb="0" eb="2">
      <t>カンロ</t>
    </rPh>
    <rPh sb="2" eb="3">
      <t>トウ</t>
    </rPh>
    <rPh sb="7" eb="9">
      <t>セッチ</t>
    </rPh>
    <rPh sb="13" eb="14">
      <t>ネン</t>
    </rPh>
    <rPh sb="15" eb="17">
      <t>ケイカ</t>
    </rPh>
    <rPh sb="34" eb="35">
      <t>フタ</t>
    </rPh>
    <rPh sb="36" eb="38">
      <t>カンロ</t>
    </rPh>
    <rPh sb="39" eb="41">
      <t>フショク</t>
    </rPh>
    <rPh sb="42" eb="44">
      <t>ケネン</t>
    </rPh>
    <rPh sb="50" eb="52">
      <t>ヘイセイ</t>
    </rPh>
    <rPh sb="54" eb="55">
      <t>ネン</t>
    </rPh>
    <rPh sb="55" eb="56">
      <t>ド</t>
    </rPh>
    <rPh sb="57" eb="59">
      <t>キノウ</t>
    </rPh>
    <rPh sb="59" eb="61">
      <t>シンダン</t>
    </rPh>
    <rPh sb="62" eb="64">
      <t>レイワ</t>
    </rPh>
    <rPh sb="64" eb="65">
      <t>ガン</t>
    </rPh>
    <rPh sb="65" eb="66">
      <t>ネン</t>
    </rPh>
    <rPh sb="66" eb="67">
      <t>ド</t>
    </rPh>
    <rPh sb="69" eb="71">
      <t>サイテキ</t>
    </rPh>
    <rPh sb="71" eb="73">
      <t>セイビ</t>
    </rPh>
    <rPh sb="73" eb="75">
      <t>コウソウ</t>
    </rPh>
    <rPh sb="76" eb="78">
      <t>サクテイ</t>
    </rPh>
    <rPh sb="79" eb="81">
      <t>ジッシ</t>
    </rPh>
    <rPh sb="86" eb="88">
      <t>コンゴ</t>
    </rPh>
    <rPh sb="89" eb="92">
      <t>ケイカクテキ</t>
    </rPh>
    <rPh sb="93" eb="95">
      <t>カイシュウ</t>
    </rPh>
    <rPh sb="95" eb="96">
      <t>トウ</t>
    </rPh>
    <rPh sb="97" eb="99">
      <t>ケントウ</t>
    </rPh>
    <rPh sb="100" eb="101">
      <t>オコナ</t>
    </rPh>
    <phoneticPr fontId="4"/>
  </si>
  <si>
    <t>令和元年度に最適整備構想の策定を実施しており、それを基にして今後の農業集落排水施設の適正な運営に向け計画的に取り組んでいく。</t>
    <rPh sb="0" eb="2">
      <t>レイワ</t>
    </rPh>
    <rPh sb="2" eb="3">
      <t>ガン</t>
    </rPh>
    <rPh sb="3" eb="4">
      <t>ネン</t>
    </rPh>
    <rPh sb="4" eb="5">
      <t>ド</t>
    </rPh>
    <rPh sb="6" eb="8">
      <t>サイテキ</t>
    </rPh>
    <rPh sb="8" eb="10">
      <t>セイビ</t>
    </rPh>
    <rPh sb="10" eb="12">
      <t>コウソウ</t>
    </rPh>
    <rPh sb="13" eb="15">
      <t>サクテイ</t>
    </rPh>
    <rPh sb="16" eb="18">
      <t>ジッシ</t>
    </rPh>
    <rPh sb="26" eb="27">
      <t>モト</t>
    </rPh>
    <rPh sb="30" eb="32">
      <t>コンゴ</t>
    </rPh>
    <rPh sb="33" eb="35">
      <t>ノウギョウ</t>
    </rPh>
    <rPh sb="35" eb="37">
      <t>シュウラク</t>
    </rPh>
    <rPh sb="37" eb="39">
      <t>ハイスイ</t>
    </rPh>
    <rPh sb="39" eb="41">
      <t>シセツ</t>
    </rPh>
    <rPh sb="42" eb="44">
      <t>テキセイ</t>
    </rPh>
    <rPh sb="45" eb="47">
      <t>ウンエイ</t>
    </rPh>
    <rPh sb="48" eb="49">
      <t>ム</t>
    </rPh>
    <rPh sb="50" eb="53">
      <t>ケイカクテキ</t>
    </rPh>
    <rPh sb="54" eb="55">
      <t>ト</t>
    </rPh>
    <rPh sb="56" eb="5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</si>
</sst>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3E-457B-B067-72DFFCF3886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0.44</c:v>
                </c:pt>
                <c:pt idx="4">
                  <c:v>0.04</c:v>
                </c:pt>
              </c:numCache>
            </c:numRef>
          </c:val>
          <c:smooth val="0"/>
          <c:extLst>
            <c:ext xmlns:c16="http://schemas.microsoft.com/office/drawing/2014/chart" uri="{C3380CC4-5D6E-409C-BE32-E72D297353CC}">
              <c16:uniqueId val="{00000001-E33E-457B-B067-72DFFCF3886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63.88</c:v>
                </c:pt>
                <c:pt idx="1">
                  <c:v>54.4</c:v>
                </c:pt>
                <c:pt idx="2">
                  <c:v>62.67</c:v>
                </c:pt>
                <c:pt idx="3">
                  <c:v>62.67</c:v>
                </c:pt>
                <c:pt idx="4">
                  <c:v>62.67</c:v>
                </c:pt>
              </c:numCache>
            </c:numRef>
          </c:val>
          <c:extLst>
            <c:ext xmlns:c16="http://schemas.microsoft.com/office/drawing/2014/chart" uri="{C3380CC4-5D6E-409C-BE32-E72D297353CC}">
              <c16:uniqueId val="{00000000-9F9A-47AB-8E40-FAB1E211887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56.01</c:v>
                </c:pt>
                <c:pt idx="4">
                  <c:v>56.72</c:v>
                </c:pt>
              </c:numCache>
            </c:numRef>
          </c:val>
          <c:smooth val="0"/>
          <c:extLst>
            <c:ext xmlns:c16="http://schemas.microsoft.com/office/drawing/2014/chart" uri="{C3380CC4-5D6E-409C-BE32-E72D297353CC}">
              <c16:uniqueId val="{00000001-9F9A-47AB-8E40-FAB1E211887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82.16</c:v>
                </c:pt>
                <c:pt idx="1">
                  <c:v>79.849999999999994</c:v>
                </c:pt>
                <c:pt idx="2">
                  <c:v>80.05</c:v>
                </c:pt>
                <c:pt idx="3">
                  <c:v>87.85</c:v>
                </c:pt>
                <c:pt idx="4">
                  <c:v>89.51</c:v>
                </c:pt>
              </c:numCache>
            </c:numRef>
          </c:val>
          <c:extLst>
            <c:ext xmlns:c16="http://schemas.microsoft.com/office/drawing/2014/chart" uri="{C3380CC4-5D6E-409C-BE32-E72D297353CC}">
              <c16:uniqueId val="{00000000-764B-4E2F-943E-266B83389A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89.77</c:v>
                </c:pt>
                <c:pt idx="4">
                  <c:v>90.04</c:v>
                </c:pt>
              </c:numCache>
            </c:numRef>
          </c:val>
          <c:smooth val="0"/>
          <c:extLst>
            <c:ext xmlns:c16="http://schemas.microsoft.com/office/drawing/2014/chart" uri="{C3380CC4-5D6E-409C-BE32-E72D297353CC}">
              <c16:uniqueId val="{00000001-764B-4E2F-943E-266B83389A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99.51</c:v>
                </c:pt>
                <c:pt idx="1">
                  <c:v>99.46</c:v>
                </c:pt>
                <c:pt idx="2">
                  <c:v>99.39</c:v>
                </c:pt>
                <c:pt idx="3">
                  <c:v>99.69</c:v>
                </c:pt>
                <c:pt idx="4">
                  <c:v>99.83</c:v>
                </c:pt>
              </c:numCache>
            </c:numRef>
          </c:val>
          <c:extLst>
            <c:ext xmlns:c16="http://schemas.microsoft.com/office/drawing/2014/chart" uri="{C3380CC4-5D6E-409C-BE32-E72D297353CC}">
              <c16:uniqueId val="{00000000-966D-4D64-A7A9-F6D0263AF2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6D-4D64-A7A9-F6D0263AF2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A0-40D6-9146-ACF5A6D217B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0-40D6-9146-ACF5A6D217B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8E-40F0-9804-69BC5D69410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8E-40F0-9804-69BC5D69410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F1-45DB-9A2C-AA45C7D7B68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F1-45DB-9A2C-AA45C7D7B68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58-49A1-B57A-5D930E10E0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58-49A1-B57A-5D930E10E0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3.26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89E-484B-A743-6A310ED36D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684.74</c:v>
                </c:pt>
                <c:pt idx="4">
                  <c:v>654.91999999999996</c:v>
                </c:pt>
              </c:numCache>
            </c:numRef>
          </c:val>
          <c:smooth val="0"/>
          <c:extLst>
            <c:ext xmlns:c16="http://schemas.microsoft.com/office/drawing/2014/chart" uri="{C3380CC4-5D6E-409C-BE32-E72D297353CC}">
              <c16:uniqueId val="{00000001-689E-484B-A743-6A310ED36D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58.76</c:v>
                </c:pt>
                <c:pt idx="1">
                  <c:v>62.87</c:v>
                </c:pt>
                <c:pt idx="2">
                  <c:v>70.239999999999995</c:v>
                </c:pt>
                <c:pt idx="3">
                  <c:v>61.01</c:v>
                </c:pt>
                <c:pt idx="4">
                  <c:v>57.65</c:v>
                </c:pt>
              </c:numCache>
            </c:numRef>
          </c:val>
          <c:extLst>
            <c:ext xmlns:c16="http://schemas.microsoft.com/office/drawing/2014/chart" uri="{C3380CC4-5D6E-409C-BE32-E72D297353CC}">
              <c16:uniqueId val="{00000000-EB71-4D46-BA46-6923B3A3ED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65.33</c:v>
                </c:pt>
                <c:pt idx="4">
                  <c:v>65.39</c:v>
                </c:pt>
              </c:numCache>
            </c:numRef>
          </c:val>
          <c:smooth val="0"/>
          <c:extLst>
            <c:ext xmlns:c16="http://schemas.microsoft.com/office/drawing/2014/chart" uri="{C3380CC4-5D6E-409C-BE32-E72D297353CC}">
              <c16:uniqueId val="{00000001-EB71-4D46-BA46-6923B3A3ED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243.75</c:v>
                </c:pt>
                <c:pt idx="1">
                  <c:v>267.93</c:v>
                </c:pt>
                <c:pt idx="2">
                  <c:v>206.56</c:v>
                </c:pt>
                <c:pt idx="3">
                  <c:v>215.8</c:v>
                </c:pt>
                <c:pt idx="4">
                  <c:v>197.57</c:v>
                </c:pt>
              </c:numCache>
            </c:numRef>
          </c:val>
          <c:extLst>
            <c:ext xmlns:c16="http://schemas.microsoft.com/office/drawing/2014/chart" uri="{C3380CC4-5D6E-409C-BE32-E72D297353CC}">
              <c16:uniqueId val="{00000000-7CC3-4ABC-A4C6-B2AE3D7E5EB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227.43</c:v>
                </c:pt>
                <c:pt idx="4">
                  <c:v>230.88</c:v>
                </c:pt>
              </c:numCache>
            </c:numRef>
          </c:val>
          <c:smooth val="0"/>
          <c:extLst>
            <c:ext xmlns:c16="http://schemas.microsoft.com/office/drawing/2014/chart" uri="{C3380CC4-5D6E-409C-BE32-E72D297353CC}">
              <c16:uniqueId val="{00000001-7CC3-4ABC-A4C6-B2AE3D7E5EB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徳島県　阿南市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73507</v>
      </c>
      <c r="AM8" s="50"/>
      <c r="AN8" s="50"/>
      <c r="AO8" s="50"/>
      <c r="AP8" s="50"/>
      <c r="AQ8" s="50"/>
      <c r="AR8" s="50"/>
      <c r="AS8" s="50"/>
      <c r="AT8" s="45">
        <f>データ!T6</f>
        <v>279.25</v>
      </c>
      <c r="AU8" s="45"/>
      <c r="AV8" s="45"/>
      <c r="AW8" s="45"/>
      <c r="AX8" s="45"/>
      <c r="AY8" s="45"/>
      <c r="AZ8" s="45"/>
      <c r="BA8" s="45"/>
      <c r="BB8" s="45">
        <f>データ!U6</f>
        <v>263.23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3.75</v>
      </c>
      <c r="Q10" s="45"/>
      <c r="R10" s="45"/>
      <c r="S10" s="45"/>
      <c r="T10" s="45"/>
      <c r="U10" s="45"/>
      <c r="V10" s="45"/>
      <c r="W10" s="45">
        <f>データ!Q6</f>
        <v>100</v>
      </c>
      <c r="X10" s="45"/>
      <c r="Y10" s="45"/>
      <c r="Z10" s="45"/>
      <c r="AA10" s="45"/>
      <c r="AB10" s="45"/>
      <c r="AC10" s="45"/>
      <c r="AD10" s="50">
        <f>データ!R6</f>
        <v>4320</v>
      </c>
      <c r="AE10" s="50"/>
      <c r="AF10" s="50"/>
      <c r="AG10" s="50"/>
      <c r="AH10" s="50"/>
      <c r="AI10" s="50"/>
      <c r="AJ10" s="50"/>
      <c r="AK10" s="2"/>
      <c r="AL10" s="50">
        <f>データ!V6</f>
        <v>2745</v>
      </c>
      <c r="AM10" s="50"/>
      <c r="AN10" s="50"/>
      <c r="AO10" s="50"/>
      <c r="AP10" s="50"/>
      <c r="AQ10" s="50"/>
      <c r="AR10" s="50"/>
      <c r="AS10" s="50"/>
      <c r="AT10" s="45">
        <f>データ!W6</f>
        <v>2.2400000000000002</v>
      </c>
      <c r="AU10" s="45"/>
      <c r="AV10" s="45"/>
      <c r="AW10" s="45"/>
      <c r="AX10" s="45"/>
      <c r="AY10" s="45"/>
      <c r="AZ10" s="45"/>
      <c r="BA10" s="45"/>
      <c r="BB10" s="45">
        <f>データ!X6</f>
        <v>1225.45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fdKzhp1YT7jISwjpfg3FxuHsL5cllpqsU7sbFNcf/QqmFL4FzCvFBNIuVNA5fN9vE0e8OdlHRgj56GshFvpmjg==" saltValue="BKo6MkUb+jg7jnphmq5B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362042</v>
      </c>
      <c r="D6" s="33">
        <f t="shared" si="3"/>
        <v>47</v>
      </c>
      <c r="E6" s="33">
        <f t="shared" si="3"/>
        <v>17</v>
      </c>
      <c r="F6" s="33">
        <f t="shared" si="3"/>
        <v>5</v>
      </c>
      <c r="G6" s="33">
        <f t="shared" si="3"/>
        <v>0</v>
      </c>
      <c r="H6" s="33" t="str">
        <f t="shared" si="3"/>
        <v>徳島県　阿南市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3.75</v>
      </c>
      <c r="Q6" s="34">
        <f t="shared" si="3"/>
        <v>100</v>
      </c>
      <c r="R6" s="34">
        <f t="shared" si="3"/>
        <v>4320</v>
      </c>
      <c r="S6" s="34">
        <f t="shared" si="3"/>
        <v>73507</v>
      </c>
      <c r="T6" s="34">
        <f t="shared" si="3"/>
        <v>279.25</v>
      </c>
      <c r="U6" s="34">
        <f t="shared" si="3"/>
        <v>263.23</v>
      </c>
      <c r="V6" s="34">
        <f t="shared" si="3"/>
        <v>2745</v>
      </c>
      <c r="W6" s="34">
        <f t="shared" si="3"/>
        <v>2.2400000000000002</v>
      </c>
      <c r="X6" s="34">
        <f t="shared" si="3"/>
        <v>1225.45</v>
      </c>
      <c r="Y6" s="35">
        <f>IF(Y7="",NA(),Y7)</f>
        <v>99.51</v>
      </c>
      <c r="Z6" s="35">
        <f t="shared" ref="Z6:AH6" si="4">IF(Z7="",NA(),Z7)</f>
        <v>99.46</v>
      </c>
      <c r="AA6" s="35">
        <f t="shared" si="4"/>
        <v>99.39</v>
      </c>
      <c r="AB6" s="35">
        <f t="shared" si="4"/>
        <v>99.69</v>
      </c>
      <c r="AC6" s="35">
        <f t="shared" si="4"/>
        <v>99.83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3.26</v>
      </c>
      <c r="BH6" s="34">
        <f t="shared" si="7"/>
        <v>0</v>
      </c>
      <c r="BI6" s="34">
        <f t="shared" si="7"/>
        <v>0</v>
      </c>
      <c r="BJ6" s="34">
        <f t="shared" si="7"/>
        <v>0</v>
      </c>
      <c r="BK6" s="35">
        <f t="shared" si="7"/>
        <v>1044.8</v>
      </c>
      <c r="BL6" s="35">
        <f t="shared" si="7"/>
        <v>1081.8</v>
      </c>
      <c r="BM6" s="35">
        <f t="shared" si="7"/>
        <v>974.93</v>
      </c>
      <c r="BN6" s="35">
        <f t="shared" si="7"/>
        <v>684.74</v>
      </c>
      <c r="BO6" s="35">
        <f t="shared" si="7"/>
        <v>654.91999999999996</v>
      </c>
      <c r="BP6" s="34" t="str">
        <f>IF(BP7="","",IF(BP7="-","【-】","【"&amp;SUBSTITUTE(TEXT(BP7,"#,##0.00"),"-","△")&amp;"】"))</f>
        <v>【747.76】</v>
      </c>
      <c r="BQ6" s="35">
        <f>IF(BQ7="",NA(),BQ7)</f>
        <v>58.76</v>
      </c>
      <c r="BR6" s="35">
        <f t="shared" ref="BR6:BZ6" si="8">IF(BR7="",NA(),BR7)</f>
        <v>62.87</v>
      </c>
      <c r="BS6" s="35">
        <f t="shared" si="8"/>
        <v>70.239999999999995</v>
      </c>
      <c r="BT6" s="35">
        <f t="shared" si="8"/>
        <v>61.01</v>
      </c>
      <c r="BU6" s="35">
        <f t="shared" si="8"/>
        <v>57.65</v>
      </c>
      <c r="BV6" s="35">
        <f t="shared" si="8"/>
        <v>50.82</v>
      </c>
      <c r="BW6" s="35">
        <f t="shared" si="8"/>
        <v>52.19</v>
      </c>
      <c r="BX6" s="35">
        <f t="shared" si="8"/>
        <v>55.32</v>
      </c>
      <c r="BY6" s="35">
        <f t="shared" si="8"/>
        <v>65.33</v>
      </c>
      <c r="BZ6" s="35">
        <f t="shared" si="8"/>
        <v>65.39</v>
      </c>
      <c r="CA6" s="34" t="str">
        <f>IF(CA7="","",IF(CA7="-","【-】","【"&amp;SUBSTITUTE(TEXT(CA7,"#,##0.00"),"-","△")&amp;"】"))</f>
        <v>【59.51】</v>
      </c>
      <c r="CB6" s="35">
        <f>IF(CB7="",NA(),CB7)</f>
        <v>243.75</v>
      </c>
      <c r="CC6" s="35">
        <f t="shared" ref="CC6:CK6" si="9">IF(CC7="",NA(),CC7)</f>
        <v>267.93</v>
      </c>
      <c r="CD6" s="35">
        <f t="shared" si="9"/>
        <v>206.56</v>
      </c>
      <c r="CE6" s="35">
        <f t="shared" si="9"/>
        <v>215.8</v>
      </c>
      <c r="CF6" s="35">
        <f t="shared" si="9"/>
        <v>197.57</v>
      </c>
      <c r="CG6" s="35">
        <f t="shared" si="9"/>
        <v>300.52</v>
      </c>
      <c r="CH6" s="35">
        <f t="shared" si="9"/>
        <v>296.14</v>
      </c>
      <c r="CI6" s="35">
        <f t="shared" si="9"/>
        <v>283.17</v>
      </c>
      <c r="CJ6" s="35">
        <f t="shared" si="9"/>
        <v>227.43</v>
      </c>
      <c r="CK6" s="35">
        <f t="shared" si="9"/>
        <v>230.88</v>
      </c>
      <c r="CL6" s="34" t="str">
        <f>IF(CL7="","",IF(CL7="-","【-】","【"&amp;SUBSTITUTE(TEXT(CL7,"#,##0.00"),"-","△")&amp;"】"))</f>
        <v>【261.46】</v>
      </c>
      <c r="CM6" s="35">
        <f>IF(CM7="",NA(),CM7)</f>
        <v>63.88</v>
      </c>
      <c r="CN6" s="35">
        <f t="shared" ref="CN6:CV6" si="10">IF(CN7="",NA(),CN7)</f>
        <v>54.4</v>
      </c>
      <c r="CO6" s="35">
        <f t="shared" si="10"/>
        <v>62.67</v>
      </c>
      <c r="CP6" s="35">
        <f t="shared" si="10"/>
        <v>62.67</v>
      </c>
      <c r="CQ6" s="35">
        <f t="shared" si="10"/>
        <v>62.67</v>
      </c>
      <c r="CR6" s="35">
        <f t="shared" si="10"/>
        <v>53.24</v>
      </c>
      <c r="CS6" s="35">
        <f t="shared" si="10"/>
        <v>52.31</v>
      </c>
      <c r="CT6" s="35">
        <f t="shared" si="10"/>
        <v>60.65</v>
      </c>
      <c r="CU6" s="35">
        <f t="shared" si="10"/>
        <v>56.01</v>
      </c>
      <c r="CV6" s="35">
        <f t="shared" si="10"/>
        <v>56.72</v>
      </c>
      <c r="CW6" s="34" t="str">
        <f>IF(CW7="","",IF(CW7="-","【-】","【"&amp;SUBSTITUTE(TEXT(CW7,"#,##0.00"),"-","△")&amp;"】"))</f>
        <v>【52.23】</v>
      </c>
      <c r="CX6" s="35">
        <f>IF(CX7="",NA(),CX7)</f>
        <v>82.16</v>
      </c>
      <c r="CY6" s="35">
        <f t="shared" ref="CY6:DG6" si="11">IF(CY7="",NA(),CY7)</f>
        <v>79.849999999999994</v>
      </c>
      <c r="CZ6" s="35">
        <f t="shared" si="11"/>
        <v>80.05</v>
      </c>
      <c r="DA6" s="35">
        <f t="shared" si="11"/>
        <v>87.85</v>
      </c>
      <c r="DB6" s="35">
        <f t="shared" si="11"/>
        <v>89.51</v>
      </c>
      <c r="DC6" s="35">
        <f t="shared" si="11"/>
        <v>84.07</v>
      </c>
      <c r="DD6" s="35">
        <f t="shared" si="11"/>
        <v>84.32</v>
      </c>
      <c r="DE6" s="35">
        <f t="shared" si="11"/>
        <v>84.58</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0.44</v>
      </c>
      <c r="EN6" s="35">
        <f t="shared" si="14"/>
        <v>0.04</v>
      </c>
      <c r="EO6" s="34" t="str">
        <f>IF(EO7="","",IF(EO7="-","【-】","【"&amp;SUBSTITUTE(TEXT(EO7,"#,##0.00"),"-","△")&amp;"】"))</f>
        <v>【0.02】</v>
      </c>
    </row>
    <row r="7" spans="1:145" s="36" customFormat="1" x14ac:dyDescent="0.15">
      <c r="A7" s="28"/>
      <c r="B7" s="37">
        <v>2018</v>
      </c>
      <c r="C7" s="37">
        <v>362042</v>
      </c>
      <c r="D7" s="37">
        <v>47</v>
      </c>
      <c r="E7" s="37">
        <v>17</v>
      </c>
      <c r="F7" s="37">
        <v>5</v>
      </c>
      <c r="G7" s="37">
        <v>0</v>
      </c>
      <c r="H7" s="37" t="s">
        <v>97</v>
      </c>
      <c r="I7" s="37" t="s">
        <v>98</v>
      </c>
      <c r="J7" s="37" t="s">
        <v>99</v>
      </c>
      <c r="K7" s="37" t="s">
        <v>100</v>
      </c>
      <c r="L7" s="37" t="s">
        <v>101</v>
      </c>
      <c r="M7" s="37" t="s">
        <v>102</v>
      </c>
      <c r="N7" s="38" t="s">
        <v>103</v>
      </c>
      <c r="O7" s="38" t="s">
        <v>104</v>
      </c>
      <c r="P7" s="38">
        <v>3.75</v>
      </c>
      <c r="Q7" s="38">
        <v>100</v>
      </c>
      <c r="R7" s="38">
        <v>4320</v>
      </c>
      <c r="S7" s="38">
        <v>73507</v>
      </c>
      <c r="T7" s="38">
        <v>279.25</v>
      </c>
      <c r="U7" s="38">
        <v>263.23</v>
      </c>
      <c r="V7" s="38">
        <v>2745</v>
      </c>
      <c r="W7" s="38">
        <v>2.2400000000000002</v>
      </c>
      <c r="X7" s="38">
        <v>1225.45</v>
      </c>
      <c r="Y7" s="38">
        <v>99.51</v>
      </c>
      <c r="Z7" s="38">
        <v>99.46</v>
      </c>
      <c r="AA7" s="38">
        <v>99.39</v>
      </c>
      <c r="AB7" s="38">
        <v>99.69</v>
      </c>
      <c r="AC7" s="38">
        <v>99.83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3.26</v>
      </c>
      <c r="BH7" s="38">
        <v>0</v>
      </c>
      <c r="BI7" s="38">
        <v>0</v>
      </c>
      <c r="BJ7" s="38">
        <v>0</v>
      </c>
      <c r="BK7" s="38">
        <v>1044.8</v>
      </c>
      <c r="BL7" s="38">
        <v>1081.8</v>
      </c>
      <c r="BM7" s="38">
        <v>974.93</v>
      </c>
      <c r="BN7" s="38">
        <v>684.74</v>
      </c>
      <c r="BO7" s="38">
        <v>654.91999999999996</v>
      </c>
      <c r="BP7" s="38">
        <v>747.76</v>
      </c>
      <c r="BQ7" s="38">
        <v>58.76</v>
      </c>
      <c r="BR7" s="38">
        <v>62.87</v>
      </c>
      <c r="BS7" s="38">
        <v>70.239999999999995</v>
      </c>
      <c r="BT7" s="38">
        <v>61.01</v>
      </c>
      <c r="BU7" s="38">
        <v>57.65</v>
      </c>
      <c r="BV7" s="38">
        <v>50.82</v>
      </c>
      <c r="BW7" s="38">
        <v>52.19</v>
      </c>
      <c r="BX7" s="38">
        <v>55.32</v>
      </c>
      <c r="BY7" s="38">
        <v>65.33</v>
      </c>
      <c r="BZ7" s="38">
        <v>65.39</v>
      </c>
      <c r="CA7" s="38">
        <v>59.51</v>
      </c>
      <c r="CB7" s="38">
        <v>243.75</v>
      </c>
      <c r="CC7" s="38">
        <v>267.93</v>
      </c>
      <c r="CD7" s="38">
        <v>206.56</v>
      </c>
      <c r="CE7" s="38">
        <v>215.8</v>
      </c>
      <c r="CF7" s="38">
        <v>197.57</v>
      </c>
      <c r="CG7" s="38">
        <v>300.52</v>
      </c>
      <c r="CH7" s="38">
        <v>296.14</v>
      </c>
      <c r="CI7" s="38">
        <v>283.17</v>
      </c>
      <c r="CJ7" s="38">
        <v>227.43</v>
      </c>
      <c r="CK7" s="38">
        <v>230.88</v>
      </c>
      <c r="CL7" s="38">
        <v>261.45999999999998</v>
      </c>
      <c r="CM7" s="38">
        <v>63.88</v>
      </c>
      <c r="CN7" s="38">
        <v>54.4</v>
      </c>
      <c r="CO7" s="38">
        <v>62.67</v>
      </c>
      <c r="CP7" s="38">
        <v>62.67</v>
      </c>
      <c r="CQ7" s="38">
        <v>62.67</v>
      </c>
      <c r="CR7" s="38">
        <v>53.24</v>
      </c>
      <c r="CS7" s="38">
        <v>52.31</v>
      </c>
      <c r="CT7" s="38">
        <v>60.65</v>
      </c>
      <c r="CU7" s="38">
        <v>56.01</v>
      </c>
      <c r="CV7" s="38">
        <v>56.72</v>
      </c>
      <c r="CW7" s="38">
        <v>52.23</v>
      </c>
      <c r="CX7" s="38">
        <v>82.16</v>
      </c>
      <c r="CY7" s="38">
        <v>79.849999999999994</v>
      </c>
      <c r="CZ7" s="38">
        <v>80.05</v>
      </c>
      <c r="DA7" s="38">
        <v>87.85</v>
      </c>
      <c r="DB7" s="38">
        <v>89.51</v>
      </c>
      <c r="DC7" s="38">
        <v>84.07</v>
      </c>
      <c r="DD7" s="38">
        <v>84.32</v>
      </c>
      <c r="DE7" s="38">
        <v>84.58</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inf05-u20</cp:lastModifiedBy>
  <cp:lastPrinted>2020-02-01T00:40:42Z</cp:lastPrinted>
  <dcterms:created xsi:type="dcterms:W3CDTF">2019-12-05T05:22:15Z</dcterms:created>
  <dcterms:modified xsi:type="dcterms:W3CDTF">2020-02-01T00:40:43Z</dcterms:modified>
  <cp:category/>
</cp:coreProperties>
</file>