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86\Desktop\020120【令和２年２月３日（月）〆】公営企業に係る経営比較分析表（平成３０年度決算）の分析等について(資料)\提出用\"/>
    </mc:Choice>
  </mc:AlternateContent>
  <workbookProtection workbookAlgorithmName="SHA-512" workbookHashValue="nmBwroVvn0lMN5AWpFwY8Br5lapGvHyBADC499WnJpFfzzQN+eRrUC6cWOa0xERVEfVF9g6CsFC5Pisqg60mRQ==" workbookSaltValue="MC9GIdXORZ/bBzD/Co1U6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<sst xmlns="http://schemas.openxmlformats.org/spreadsheetml/2006/main" count="228" uniqueCount="113">
  <si>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</si>
  <si>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</si>
  <si>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</si>
  <si>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</si>
  <si>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</si>
  <si>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</si>
  <si>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</si>
  <si>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</si>
  <si>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</si>
  <si>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</si>
  <si>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</si>
  <si>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</si>
  <si>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</si>
  <si>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</si>
  <si>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</si>
  <si>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</si>
  <si>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</si>
  <si>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</si>
  <si>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</si>
  <si>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</si>
  <si>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</si>
  <si>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</si>
  <si>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</si>
  <si>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</si>
  <si>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</si>
  <si>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</si>
  <si>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</si>
  <si>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</si>
  <si>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</si>
  <si>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</si>
  <si>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</si>
  <si>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</si>
  <si>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</si>
  <si>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</si>
  <si>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</si>
  <si>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</si>
  <si>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</si>
  <si>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</si>
  <si>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</si>
  <si>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</si>
  <si>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</si>
  <si>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</si>
  <si>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</si>
  <si>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</si>
  <si>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</si>
  <si>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</si>
  <si>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</si>
  <si>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</si>
  <si>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</si>
  <si>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</si>
  <si>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</si>
  <si>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</si>
  <si>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</si>
  <si>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</si>
  <si>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</si>
  <si>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</si>
  <si>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</si>
  <si>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</si>
  <si>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</si>
  <si>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</si>
  <si>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</si>
  <si>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</si>
  <si>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</si>
  <si>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</si>
  <si>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</si>
  <si>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</si>
  <si>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</si>
  <si>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</si>
  <si>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</si>
  <si>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</si>
  <si>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</si>
  <si>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</si>
  <si>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</si>
  <si>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</si>
  <si>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</si>
  <si>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</si>
  <si>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</si>
  <si>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</si>
  <si>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</si>
  <si>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</si>
  <si>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</si>
  <si>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</si>
  <si>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</si>
  <si>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</si>
  <si>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</si>
  <si>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</si>
  <si>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</si>
  <si>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</si>
  <si>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</si>
  <si>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</si>
  <si>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</si>
  <si>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</si>
  <si>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</si>
  <si>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</si>
  <si>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</si>
  <si>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</si>
  <si>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</si>
  <si>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東みよし町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</si>
  <si>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</si>
  <si>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</si>
  <si>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</si>
  <si>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</si>
  <si>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</si>
  <si>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</si>
  <si>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</si>
  <si>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</si>
  <si>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</si>
  <si>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</si>
  <si>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</si>
  <si>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</si>
  <si>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15年12月より供用開始しているため、法定耐用年数を経過した管渠延長はないが、汚水処理場等の機械・電気設備は耐用年数の経過するものもあり、故障等件数も増加傾向にあるため、点検・調査や計画的な改築・更新を進める必要がある。</t>
    <rPh sb="42" eb="44">
      <t>オスイ</t>
    </rPh>
    <rPh sb="44" eb="47">
      <t>ショリジョウ</t>
    </rPh>
    <rPh sb="47" eb="48">
      <t>ナド</t>
    </rPh>
    <rPh sb="49" eb="51">
      <t>キカイ</t>
    </rPh>
    <rPh sb="52" eb="54">
      <t>デンキ</t>
    </rPh>
    <rPh sb="54" eb="56">
      <t>セツビ</t>
    </rPh>
    <rPh sb="57" eb="59">
      <t>タイヨウ</t>
    </rPh>
    <rPh sb="59" eb="61">
      <t>ネンスウ</t>
    </rPh>
    <rPh sb="62" eb="64">
      <t>ケイカ</t>
    </rPh>
    <rPh sb="72" eb="74">
      <t>コショウ</t>
    </rPh>
    <rPh sb="74" eb="75">
      <t>トウ</t>
    </rPh>
    <rPh sb="75" eb="77">
      <t>ケンスウ</t>
    </rPh>
    <rPh sb="78" eb="80">
      <t>ゾウカ</t>
    </rPh>
    <rPh sb="80" eb="82">
      <t>ケイコウ</t>
    </rPh>
    <rPh sb="88" eb="90">
      <t>テンケン</t>
    </rPh>
    <rPh sb="91" eb="93">
      <t>チョウサ</t>
    </rPh>
    <rPh sb="94" eb="97">
      <t>ケイカクテキ</t>
    </rPh>
    <rPh sb="98" eb="100">
      <t>カイチク</t>
    </rPh>
    <rPh sb="101" eb="103">
      <t>コウシン</t>
    </rPh>
    <rPh sb="104" eb="105">
      <t>スス</t>
    </rPh>
    <rPh sb="107" eb="109">
      <t>ヒツヨウ</t>
    </rPh>
    <phoneticPr fontId="4"/>
  </si>
  <si>
    <t>　今後も多額の元利償還金の返済が続くため、一般会計からの繰入金に頼る苦しい経営状態が継続する。
　現在未接続の受益者は、資金難等のさまざまな理由で接続を見合わせる方々が多く、接続率向上による使用料収入の増加へ向けての即効性のある手立てはなく、個別訪問や文書により粘り強く接続依頼を継続するしかない。また、接続率の向上対策や更なる使用料金の改定を検討し、健全な経営体質への改善を図ることが必要である。</t>
    <rPh sb="161" eb="162">
      <t>サラ</t>
    </rPh>
    <phoneticPr fontId="4"/>
  </si>
  <si>
    <t>①平成30年度に使用料改定を行ったものの、未だ一般会計からの繰入金に頼っている状況であり、更なる経営改善への取り組みが必要である。
⑤現在も事業計画区域内の管渠整備を行っており、それに伴う下水道接続世帯の微増、また平成30年度に料金改定を行ったため、使用料収入も増加傾向であり経費回収率も改善傾向にある。
⑥維持管理に係る人員を最小限としているため、汚水処理原価は平均値より安価に推移しているが、今後は処理設備の耐用年数の経過のため、更新等による改築・修繕に係る経費が増加するため、悪化する可能性がある。
⑦下水道の接続数は微増しているが、人口減少なども要因となり汚水量は大幅には増加しておらず、施設利用率も横倍傾向となっている。
⑧管渠整備中であり、供用開始区域内世帯は増加し接続世帯も微増しているものの、人口減少などによる世帯員数の減少などが要因となり、水洗化率は横倍傾向へと変化してきている。</t>
    <rPh sb="1" eb="3">
      <t>ヘイセイ</t>
    </rPh>
    <rPh sb="5" eb="7">
      <t>ネンド</t>
    </rPh>
    <rPh sb="8" eb="11">
      <t>シヨウリョウ</t>
    </rPh>
    <rPh sb="11" eb="13">
      <t>カイテイ</t>
    </rPh>
    <rPh sb="14" eb="15">
      <t>オコナ</t>
    </rPh>
    <rPh sb="21" eb="22">
      <t>イマ</t>
    </rPh>
    <rPh sb="45" eb="46">
      <t>サラ</t>
    </rPh>
    <rPh sb="48" eb="50">
      <t>ケイエイ</t>
    </rPh>
    <rPh sb="50" eb="52">
      <t>カイゼン</t>
    </rPh>
    <rPh sb="54" eb="55">
      <t>ト</t>
    </rPh>
    <rPh sb="56" eb="57">
      <t>ク</t>
    </rPh>
    <rPh sb="99" eb="101">
      <t>セタイ</t>
    </rPh>
    <rPh sb="102" eb="104">
      <t>ビゾウ</t>
    </rPh>
    <rPh sb="107" eb="109">
      <t>ヘイセイ</t>
    </rPh>
    <rPh sb="111" eb="113">
      <t>ネンド</t>
    </rPh>
    <rPh sb="114" eb="116">
      <t>リョウキン</t>
    </rPh>
    <rPh sb="116" eb="118">
      <t>カイテイ</t>
    </rPh>
    <rPh sb="119" eb="120">
      <t>オコナ</t>
    </rPh>
    <rPh sb="131" eb="133">
      <t>ゾウカ</t>
    </rPh>
    <rPh sb="206" eb="208">
      <t>タイヨウ</t>
    </rPh>
    <rPh sb="208" eb="210">
      <t>ネンスウ</t>
    </rPh>
    <rPh sb="211" eb="213">
      <t>ケイカ</t>
    </rPh>
    <rPh sb="217" eb="219">
      <t>コウシン</t>
    </rPh>
    <rPh sb="219" eb="220">
      <t>トウ</t>
    </rPh>
    <rPh sb="260" eb="261">
      <t>スウ</t>
    </rPh>
    <rPh sb="262" eb="264">
      <t>ビゾウ</t>
    </rPh>
    <rPh sb="270" eb="272">
      <t>ジンコウ</t>
    </rPh>
    <rPh sb="272" eb="274">
      <t>ゲンショウ</t>
    </rPh>
    <rPh sb="277" eb="279">
      <t>ヨウイン</t>
    </rPh>
    <rPh sb="304" eb="306">
      <t>ヨコバイ</t>
    </rPh>
    <rPh sb="333" eb="335">
      <t>セタイ</t>
    </rPh>
    <rPh sb="341" eb="343">
      <t>セタイ</t>
    </rPh>
    <rPh sb="344" eb="346">
      <t>ビゾウ</t>
    </rPh>
    <rPh sb="354" eb="356">
      <t>ジンコウ</t>
    </rPh>
    <rPh sb="356" eb="358">
      <t>ゲンショウ</t>
    </rPh>
    <rPh sb="363" eb="366">
      <t>セタイイン</t>
    </rPh>
    <rPh sb="366" eb="367">
      <t>スウ</t>
    </rPh>
    <rPh sb="368" eb="370">
      <t>ゲンショウ</t>
    </rPh>
    <rPh sb="373" eb="375">
      <t>ヨウイン</t>
    </rPh>
    <rPh sb="384" eb="386">
      <t>ヨコバイ</t>
    </rPh>
    <rPh sb="386" eb="388">
      <t>ケイコウ</t>
    </rPh>
    <rPh sb="390" eb="392">
      <t>ヘンカ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</si>
</sst>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0E-4492-97FE-080E5941BB6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0.13</c:v>
                </c:pt>
              </c:numCache>
            </c:numRef>
          </c:val>
          <c:smooth val="0"/>
          <c:extLst>
            <c:ext xmlns:c16="http://schemas.microsoft.com/office/drawing/2014/chart" uri="{C3380CC4-5D6E-409C-BE32-E72D297353CC}">
              <c16:uniqueId val="{00000001-AF0E-4492-97FE-080E5941BB6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39.01</c:v>
                </c:pt>
                <c:pt idx="1">
                  <c:v>42.43</c:v>
                </c:pt>
                <c:pt idx="2">
                  <c:v>43.56</c:v>
                </c:pt>
                <c:pt idx="3">
                  <c:v>44.5</c:v>
                </c:pt>
                <c:pt idx="4">
                  <c:v>43.51</c:v>
                </c:pt>
              </c:numCache>
            </c:numRef>
          </c:val>
          <c:extLst>
            <c:ext xmlns:c16="http://schemas.microsoft.com/office/drawing/2014/chart" uri="{C3380CC4-5D6E-409C-BE32-E72D297353CC}">
              <c16:uniqueId val="{00000000-61DD-47B8-9F6A-10CA99CF1EF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42.56</c:v>
                </c:pt>
              </c:numCache>
            </c:numRef>
          </c:val>
          <c:smooth val="0"/>
          <c:extLst>
            <c:ext xmlns:c16="http://schemas.microsoft.com/office/drawing/2014/chart" uri="{C3380CC4-5D6E-409C-BE32-E72D297353CC}">
              <c16:uniqueId val="{00000001-61DD-47B8-9F6A-10CA99CF1EF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63.42</c:v>
                </c:pt>
                <c:pt idx="1">
                  <c:v>65.47</c:v>
                </c:pt>
                <c:pt idx="2">
                  <c:v>65.17</c:v>
                </c:pt>
                <c:pt idx="3">
                  <c:v>65.930000000000007</c:v>
                </c:pt>
                <c:pt idx="4">
                  <c:v>66.27</c:v>
                </c:pt>
              </c:numCache>
            </c:numRef>
          </c:val>
          <c:extLst>
            <c:ext xmlns:c16="http://schemas.microsoft.com/office/drawing/2014/chart" uri="{C3380CC4-5D6E-409C-BE32-E72D297353CC}">
              <c16:uniqueId val="{00000000-F27B-410E-A1F9-6A425DCD31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83.32</c:v>
                </c:pt>
              </c:numCache>
            </c:numRef>
          </c:val>
          <c:smooth val="0"/>
          <c:extLst>
            <c:ext xmlns:c16="http://schemas.microsoft.com/office/drawing/2014/chart" uri="{C3380CC4-5D6E-409C-BE32-E72D297353CC}">
              <c16:uniqueId val="{00000001-F27B-410E-A1F9-6A425DCD31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98.06</c:v>
                </c:pt>
                <c:pt idx="1">
                  <c:v>98.49</c:v>
                </c:pt>
                <c:pt idx="2">
                  <c:v>98.07</c:v>
                </c:pt>
                <c:pt idx="3">
                  <c:v>96.68</c:v>
                </c:pt>
                <c:pt idx="4">
                  <c:v>97.85</c:v>
                </c:pt>
              </c:numCache>
            </c:numRef>
          </c:val>
          <c:extLst>
            <c:ext xmlns:c16="http://schemas.microsoft.com/office/drawing/2014/chart" uri="{C3380CC4-5D6E-409C-BE32-E72D297353CC}">
              <c16:uniqueId val="{00000000-4681-4617-91E6-4AF5606694F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81-4617-91E6-4AF5606694F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01-43F9-A3A7-CFF82D0735D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01-43F9-A3A7-CFF82D0735D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C2-4611-9474-84AF2D4CDB9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C2-4611-9474-84AF2D4CDB9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47-4CB9-B71A-E033683A979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47-4CB9-B71A-E033683A979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6A-47D1-9DFA-64195641F7F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6A-47D1-9DFA-64195641F7F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9B-4893-A3BF-B111C3478ED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1194.1500000000001</c:v>
                </c:pt>
              </c:numCache>
            </c:numRef>
          </c:val>
          <c:smooth val="0"/>
          <c:extLst>
            <c:ext xmlns:c16="http://schemas.microsoft.com/office/drawing/2014/chart" uri="{C3380CC4-5D6E-409C-BE32-E72D297353CC}">
              <c16:uniqueId val="{00000001-D49B-4893-A3BF-B111C3478ED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68.33</c:v>
                </c:pt>
                <c:pt idx="1">
                  <c:v>75.430000000000007</c:v>
                </c:pt>
                <c:pt idx="2">
                  <c:v>64.14</c:v>
                </c:pt>
                <c:pt idx="3">
                  <c:v>74.52</c:v>
                </c:pt>
                <c:pt idx="4">
                  <c:v>88.8</c:v>
                </c:pt>
              </c:numCache>
            </c:numRef>
          </c:val>
          <c:extLst>
            <c:ext xmlns:c16="http://schemas.microsoft.com/office/drawing/2014/chart" uri="{C3380CC4-5D6E-409C-BE32-E72D297353CC}">
              <c16:uniqueId val="{00000000-C7C2-43EB-BFD1-BC9325D64DC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72.260000000000005</c:v>
                </c:pt>
              </c:numCache>
            </c:numRef>
          </c:val>
          <c:smooth val="0"/>
          <c:extLst>
            <c:ext xmlns:c16="http://schemas.microsoft.com/office/drawing/2014/chart" uri="{C3380CC4-5D6E-409C-BE32-E72D297353CC}">
              <c16:uniqueId val="{00000001-C7C2-43EB-BFD1-BC9325D64DC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212.54</c:v>
                </c:pt>
                <c:pt idx="1">
                  <c:v>190.87</c:v>
                </c:pt>
                <c:pt idx="2">
                  <c:v>224.39</c:v>
                </c:pt>
                <c:pt idx="3">
                  <c:v>185.86</c:v>
                </c:pt>
                <c:pt idx="4">
                  <c:v>179.8</c:v>
                </c:pt>
              </c:numCache>
            </c:numRef>
          </c:val>
          <c:extLst>
            <c:ext xmlns:c16="http://schemas.microsoft.com/office/drawing/2014/chart" uri="{C3380CC4-5D6E-409C-BE32-E72D297353CC}">
              <c16:uniqueId val="{00000000-966D-4EB9-B37F-71C6277D6FB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230.02</c:v>
                </c:pt>
              </c:numCache>
            </c:numRef>
          </c:val>
          <c:smooth val="0"/>
          <c:extLst>
            <c:ext xmlns:c16="http://schemas.microsoft.com/office/drawing/2014/chart" uri="{C3380CC4-5D6E-409C-BE32-E72D297353CC}">
              <c16:uniqueId val="{00000001-966D-4EB9-B37F-71C6277D6FB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16" zoomScale="75" zoomScaleNormal="7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徳島県　東みよし町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14456</v>
      </c>
      <c r="AM8" s="50"/>
      <c r="AN8" s="50"/>
      <c r="AO8" s="50"/>
      <c r="AP8" s="50"/>
      <c r="AQ8" s="50"/>
      <c r="AR8" s="50"/>
      <c r="AS8" s="50"/>
      <c r="AT8" s="45">
        <f>データ!T6</f>
        <v>122.48</v>
      </c>
      <c r="AU8" s="45"/>
      <c r="AV8" s="45"/>
      <c r="AW8" s="45"/>
      <c r="AX8" s="45"/>
      <c r="AY8" s="45"/>
      <c r="AZ8" s="45"/>
      <c r="BA8" s="45"/>
      <c r="BB8" s="45">
        <f>データ!U6</f>
        <v>118.03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20.14</v>
      </c>
      <c r="Q10" s="45"/>
      <c r="R10" s="45"/>
      <c r="S10" s="45"/>
      <c r="T10" s="45"/>
      <c r="U10" s="45"/>
      <c r="V10" s="45"/>
      <c r="W10" s="45">
        <f>データ!Q6</f>
        <v>85.52</v>
      </c>
      <c r="X10" s="45"/>
      <c r="Y10" s="45"/>
      <c r="Z10" s="45"/>
      <c r="AA10" s="45"/>
      <c r="AB10" s="45"/>
      <c r="AC10" s="45"/>
      <c r="AD10" s="50">
        <f>データ!R6</f>
        <v>2910</v>
      </c>
      <c r="AE10" s="50"/>
      <c r="AF10" s="50"/>
      <c r="AG10" s="50"/>
      <c r="AH10" s="50"/>
      <c r="AI10" s="50"/>
      <c r="AJ10" s="50"/>
      <c r="AK10" s="2"/>
      <c r="AL10" s="50">
        <f>データ!V6</f>
        <v>2891</v>
      </c>
      <c r="AM10" s="50"/>
      <c r="AN10" s="50"/>
      <c r="AO10" s="50"/>
      <c r="AP10" s="50"/>
      <c r="AQ10" s="50"/>
      <c r="AR10" s="50"/>
      <c r="AS10" s="50"/>
      <c r="AT10" s="45">
        <f>データ!W6</f>
        <v>1</v>
      </c>
      <c r="AU10" s="45"/>
      <c r="AV10" s="45"/>
      <c r="AW10" s="45"/>
      <c r="AX10" s="45"/>
      <c r="AY10" s="45"/>
      <c r="AZ10" s="45"/>
      <c r="BA10" s="45"/>
      <c r="BB10" s="45">
        <f>データ!X6</f>
        <v>2891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UZnFgdVjGdw27lSWtMTFo295NmfejfwiTysuiLBI8We9FR48qZli2THpqcpN+FBiyt9ALt5F/DoSfkFoLxz2sw==" saltValue="nkcYlLXZe6dmzpt5u51k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364894</v>
      </c>
      <c r="D6" s="33">
        <f t="shared" si="3"/>
        <v>47</v>
      </c>
      <c r="E6" s="33">
        <f t="shared" si="3"/>
        <v>17</v>
      </c>
      <c r="F6" s="33">
        <f t="shared" si="3"/>
        <v>4</v>
      </c>
      <c r="G6" s="33">
        <f t="shared" si="3"/>
        <v>0</v>
      </c>
      <c r="H6" s="33" t="str">
        <f t="shared" si="3"/>
        <v>徳島県　東みよし町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20.14</v>
      </c>
      <c r="Q6" s="34">
        <f t="shared" si="3"/>
        <v>85.52</v>
      </c>
      <c r="R6" s="34">
        <f t="shared" si="3"/>
        <v>2910</v>
      </c>
      <c r="S6" s="34">
        <f t="shared" si="3"/>
        <v>14456</v>
      </c>
      <c r="T6" s="34">
        <f t="shared" si="3"/>
        <v>122.48</v>
      </c>
      <c r="U6" s="34">
        <f t="shared" si="3"/>
        <v>118.03</v>
      </c>
      <c r="V6" s="34">
        <f t="shared" si="3"/>
        <v>2891</v>
      </c>
      <c r="W6" s="34">
        <f t="shared" si="3"/>
        <v>1</v>
      </c>
      <c r="X6" s="34">
        <f t="shared" si="3"/>
        <v>2891</v>
      </c>
      <c r="Y6" s="35">
        <f>IF(Y7="",NA(),Y7)</f>
        <v>98.06</v>
      </c>
      <c r="Z6" s="35">
        <f t="shared" ref="Z6:AH6" si="4">IF(Z7="",NA(),Z7)</f>
        <v>98.49</v>
      </c>
      <c r="AA6" s="35">
        <f t="shared" si="4"/>
        <v>98.07</v>
      </c>
      <c r="AB6" s="35">
        <f t="shared" si="4"/>
        <v>96.68</v>
      </c>
      <c r="AC6" s="35">
        <f t="shared" si="4"/>
        <v>97.85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1673.47</v>
      </c>
      <c r="BM6" s="35">
        <f t="shared" si="7"/>
        <v>1592.72</v>
      </c>
      <c r="BN6" s="35">
        <f t="shared" si="7"/>
        <v>1223.96</v>
      </c>
      <c r="BO6" s="35">
        <f t="shared" si="7"/>
        <v>1194.1500000000001</v>
      </c>
      <c r="BP6" s="34" t="str">
        <f>IF(BP7="","",IF(BP7="-","【-】","【"&amp;SUBSTITUTE(TEXT(BP7,"#,##0.00"),"-","△")&amp;"】"))</f>
        <v>【1,209.40】</v>
      </c>
      <c r="BQ6" s="35">
        <f>IF(BQ7="",NA(),BQ7)</f>
        <v>68.33</v>
      </c>
      <c r="BR6" s="35">
        <f t="shared" ref="BR6:BZ6" si="8">IF(BR7="",NA(),BR7)</f>
        <v>75.430000000000007</v>
      </c>
      <c r="BS6" s="35">
        <f t="shared" si="8"/>
        <v>64.14</v>
      </c>
      <c r="BT6" s="35">
        <f t="shared" si="8"/>
        <v>74.52</v>
      </c>
      <c r="BU6" s="35">
        <f t="shared" si="8"/>
        <v>88.8</v>
      </c>
      <c r="BV6" s="35">
        <f t="shared" si="8"/>
        <v>50.54</v>
      </c>
      <c r="BW6" s="35">
        <f t="shared" si="8"/>
        <v>49.22</v>
      </c>
      <c r="BX6" s="35">
        <f t="shared" si="8"/>
        <v>53.7</v>
      </c>
      <c r="BY6" s="35">
        <f t="shared" si="8"/>
        <v>61.54</v>
      </c>
      <c r="BZ6" s="35">
        <f t="shared" si="8"/>
        <v>72.260000000000005</v>
      </c>
      <c r="CA6" s="34" t="str">
        <f>IF(CA7="","",IF(CA7="-","【-】","【"&amp;SUBSTITUTE(TEXT(CA7,"#,##0.00"),"-","△")&amp;"】"))</f>
        <v>【74.48】</v>
      </c>
      <c r="CB6" s="35">
        <f>IF(CB7="",NA(),CB7)</f>
        <v>212.54</v>
      </c>
      <c r="CC6" s="35">
        <f t="shared" ref="CC6:CK6" si="9">IF(CC7="",NA(),CC7)</f>
        <v>190.87</v>
      </c>
      <c r="CD6" s="35">
        <f t="shared" si="9"/>
        <v>224.39</v>
      </c>
      <c r="CE6" s="35">
        <f t="shared" si="9"/>
        <v>185.86</v>
      </c>
      <c r="CF6" s="35">
        <f t="shared" si="9"/>
        <v>179.8</v>
      </c>
      <c r="CG6" s="35">
        <f t="shared" si="9"/>
        <v>320.36</v>
      </c>
      <c r="CH6" s="35">
        <f t="shared" si="9"/>
        <v>332.02</v>
      </c>
      <c r="CI6" s="35">
        <f t="shared" si="9"/>
        <v>300.35000000000002</v>
      </c>
      <c r="CJ6" s="35">
        <f t="shared" si="9"/>
        <v>267.86</v>
      </c>
      <c r="CK6" s="35">
        <f t="shared" si="9"/>
        <v>230.02</v>
      </c>
      <c r="CL6" s="34" t="str">
        <f>IF(CL7="","",IF(CL7="-","【-】","【"&amp;SUBSTITUTE(TEXT(CL7,"#,##0.00"),"-","△")&amp;"】"))</f>
        <v>【219.46】</v>
      </c>
      <c r="CM6" s="35">
        <f>IF(CM7="",NA(),CM7)</f>
        <v>39.01</v>
      </c>
      <c r="CN6" s="35">
        <f t="shared" ref="CN6:CV6" si="10">IF(CN7="",NA(),CN7)</f>
        <v>42.43</v>
      </c>
      <c r="CO6" s="35">
        <f t="shared" si="10"/>
        <v>43.56</v>
      </c>
      <c r="CP6" s="35">
        <f t="shared" si="10"/>
        <v>44.5</v>
      </c>
      <c r="CQ6" s="35">
        <f t="shared" si="10"/>
        <v>43.51</v>
      </c>
      <c r="CR6" s="35">
        <f t="shared" si="10"/>
        <v>34.74</v>
      </c>
      <c r="CS6" s="35">
        <f t="shared" si="10"/>
        <v>36.65</v>
      </c>
      <c r="CT6" s="35">
        <f t="shared" si="10"/>
        <v>37.72</v>
      </c>
      <c r="CU6" s="35">
        <f t="shared" si="10"/>
        <v>37.08</v>
      </c>
      <c r="CV6" s="35">
        <f t="shared" si="10"/>
        <v>42.56</v>
      </c>
      <c r="CW6" s="34" t="str">
        <f>IF(CW7="","",IF(CW7="-","【-】","【"&amp;SUBSTITUTE(TEXT(CW7,"#,##0.00"),"-","△")&amp;"】"))</f>
        <v>【42.82】</v>
      </c>
      <c r="CX6" s="35">
        <f>IF(CX7="",NA(),CX7)</f>
        <v>63.42</v>
      </c>
      <c r="CY6" s="35">
        <f t="shared" ref="CY6:DG6" si="11">IF(CY7="",NA(),CY7)</f>
        <v>65.47</v>
      </c>
      <c r="CZ6" s="35">
        <f t="shared" si="11"/>
        <v>65.17</v>
      </c>
      <c r="DA6" s="35">
        <f t="shared" si="11"/>
        <v>65.930000000000007</v>
      </c>
      <c r="DB6" s="35">
        <f t="shared" si="11"/>
        <v>66.27</v>
      </c>
      <c r="DC6" s="35">
        <f t="shared" si="11"/>
        <v>70.14</v>
      </c>
      <c r="DD6" s="35">
        <f t="shared" si="11"/>
        <v>68.83</v>
      </c>
      <c r="DE6" s="35">
        <f t="shared" si="11"/>
        <v>68.459999999999994</v>
      </c>
      <c r="DF6" s="35">
        <f t="shared" si="11"/>
        <v>67.22</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0.13</v>
      </c>
      <c r="EO6" s="34" t="str">
        <f>IF(EO7="","",IF(EO7="-","【-】","【"&amp;SUBSTITUTE(TEXT(EO7,"#,##0.00"),"-","△")&amp;"】"))</f>
        <v>【0.12】</v>
      </c>
    </row>
    <row r="7" spans="1:145" s="36" customFormat="1" x14ac:dyDescent="0.15">
      <c r="A7" s="28"/>
      <c r="B7" s="37">
        <v>2018</v>
      </c>
      <c r="C7" s="37">
        <v>364894</v>
      </c>
      <c r="D7" s="37">
        <v>47</v>
      </c>
      <c r="E7" s="37">
        <v>17</v>
      </c>
      <c r="F7" s="37">
        <v>4</v>
      </c>
      <c r="G7" s="37">
        <v>0</v>
      </c>
      <c r="H7" s="37" t="s">
        <v>97</v>
      </c>
      <c r="I7" s="37" t="s">
        <v>98</v>
      </c>
      <c r="J7" s="37" t="s">
        <v>99</v>
      </c>
      <c r="K7" s="37" t="s">
        <v>100</v>
      </c>
      <c r="L7" s="37" t="s">
        <v>101</v>
      </c>
      <c r="M7" s="37" t="s">
        <v>102</v>
      </c>
      <c r="N7" s="38" t="s">
        <v>103</v>
      </c>
      <c r="O7" s="38" t="s">
        <v>104</v>
      </c>
      <c r="P7" s="38">
        <v>20.14</v>
      </c>
      <c r="Q7" s="38">
        <v>85.52</v>
      </c>
      <c r="R7" s="38">
        <v>2910</v>
      </c>
      <c r="S7" s="38">
        <v>14456</v>
      </c>
      <c r="T7" s="38">
        <v>122.48</v>
      </c>
      <c r="U7" s="38">
        <v>118.03</v>
      </c>
      <c r="V7" s="38">
        <v>2891</v>
      </c>
      <c r="W7" s="38">
        <v>1</v>
      </c>
      <c r="X7" s="38">
        <v>2891</v>
      </c>
      <c r="Y7" s="38">
        <v>98.06</v>
      </c>
      <c r="Z7" s="38">
        <v>98.49</v>
      </c>
      <c r="AA7" s="38">
        <v>98.07</v>
      </c>
      <c r="AB7" s="38">
        <v>96.68</v>
      </c>
      <c r="AC7" s="38">
        <v>97.85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1673.47</v>
      </c>
      <c r="BM7" s="38">
        <v>1592.72</v>
      </c>
      <c r="BN7" s="38">
        <v>1223.96</v>
      </c>
      <c r="BO7" s="38">
        <v>1194.1500000000001</v>
      </c>
      <c r="BP7" s="38">
        <v>1209.4000000000001</v>
      </c>
      <c r="BQ7" s="38">
        <v>68.33</v>
      </c>
      <c r="BR7" s="38">
        <v>75.430000000000007</v>
      </c>
      <c r="BS7" s="38">
        <v>64.14</v>
      </c>
      <c r="BT7" s="38">
        <v>74.52</v>
      </c>
      <c r="BU7" s="38">
        <v>88.8</v>
      </c>
      <c r="BV7" s="38">
        <v>50.54</v>
      </c>
      <c r="BW7" s="38">
        <v>49.22</v>
      </c>
      <c r="BX7" s="38">
        <v>53.7</v>
      </c>
      <c r="BY7" s="38">
        <v>61.54</v>
      </c>
      <c r="BZ7" s="38">
        <v>72.260000000000005</v>
      </c>
      <c r="CA7" s="38">
        <v>74.48</v>
      </c>
      <c r="CB7" s="38">
        <v>212.54</v>
      </c>
      <c r="CC7" s="38">
        <v>190.87</v>
      </c>
      <c r="CD7" s="38">
        <v>224.39</v>
      </c>
      <c r="CE7" s="38">
        <v>185.86</v>
      </c>
      <c r="CF7" s="38">
        <v>179.8</v>
      </c>
      <c r="CG7" s="38">
        <v>320.36</v>
      </c>
      <c r="CH7" s="38">
        <v>332.02</v>
      </c>
      <c r="CI7" s="38">
        <v>300.35000000000002</v>
      </c>
      <c r="CJ7" s="38">
        <v>267.86</v>
      </c>
      <c r="CK7" s="38">
        <v>230.02</v>
      </c>
      <c r="CL7" s="38">
        <v>219.46</v>
      </c>
      <c r="CM7" s="38">
        <v>39.01</v>
      </c>
      <c r="CN7" s="38">
        <v>42.43</v>
      </c>
      <c r="CO7" s="38">
        <v>43.56</v>
      </c>
      <c r="CP7" s="38">
        <v>44.5</v>
      </c>
      <c r="CQ7" s="38">
        <v>43.51</v>
      </c>
      <c r="CR7" s="38">
        <v>34.74</v>
      </c>
      <c r="CS7" s="38">
        <v>36.65</v>
      </c>
      <c r="CT7" s="38">
        <v>37.72</v>
      </c>
      <c r="CU7" s="38">
        <v>37.08</v>
      </c>
      <c r="CV7" s="38">
        <v>42.56</v>
      </c>
      <c r="CW7" s="38">
        <v>42.82</v>
      </c>
      <c r="CX7" s="38">
        <v>63.42</v>
      </c>
      <c r="CY7" s="38">
        <v>65.47</v>
      </c>
      <c r="CZ7" s="38">
        <v>65.17</v>
      </c>
      <c r="DA7" s="38">
        <v>65.930000000000007</v>
      </c>
      <c r="DB7" s="38">
        <v>66.27</v>
      </c>
      <c r="DC7" s="38">
        <v>70.14</v>
      </c>
      <c r="DD7" s="38">
        <v>68.83</v>
      </c>
      <c r="DE7" s="38">
        <v>68.459999999999994</v>
      </c>
      <c r="DF7" s="38">
        <v>67.22</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2020-01-28T02:26:39Z</cp:lastPrinted>
  <dcterms:created xsi:type="dcterms:W3CDTF">2019-12-05T05:14:18Z</dcterms:created>
  <dcterms:modified xsi:type="dcterms:W3CDTF">2020-01-28T02:27:46Z</dcterms:modified>
  <cp:category/>
</cp:coreProperties>
</file>