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361\Desktop\総務課調査\20200121_Fw_ 【令和２年２月３日（月）〆】公営企業に係る経営比較分析表（平成３０年度決算）の分析等について(資料)\【経営比較分析表】北島町（下水）\【経営比較分析表】2018_364029_47_1718\提出分\"/>
    </mc:Choice>
  </mc:AlternateContent>
  <xr:revisionPtr revIDLastSave="0" documentId="13_ncr:1_{646D1FB0-8D15-4796-8611-BF940513C406}" xr6:coauthVersionLast="36" xr6:coauthVersionMax="36" xr10:uidLastSave="{00000000-0000-0000-0000-000000000000}"/>
  <workbookProtection workbookAlgorithmName="SHA-512" workbookHashValue="HA/D4Glm2Bx/thGOIXNLNtOSbkTGVU5BGdN4NvBRMu+oxR6RolwBICt4g7LMesMDg0O+yucu1WmVioaSIFqaCQ==" workbookSaltValue="IChod0yXVr8NINYPwY9E5g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E86" i="4"/>
  <c r="AT10" i="4"/>
  <c r="AL10" i="4"/>
  <c r="AD10" i="4"/>
  <c r="P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<sst xmlns="http://schemas.openxmlformats.org/spreadsheetml/2006/main" count="233" uniqueCount="114">
  <si>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</si>
  <si>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</si>
  <si>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</si>
  <si>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</si>
  <si>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</si>
  <si>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</si>
  <si>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</si>
  <si>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</si>
  <si>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</si>
  <si>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</si>
  <si>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</si>
  <si>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</si>
  <si>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</si>
  <si>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</si>
  <si>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</si>
  <si>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</si>
  <si>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</si>
  <si>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</si>
  <si>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</si>
  <si>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</si>
  <si>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</si>
  <si>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</si>
  <si>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</si>
  <si>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</si>
  <si>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</si>
  <si>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</si>
  <si>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</si>
  <si>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</si>
  <si>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</si>
  <si>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</si>
  <si>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</si>
  <si>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</si>
  <si>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</si>
  <si>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</si>
  <si>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</si>
  <si>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</si>
  <si>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</si>
  <si>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</si>
  <si>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</si>
  <si>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</si>
  <si>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</si>
  <si>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</si>
  <si>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</si>
  <si>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</si>
  <si>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</si>
  <si>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</si>
  <si>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</si>
  <si>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</si>
  <si>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</si>
  <si>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</si>
  <si>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</si>
  <si>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</si>
  <si>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</si>
  <si>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</si>
  <si>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</si>
  <si>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</si>
  <si>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</si>
  <si>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</si>
  <si>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</si>
  <si>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</si>
  <si>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</si>
  <si>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</si>
  <si>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</si>
  <si>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</si>
  <si>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</si>
  <si>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</si>
  <si>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</si>
  <si>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</si>
  <si>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</si>
  <si>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</si>
  <si>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</si>
  <si>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</si>
  <si>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</si>
  <si>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</si>
  <si>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</si>
  <si>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</si>
  <si>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</si>
  <si>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</si>
  <si>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</si>
  <si>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</si>
  <si>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</si>
  <si>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</si>
  <si>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</si>
  <si>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</si>
  <si>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</si>
  <si>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</si>
  <si>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</si>
  <si>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</si>
  <si>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</si>
  <si>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</si>
  <si>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</si>
  <si>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</si>
  <si>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</si>
  <si>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</si>
  <si>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</si>
  <si>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</si>
  <si>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</si>
  <si>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</si>
  <si>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北島町</t>
  </si>
  <si>
    <t>法非適用</t>
  </si>
  <si>
    <t>下水道事業</t>
  </si>
  <si>
    <t>公共下水道</t>
  </si>
  <si>
    <t>Cb3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</si>
  <si>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</si>
  <si>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</si>
  <si>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</si>
  <si>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</si>
  <si>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</si>
  <si>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</si>
  <si>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</si>
  <si>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</si>
  <si>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施設整備開始は平成１３年であり、施設の老朽化はみられない。</t>
    <rPh sb="0" eb="2">
      <t>シセツ</t>
    </rPh>
    <rPh sb="2" eb="4">
      <t>セイビ</t>
    </rPh>
    <rPh sb="4" eb="6">
      <t>カイシ</t>
    </rPh>
    <rPh sb="7" eb="9">
      <t>ヘイセイ</t>
    </rPh>
    <rPh sb="11" eb="12">
      <t>ネン</t>
    </rPh>
    <rPh sb="16" eb="18">
      <t>シセツ</t>
    </rPh>
    <rPh sb="19" eb="22">
      <t>ロウキュウカ</t>
    </rPh>
    <phoneticPr fontId="4"/>
  </si>
  <si>
    <t>面整備を早期にすすめていくとともに、水洗化率の向上にむけた取り組みを継続、強化していくことにより収益の改善を図りたい。</t>
    <rPh sb="0" eb="1">
      <t>メン</t>
    </rPh>
    <rPh sb="1" eb="3">
      <t>セイビ</t>
    </rPh>
    <rPh sb="4" eb="6">
      <t>ソウキ</t>
    </rPh>
    <rPh sb="18" eb="21">
      <t>スイセンカ</t>
    </rPh>
    <rPh sb="21" eb="22">
      <t>リツ</t>
    </rPh>
    <rPh sb="23" eb="25">
      <t>コウジョウ</t>
    </rPh>
    <rPh sb="29" eb="30">
      <t>ト</t>
    </rPh>
    <rPh sb="31" eb="32">
      <t>ク</t>
    </rPh>
    <rPh sb="34" eb="36">
      <t>ケイゾク</t>
    </rPh>
    <rPh sb="37" eb="39">
      <t>キョウカ</t>
    </rPh>
    <rPh sb="48" eb="50">
      <t>シュウエキ</t>
    </rPh>
    <rPh sb="51" eb="53">
      <t>カイゼン</t>
    </rPh>
    <rPh sb="54" eb="55">
      <t>ハカ</t>
    </rPh>
    <phoneticPr fontId="4"/>
  </si>
  <si>
    <t>北島町公共下水道事業は、現在設備投資の段階であり、収益を確保するのに十分な基盤が形成されていない。
前年度と比較して、経費回収率が大幅に上回り、汚水処理原価が下回っている理由については、法適用にあたり打ち切り決算を行ったため、汚水処理費が大幅に抑制されたためである。</t>
    <rPh sb="0" eb="3">
      <t>キタジマチョウ</t>
    </rPh>
    <rPh sb="3" eb="5">
      <t>コウキョウ</t>
    </rPh>
    <rPh sb="5" eb="8">
      <t>ゲスイドウ</t>
    </rPh>
    <rPh sb="8" eb="10">
      <t>ジギョウ</t>
    </rPh>
    <rPh sb="12" eb="14">
      <t>ゲンザイ</t>
    </rPh>
    <rPh sb="14" eb="16">
      <t>セツビ</t>
    </rPh>
    <rPh sb="16" eb="18">
      <t>トウシ</t>
    </rPh>
    <rPh sb="19" eb="21">
      <t>ダンカイ</t>
    </rPh>
    <rPh sb="25" eb="27">
      <t>シュウエキ</t>
    </rPh>
    <rPh sb="28" eb="30">
      <t>カクホ</t>
    </rPh>
    <rPh sb="34" eb="36">
      <t>ジュウブン</t>
    </rPh>
    <rPh sb="37" eb="39">
      <t>キバン</t>
    </rPh>
    <rPh sb="40" eb="42">
      <t>ケイセイ</t>
    </rPh>
    <rPh sb="50" eb="52">
      <t>ゼンネン</t>
    </rPh>
    <rPh sb="52" eb="53">
      <t>ド</t>
    </rPh>
    <rPh sb="54" eb="56">
      <t>ヒカク</t>
    </rPh>
    <rPh sb="59" eb="61">
      <t>ケイヒ</t>
    </rPh>
    <rPh sb="61" eb="64">
      <t>カイシュウリツ</t>
    </rPh>
    <rPh sb="65" eb="67">
      <t>オオハバ</t>
    </rPh>
    <rPh sb="68" eb="70">
      <t>ウワマワ</t>
    </rPh>
    <rPh sb="72" eb="74">
      <t>オスイ</t>
    </rPh>
    <rPh sb="74" eb="76">
      <t>ショリ</t>
    </rPh>
    <rPh sb="76" eb="78">
      <t>ゲンカ</t>
    </rPh>
    <rPh sb="79" eb="81">
      <t>シタマワ</t>
    </rPh>
    <rPh sb="85" eb="87">
      <t>リユウ</t>
    </rPh>
    <rPh sb="93" eb="96">
      <t>ホウテキヨウ</t>
    </rPh>
    <rPh sb="100" eb="101">
      <t>ウ</t>
    </rPh>
    <rPh sb="102" eb="103">
      <t>キ</t>
    </rPh>
    <rPh sb="104" eb="106">
      <t>ケッサン</t>
    </rPh>
    <rPh sb="107" eb="108">
      <t>オコナ</t>
    </rPh>
    <rPh sb="113" eb="115">
      <t>オスイ</t>
    </rPh>
    <rPh sb="115" eb="118">
      <t>ショリヒ</t>
    </rPh>
    <rPh sb="119" eb="121">
      <t>オオハバ</t>
    </rPh>
    <rPh sb="122" eb="124">
      <t>ヨクセイ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</si>
</sst>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3-464F-A8D9-9CA9E3DE6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0.01</c:v>
                </c:pt>
                <c:pt idx="2">
                  <c:v>0.2</c:v>
                </c:pt>
                <c:pt idx="3">
                  <c:v>0.33</c:v>
                </c:pt>
                <c:pt idx="4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3-464F-A8D9-9CA9E3DE6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D-4117-A3E8-C3A8600B9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41.63</c:v>
                </c:pt>
                <c:pt idx="1">
                  <c:v>37.950000000000003</c:v>
                </c:pt>
                <c:pt idx="2">
                  <c:v>32.42</c:v>
                </c:pt>
                <c:pt idx="3">
                  <c:v>35.15</c:v>
                </c:pt>
                <c:pt idx="4">
                  <c:v>38.04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FD-4117-A3E8-C3A8600B9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45.55</c:v>
                </c:pt>
                <c:pt idx="1">
                  <c:v>41.87</c:v>
                </c:pt>
                <c:pt idx="2">
                  <c:v>42.65</c:v>
                </c:pt>
                <c:pt idx="3">
                  <c:v>41.12</c:v>
                </c:pt>
                <c:pt idx="4">
                  <c:v>43.51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9-4D97-B902-092FA71CD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66.33</c:v>
                </c:pt>
                <c:pt idx="1">
                  <c:v>63.25</c:v>
                </c:pt>
                <c:pt idx="2">
                  <c:v>60.69</c:v>
                </c:pt>
                <c:pt idx="3">
                  <c:v>61.88</c:v>
                </c:pt>
                <c:pt idx="4">
                  <c:v>62.16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9-4D97-B902-092FA71CD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61.9</c:v>
                </c:pt>
                <c:pt idx="1">
                  <c:v>79</c:v>
                </c:pt>
                <c:pt idx="2">
                  <c:v>108.88</c:v>
                </c:pt>
                <c:pt idx="3">
                  <c:v>104.62</c:v>
                </c:pt>
                <c:pt idx="4">
                  <c:v>114.91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A-4FA7-A62F-00B9F3896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A-4FA7-A62F-00B9F3896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4-4754-8B94-5A63F2F0B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4-4754-8B94-5A63F2F0B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F-4519-9D2B-FB2ACCF7A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F-4519-9D2B-FB2ACCF7A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C-47D6-B263-F1CFB5CE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1C-47D6-B263-F1CFB5CE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7-47E4-BFBC-9695E0896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77-47E4-BFBC-9695E0896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15.7</c:v>
                </c:pt>
                <c:pt idx="1">
                  <c:v>0.27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3-482F-8061-F66D70752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1315.67</c:v>
                </c:pt>
                <c:pt idx="1">
                  <c:v>1862.51</c:v>
                </c:pt>
                <c:pt idx="2">
                  <c:v>1622.57</c:v>
                </c:pt>
                <c:pt idx="3">
                  <c:v>985.65</c:v>
                </c:pt>
                <c:pt idx="4">
                  <c:v>1677.13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73-482F-8061-F66D70752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45.84</c:v>
                </c:pt>
                <c:pt idx="1">
                  <c:v>52.36</c:v>
                </c:pt>
                <c:pt idx="2">
                  <c:v>57.78</c:v>
                </c:pt>
                <c:pt idx="3">
                  <c:v>47.18</c:v>
                </c:pt>
                <c:pt idx="4">
                  <c:v>72.260000000000005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B-430B-A1EE-E975222EB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60.78</c:v>
                </c:pt>
                <c:pt idx="1">
                  <c:v>53.03</c:v>
                </c:pt>
                <c:pt idx="2">
                  <c:v>58.32</c:v>
                </c:pt>
                <c:pt idx="3">
                  <c:v>62.11</c:v>
                </c:pt>
                <c:pt idx="4">
                  <c:v>67.37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8B-430B-A1EE-E975222EB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394.94</c:v>
                </c:pt>
                <c:pt idx="1">
                  <c:v>343.46</c:v>
                </c:pt>
                <c:pt idx="2">
                  <c:v>316.16000000000003</c:v>
                </c:pt>
                <c:pt idx="3">
                  <c:v>382.65</c:v>
                </c:pt>
                <c:pt idx="4">
                  <c:v>228.39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5-4966-AC35-3CAAD33A5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276.26</c:v>
                </c:pt>
                <c:pt idx="1">
                  <c:v>250.86</c:v>
                </c:pt>
                <c:pt idx="2">
                  <c:v>227.65</c:v>
                </c:pt>
                <c:pt idx="3">
                  <c:v>225.27</c:v>
                </c:pt>
                <c:pt idx="4">
                  <c:v>202.08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A5-4966-AC35-3CAAD33A5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4" zoomScaleNormal="100" workbookViewId="0">
      <selection activeCell="BL14" sqref="BL14:BZ1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徳島県　北島町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Cb3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23260</v>
      </c>
      <c r="AM8" s="68"/>
      <c r="AN8" s="68"/>
      <c r="AO8" s="68"/>
      <c r="AP8" s="68"/>
      <c r="AQ8" s="68"/>
      <c r="AR8" s="68"/>
      <c r="AS8" s="68"/>
      <c r="AT8" s="67">
        <f>データ!T6</f>
        <v>8.74</v>
      </c>
      <c r="AU8" s="67"/>
      <c r="AV8" s="67"/>
      <c r="AW8" s="67"/>
      <c r="AX8" s="67"/>
      <c r="AY8" s="67"/>
      <c r="AZ8" s="67"/>
      <c r="BA8" s="67"/>
      <c r="BB8" s="67">
        <f>データ!U6</f>
        <v>2661.33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13.74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3080</v>
      </c>
      <c r="AE10" s="68"/>
      <c r="AF10" s="68"/>
      <c r="AG10" s="68"/>
      <c r="AH10" s="68"/>
      <c r="AI10" s="68"/>
      <c r="AJ10" s="68"/>
      <c r="AK10" s="2"/>
      <c r="AL10" s="68">
        <f>データ!V6</f>
        <v>3176</v>
      </c>
      <c r="AM10" s="68"/>
      <c r="AN10" s="68"/>
      <c r="AO10" s="68"/>
      <c r="AP10" s="68"/>
      <c r="AQ10" s="68"/>
      <c r="AR10" s="68"/>
      <c r="AS10" s="68"/>
      <c r="AT10" s="67">
        <f>データ!W6</f>
        <v>0.51</v>
      </c>
      <c r="AU10" s="67"/>
      <c r="AV10" s="67"/>
      <c r="AW10" s="67"/>
      <c r="AX10" s="67"/>
      <c r="AY10" s="67"/>
      <c r="AZ10" s="67"/>
      <c r="BA10" s="67"/>
      <c r="BB10" s="67">
        <f>データ!X6</f>
        <v>6227.45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113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43</v>
      </c>
      <c r="N86" s="26" t="s">
        <v>43</v>
      </c>
      <c r="O86" s="26" t="str">
        <f>データ!EO6</f>
        <v>【0.23】</v>
      </c>
    </row>
  </sheetData>
  <sheetProtection algorithmName="SHA-512" hashValue="VEtYOwIVXgPTbPFNdk+bfkDML1M1R0DgZsFUuXP56qyMkIl8iBdri4fsWYcgcAY9EyknxPqDAt9QI9bNQ1cceQ==" saltValue="UdEAzn4ZH5NSZhEjWvIUk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364029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徳島県　北島町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Cb3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13.74</v>
      </c>
      <c r="Q6" s="34">
        <f t="shared" si="3"/>
        <v>100</v>
      </c>
      <c r="R6" s="34">
        <f t="shared" si="3"/>
        <v>3080</v>
      </c>
      <c r="S6" s="34">
        <f t="shared" si="3"/>
        <v>23260</v>
      </c>
      <c r="T6" s="34">
        <f t="shared" si="3"/>
        <v>8.74</v>
      </c>
      <c r="U6" s="34">
        <f t="shared" si="3"/>
        <v>2661.33</v>
      </c>
      <c r="V6" s="34">
        <f t="shared" si="3"/>
        <v>3176</v>
      </c>
      <c r="W6" s="34">
        <f t="shared" si="3"/>
        <v>0.51</v>
      </c>
      <c r="X6" s="34">
        <f t="shared" si="3"/>
        <v>6227.45</v>
      </c>
      <c r="Y6" s="35">
        <f>IF(Y7="",NA(),Y7)</f>
        <v>61.9</v>
      </c>
      <c r="Z6" s="35">
        <f t="shared" ref="Z6:AH6" si="4">IF(Z7="",NA(),Z7)</f>
        <v>79</v>
      </c>
      <c r="AA6" s="35">
        <f t="shared" si="4"/>
        <v>108.88</v>
      </c>
      <c r="AB6" s="35">
        <f t="shared" si="4"/>
        <v>104.62</v>
      </c>
      <c r="AC6" s="35">
        <f t="shared" si="4"/>
        <v>114.91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15.7</v>
      </c>
      <c r="BG6" s="35">
        <f t="shared" ref="BG6:BO6" si="7">IF(BG7="",NA(),BG7)</f>
        <v>0.27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1315.67</v>
      </c>
      <c r="BL6" s="35">
        <f t="shared" si="7"/>
        <v>1862.51</v>
      </c>
      <c r="BM6" s="35">
        <f t="shared" si="7"/>
        <v>1622.57</v>
      </c>
      <c r="BN6" s="35">
        <f t="shared" si="7"/>
        <v>985.65</v>
      </c>
      <c r="BO6" s="35">
        <f t="shared" si="7"/>
        <v>1677.13</v>
      </c>
      <c r="BP6" s="34" t="str">
        <f>IF(BP7="","",IF(BP7="-","【-】","【"&amp;SUBSTITUTE(TEXT(BP7,"#,##0.00"),"-","△")&amp;"】"))</f>
        <v>【682.78】</v>
      </c>
      <c r="BQ6" s="35">
        <f>IF(BQ7="",NA(),BQ7)</f>
        <v>45.84</v>
      </c>
      <c r="BR6" s="35">
        <f t="shared" ref="BR6:BZ6" si="8">IF(BR7="",NA(),BR7)</f>
        <v>52.36</v>
      </c>
      <c r="BS6" s="35">
        <f t="shared" si="8"/>
        <v>57.78</v>
      </c>
      <c r="BT6" s="35">
        <f t="shared" si="8"/>
        <v>47.18</v>
      </c>
      <c r="BU6" s="35">
        <f t="shared" si="8"/>
        <v>72.260000000000005</v>
      </c>
      <c r="BV6" s="35">
        <f t="shared" si="8"/>
        <v>60.78</v>
      </c>
      <c r="BW6" s="35">
        <f t="shared" si="8"/>
        <v>53.03</v>
      </c>
      <c r="BX6" s="35">
        <f t="shared" si="8"/>
        <v>58.32</v>
      </c>
      <c r="BY6" s="35">
        <f t="shared" si="8"/>
        <v>62.11</v>
      </c>
      <c r="BZ6" s="35">
        <f t="shared" si="8"/>
        <v>67.37</v>
      </c>
      <c r="CA6" s="34" t="str">
        <f>IF(CA7="","",IF(CA7="-","【-】","【"&amp;SUBSTITUTE(TEXT(CA7,"#,##0.00"),"-","△")&amp;"】"))</f>
        <v>【100.91】</v>
      </c>
      <c r="CB6" s="35">
        <f>IF(CB7="",NA(),CB7)</f>
        <v>394.94</v>
      </c>
      <c r="CC6" s="35">
        <f t="shared" ref="CC6:CK6" si="9">IF(CC7="",NA(),CC7)</f>
        <v>343.46</v>
      </c>
      <c r="CD6" s="35">
        <f t="shared" si="9"/>
        <v>316.16000000000003</v>
      </c>
      <c r="CE6" s="35">
        <f t="shared" si="9"/>
        <v>382.65</v>
      </c>
      <c r="CF6" s="35">
        <f t="shared" si="9"/>
        <v>228.39</v>
      </c>
      <c r="CG6" s="35">
        <f t="shared" si="9"/>
        <v>276.26</v>
      </c>
      <c r="CH6" s="35">
        <f t="shared" si="9"/>
        <v>250.86</v>
      </c>
      <c r="CI6" s="35">
        <f t="shared" si="9"/>
        <v>227.65</v>
      </c>
      <c r="CJ6" s="35">
        <f t="shared" si="9"/>
        <v>225.27</v>
      </c>
      <c r="CK6" s="35">
        <f t="shared" si="9"/>
        <v>202.08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41.63</v>
      </c>
      <c r="CS6" s="35">
        <f t="shared" si="10"/>
        <v>37.950000000000003</v>
      </c>
      <c r="CT6" s="35">
        <f t="shared" si="10"/>
        <v>32.42</v>
      </c>
      <c r="CU6" s="35">
        <f t="shared" si="10"/>
        <v>35.15</v>
      </c>
      <c r="CV6" s="35">
        <f t="shared" si="10"/>
        <v>38.04</v>
      </c>
      <c r="CW6" s="34" t="str">
        <f>IF(CW7="","",IF(CW7="-","【-】","【"&amp;SUBSTITUTE(TEXT(CW7,"#,##0.00"),"-","△")&amp;"】"))</f>
        <v>【58.98】</v>
      </c>
      <c r="CX6" s="35">
        <f>IF(CX7="",NA(),CX7)</f>
        <v>45.55</v>
      </c>
      <c r="CY6" s="35">
        <f t="shared" ref="CY6:DG6" si="11">IF(CY7="",NA(),CY7)</f>
        <v>41.87</v>
      </c>
      <c r="CZ6" s="35">
        <f t="shared" si="11"/>
        <v>42.65</v>
      </c>
      <c r="DA6" s="35">
        <f t="shared" si="11"/>
        <v>41.12</v>
      </c>
      <c r="DB6" s="35">
        <f t="shared" si="11"/>
        <v>43.51</v>
      </c>
      <c r="DC6" s="35">
        <f t="shared" si="11"/>
        <v>66.33</v>
      </c>
      <c r="DD6" s="35">
        <f t="shared" si="11"/>
        <v>63.25</v>
      </c>
      <c r="DE6" s="35">
        <f t="shared" si="11"/>
        <v>60.69</v>
      </c>
      <c r="DF6" s="35">
        <f t="shared" si="11"/>
        <v>61.88</v>
      </c>
      <c r="DG6" s="35">
        <f t="shared" si="11"/>
        <v>62.16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0.16</v>
      </c>
      <c r="EK6" s="35">
        <f t="shared" si="14"/>
        <v>0.01</v>
      </c>
      <c r="EL6" s="35">
        <f t="shared" si="14"/>
        <v>0.2</v>
      </c>
      <c r="EM6" s="35">
        <f t="shared" si="14"/>
        <v>0.33</v>
      </c>
      <c r="EN6" s="35">
        <f t="shared" si="14"/>
        <v>0.28999999999999998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364029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13.74</v>
      </c>
      <c r="Q7" s="38">
        <v>100</v>
      </c>
      <c r="R7" s="38">
        <v>3080</v>
      </c>
      <c r="S7" s="38">
        <v>23260</v>
      </c>
      <c r="T7" s="38">
        <v>8.74</v>
      </c>
      <c r="U7" s="38">
        <v>2661.33</v>
      </c>
      <c r="V7" s="38">
        <v>3176</v>
      </c>
      <c r="W7" s="38">
        <v>0.51</v>
      </c>
      <c r="X7" s="38">
        <v>6227.45</v>
      </c>
      <c r="Y7" s="38">
        <v>61.9</v>
      </c>
      <c r="Z7" s="38">
        <v>79</v>
      </c>
      <c r="AA7" s="38">
        <v>108.88</v>
      </c>
      <c r="AB7" s="38">
        <v>104.62</v>
      </c>
      <c r="AC7" s="38">
        <v>114.91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15.7</v>
      </c>
      <c r="BG7" s="38">
        <v>0.27</v>
      </c>
      <c r="BH7" s="38">
        <v>0</v>
      </c>
      <c r="BI7" s="38">
        <v>0</v>
      </c>
      <c r="BJ7" s="38">
        <v>0</v>
      </c>
      <c r="BK7" s="38">
        <v>1315.67</v>
      </c>
      <c r="BL7" s="38">
        <v>1862.51</v>
      </c>
      <c r="BM7" s="38">
        <v>1622.57</v>
      </c>
      <c r="BN7" s="38">
        <v>985.65</v>
      </c>
      <c r="BO7" s="38">
        <v>1677.13</v>
      </c>
      <c r="BP7" s="38">
        <v>682.78</v>
      </c>
      <c r="BQ7" s="38">
        <v>45.84</v>
      </c>
      <c r="BR7" s="38">
        <v>52.36</v>
      </c>
      <c r="BS7" s="38">
        <v>57.78</v>
      </c>
      <c r="BT7" s="38">
        <v>47.18</v>
      </c>
      <c r="BU7" s="38">
        <v>72.260000000000005</v>
      </c>
      <c r="BV7" s="38">
        <v>60.78</v>
      </c>
      <c r="BW7" s="38">
        <v>53.03</v>
      </c>
      <c r="BX7" s="38">
        <v>58.32</v>
      </c>
      <c r="BY7" s="38">
        <v>62.11</v>
      </c>
      <c r="BZ7" s="38">
        <v>67.37</v>
      </c>
      <c r="CA7" s="38">
        <v>100.91</v>
      </c>
      <c r="CB7" s="38">
        <v>394.94</v>
      </c>
      <c r="CC7" s="38">
        <v>343.46</v>
      </c>
      <c r="CD7" s="38">
        <v>316.16000000000003</v>
      </c>
      <c r="CE7" s="38">
        <v>382.65</v>
      </c>
      <c r="CF7" s="38">
        <v>228.39</v>
      </c>
      <c r="CG7" s="38">
        <v>276.26</v>
      </c>
      <c r="CH7" s="38">
        <v>250.86</v>
      </c>
      <c r="CI7" s="38">
        <v>227.65</v>
      </c>
      <c r="CJ7" s="38">
        <v>225.27</v>
      </c>
      <c r="CK7" s="38">
        <v>202.08</v>
      </c>
      <c r="CL7" s="38">
        <v>136.86000000000001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41.63</v>
      </c>
      <c r="CS7" s="38">
        <v>37.950000000000003</v>
      </c>
      <c r="CT7" s="38">
        <v>32.42</v>
      </c>
      <c r="CU7" s="38">
        <v>35.15</v>
      </c>
      <c r="CV7" s="38">
        <v>38.04</v>
      </c>
      <c r="CW7" s="38">
        <v>58.98</v>
      </c>
      <c r="CX7" s="38">
        <v>45.55</v>
      </c>
      <c r="CY7" s="38">
        <v>41.87</v>
      </c>
      <c r="CZ7" s="38">
        <v>42.65</v>
      </c>
      <c r="DA7" s="38">
        <v>41.12</v>
      </c>
      <c r="DB7" s="38">
        <v>43.51</v>
      </c>
      <c r="DC7" s="38">
        <v>66.33</v>
      </c>
      <c r="DD7" s="38">
        <v>63.25</v>
      </c>
      <c r="DE7" s="38">
        <v>60.69</v>
      </c>
      <c r="DF7" s="38">
        <v>61.88</v>
      </c>
      <c r="DG7" s="38">
        <v>62.16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0.16</v>
      </c>
      <c r="EK7" s="38">
        <v>0.01</v>
      </c>
      <c r="EL7" s="38">
        <v>0.2</v>
      </c>
      <c r="EM7" s="38">
        <v>0.33</v>
      </c>
      <c r="EN7" s="38">
        <v>0.28999999999999998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平野　奈緒子</cp:lastModifiedBy>
  <cp:lastPrinted>2020-01-31T07:57:09Z</cp:lastPrinted>
  <dcterms:created xsi:type="dcterms:W3CDTF">2019-12-05T05:07:03Z</dcterms:created>
  <dcterms:modified xsi:type="dcterms:W3CDTF">2020-01-31T07:57:29Z</dcterms:modified>
  <cp:category/>
</cp:coreProperties>
</file>