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01"/>
  <workbookPr/>
  <mc:AlternateContent xmlns:mc="http://schemas.openxmlformats.org/markup-compatibility/2006">
    <mc:Choice Requires="x15">
      <x15ac:absPath xmlns:x15ac="http://schemas.microsoft.com/office/spreadsheetml/2010/11/ac" url="C:\Users\00186\Desktop\"/>
    </mc:Choice>
  </mc:AlternateContent>
  <workbookProtection workbookAlgorithmName="SHA-512" workbookHashValue="V8Vjsx5MFOtZMxtn9upjqP9xag0t7mhFD/E9rpervdmY1Xqh1Aw7BhHzjJSGKXC/6H228fmhIXTv/zc/nyz2cw==" workbookSaltValue="HzW4K978RgyWFyUtM9Ok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<sst xmlns="http://schemas.openxmlformats.org/spreadsheetml/2006/main" count="229" uniqueCount="114">
  <si>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</si>
  <si>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</si>
  <si>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</si>
  <si>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</si>
  <si>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</si>
  <si>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</si>
  <si>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</si>
  <si>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</si>
  <si>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</si>
  <si>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</si>
  <si>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</si>
  <si>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</si>
  <si>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</si>
  <si>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</si>
  <si>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</si>
  <si>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</si>
  <si>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</si>
  <si>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</si>
  <si>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</si>
  <si>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</si>
  <si>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</si>
  <si>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</si>
  <si>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</si>
  <si>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</si>
  <si>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</si>
  <si>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</si>
  <si>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</si>
  <si>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</si>
  <si>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</si>
  <si>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</si>
  <si>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</si>
  <si>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</si>
  <si>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</si>
  <si>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</si>
  <si>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</si>
  <si>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</si>
  <si>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</si>
  <si>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</si>
  <si>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</si>
  <si>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</si>
  <si>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</si>
  <si>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</si>
  <si>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</si>
  <si>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</si>
  <si>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</si>
  <si>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</si>
  <si>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</si>
  <si>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</si>
  <si>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</si>
  <si>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</si>
  <si>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</si>
  <si>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</si>
  <si>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</si>
  <si>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</si>
  <si>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</si>
  <si>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</si>
  <si>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</si>
  <si>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</si>
  <si>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</si>
  <si>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</si>
  <si>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</si>
  <si>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</si>
  <si>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</si>
  <si>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</si>
  <si>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</si>
  <si>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</si>
  <si>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</si>
  <si>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</si>
  <si>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</si>
  <si>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</si>
  <si>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</si>
  <si>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</si>
  <si>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</si>
  <si>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</si>
  <si>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</si>
  <si>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</si>
  <si>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</si>
  <si>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</si>
  <si>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</si>
  <si>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</si>
  <si>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</si>
  <si>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</si>
  <si>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</si>
  <si>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</si>
  <si>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</si>
  <si>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</si>
  <si>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</si>
  <si>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</si>
  <si>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</si>
  <si>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</si>
  <si>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</si>
  <si>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</si>
  <si>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</si>
  <si>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</si>
  <si>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</si>
  <si>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</si>
  <si>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</si>
  <si>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</si>
  <si>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</si>
  <si>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</si>
  <si>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</si>
  <si>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</si>
  <si>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</si>
  <si>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</si>
  <si>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</si>
  <si>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</si>
  <si>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</si>
  <si>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</si>
  <si>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</si>
  <si>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</si>
  <si>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</si>
  <si>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真空ポンプの故障や取替にかかる修繕費は年々増加してきているが、管渠に関しては経過年数がまだ面整備中であり、更新や修繕は行っていない。今後、初期に整備済みの区域については更新計画が必要となってくる。</t>
    <rPh sb="38" eb="40">
      <t>ケイカ</t>
    </rPh>
    <rPh sb="40" eb="42">
      <t>ネンスウ</t>
    </rPh>
    <phoneticPr fontId="4"/>
  </si>
  <si>
    <t>松茂町の公共下水道事業は平成２１年から供用を開始し、計画的に面整備をしながら供用開始区域を広げている。整備区域の拡大に伴い、水洗化率は上がっているが、使用料収入は減少しており、さらに建築投資に係る費用や地方債の償還金が増加しているため収益的収支比率が１００％を大きく割り込み毎年減少していっている。一般会計からの繰入金に依存している状況である。　　　　　　　　　　　　　　　経費回収率については、前年度より減少したが、大規模企業が接続したことにより下水道使用料が増大し、類似団体平均値と比較すると上回っている。今後は、真空ステーションや中継ポンプ場の修繕等の汚水処理費が増えていくことが予想されるので、適正な使用料収入の確保に努めなければならない。また、建設費の低コスト化を図り、面整備の平準化を行いながら効率的な経営に努める。</t>
    <rPh sb="62" eb="65">
      <t>スイセンカ</t>
    </rPh>
    <rPh sb="65" eb="66">
      <t>リツ</t>
    </rPh>
    <rPh sb="67" eb="68">
      <t>ア</t>
    </rPh>
    <rPh sb="81" eb="83">
      <t>ゲンショウ</t>
    </rPh>
    <rPh sb="137" eb="139">
      <t>マイトシ</t>
    </rPh>
    <rPh sb="139" eb="141">
      <t>ゲンショウ</t>
    </rPh>
    <rPh sb="198" eb="200">
      <t>ゼンネン</t>
    </rPh>
    <rPh sb="200" eb="201">
      <t>ド</t>
    </rPh>
    <rPh sb="203" eb="205">
      <t>ゲンショウ</t>
    </rPh>
    <rPh sb="255" eb="257">
      <t>コンゴ</t>
    </rPh>
    <rPh sb="277" eb="278">
      <t>トウ</t>
    </rPh>
    <rPh sb="279" eb="281">
      <t>オスイ</t>
    </rPh>
    <rPh sb="281" eb="283">
      <t>ショリ</t>
    </rPh>
    <rPh sb="283" eb="284">
      <t>ヒ</t>
    </rPh>
    <phoneticPr fontId="4"/>
  </si>
  <si>
    <t>事業開始は平成13年度で、平成21年に供用開始し、平成30年度末における普及率は28.5％、水洗化率は61.67％となっている。現在は建設途上であり、水洗化の推進、適正な維持管理に努めているが、収支の不足分は一般会計からの繰り入れにより補填している状況にある。下水道事業が一般会計の大きな負担にならないように、計画の平準化による面整備の完了をするべく事業推進を行う。また、接続率の向上に向けた取組を行い、使用料収入での増益が出るよう努力していかなければならない。また、公営企業会計の適用により、経営状況を比較可能な形で的確に把握した上で、経営基盤の強化と財政マネジメントの向上に取り組む。</t>
    <rPh sb="0" eb="2">
      <t>ジギョウ</t>
    </rPh>
    <rPh sb="2" eb="4">
      <t>カイシ</t>
    </rPh>
    <rPh sb="5" eb="7">
      <t>ヘイセイ</t>
    </rPh>
    <rPh sb="9" eb="11">
      <t>ネンド</t>
    </rPh>
    <rPh sb="13" eb="15">
      <t>ヘイセイ</t>
    </rPh>
    <rPh sb="17" eb="18">
      <t>ネン</t>
    </rPh>
    <rPh sb="19" eb="21">
      <t>キョウヨウ</t>
    </rPh>
    <rPh sb="21" eb="23">
      <t>カイシ</t>
    </rPh>
    <rPh sb="25" eb="27">
      <t>ヘイセイ</t>
    </rPh>
    <rPh sb="29" eb="31">
      <t>ネンド</t>
    </rPh>
    <rPh sb="31" eb="32">
      <t>マツ</t>
    </rPh>
    <rPh sb="36" eb="38">
      <t>フキュウ</t>
    </rPh>
    <rPh sb="38" eb="39">
      <t>リツ</t>
    </rPh>
    <rPh sb="46" eb="49">
      <t>スイセンカ</t>
    </rPh>
    <rPh sb="49" eb="5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</si>
</sst>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31-4827-9F9C-07C73EAEC2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B031-4827-9F9C-07C73EAEC2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19.420000000000002</c:v>
                </c:pt>
                <c:pt idx="1">
                  <c:v>17.079999999999998</c:v>
                </c:pt>
                <c:pt idx="2">
                  <c:v>9.14</c:v>
                </c:pt>
                <c:pt idx="3">
                  <c:v>11.53</c:v>
                </c:pt>
                <c:pt idx="4">
                  <c:v>0</c:v>
                </c:pt>
              </c:numCache>
            </c:numRef>
          </c:val>
          <c:extLst>
            <c:ext xmlns:c16="http://schemas.microsoft.com/office/drawing/2014/chart" uri="{C3380CC4-5D6E-409C-BE32-E72D297353CC}">
              <c16:uniqueId val="{00000000-4523-4996-AF40-91B2787CC9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39.869999999999997</c:v>
                </c:pt>
                <c:pt idx="2">
                  <c:v>41.28</c:v>
                </c:pt>
                <c:pt idx="3">
                  <c:v>41.45</c:v>
                </c:pt>
                <c:pt idx="4">
                  <c:v>36.97</c:v>
                </c:pt>
              </c:numCache>
            </c:numRef>
          </c:val>
          <c:smooth val="0"/>
          <c:extLst>
            <c:ext xmlns:c16="http://schemas.microsoft.com/office/drawing/2014/chart" uri="{C3380CC4-5D6E-409C-BE32-E72D297353CC}">
              <c16:uniqueId val="{00000001-4523-4996-AF40-91B2787CC9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58.74</c:v>
                </c:pt>
                <c:pt idx="1">
                  <c:v>56.67</c:v>
                </c:pt>
                <c:pt idx="2">
                  <c:v>59.96</c:v>
                </c:pt>
                <c:pt idx="3">
                  <c:v>59.17</c:v>
                </c:pt>
                <c:pt idx="4">
                  <c:v>61.67</c:v>
                </c:pt>
              </c:numCache>
            </c:numRef>
          </c:val>
          <c:extLst>
            <c:ext xmlns:c16="http://schemas.microsoft.com/office/drawing/2014/chart" uri="{C3380CC4-5D6E-409C-BE32-E72D297353CC}">
              <c16:uniqueId val="{00000000-7EEE-4AFB-91A3-DA8C2E27DD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61.37</c:v>
                </c:pt>
                <c:pt idx="2">
                  <c:v>61.3</c:v>
                </c:pt>
                <c:pt idx="3">
                  <c:v>64.510000000000005</c:v>
                </c:pt>
                <c:pt idx="4">
                  <c:v>67.12</c:v>
                </c:pt>
              </c:numCache>
            </c:numRef>
          </c:val>
          <c:smooth val="0"/>
          <c:extLst>
            <c:ext xmlns:c16="http://schemas.microsoft.com/office/drawing/2014/chart" uri="{C3380CC4-5D6E-409C-BE32-E72D297353CC}">
              <c16:uniqueId val="{00000001-7EEE-4AFB-91A3-DA8C2E27DD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76.900000000000006</c:v>
                </c:pt>
                <c:pt idx="1">
                  <c:v>75.5</c:v>
                </c:pt>
                <c:pt idx="2">
                  <c:v>78.31</c:v>
                </c:pt>
                <c:pt idx="3">
                  <c:v>74.5</c:v>
                </c:pt>
                <c:pt idx="4">
                  <c:v>73.17</c:v>
                </c:pt>
              </c:numCache>
            </c:numRef>
          </c:val>
          <c:extLst>
            <c:ext xmlns:c16="http://schemas.microsoft.com/office/drawing/2014/chart" uri="{C3380CC4-5D6E-409C-BE32-E72D297353CC}">
              <c16:uniqueId val="{00000000-99E4-4E05-B64D-2286079E6A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4-4E05-B64D-2286079E6A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F-4F99-992C-D1BFA3C8C8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F-4F99-992C-D1BFA3C8C8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30-498E-8B1C-7BDC4CDC9D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30-498E-8B1C-7BDC4CDC9D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C6-4F57-B942-F385BD15F2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C6-4F57-B942-F385BD15F2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3-40A3-ACBD-2BD46B93AA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3-40A3-ACBD-2BD46B93AA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350.53</c:v>
                </c:pt>
                <c:pt idx="1">
                  <c:v>354.29</c:v>
                </c:pt>
                <c:pt idx="2">
                  <c:v>333.3</c:v>
                </c:pt>
                <c:pt idx="3">
                  <c:v>158.08000000000001</c:v>
                </c:pt>
                <c:pt idx="4" formatCode="#,##0.00;&quot;△&quot;#,##0.00">
                  <c:v>0</c:v>
                </c:pt>
              </c:numCache>
            </c:numRef>
          </c:val>
          <c:extLst>
            <c:ext xmlns:c16="http://schemas.microsoft.com/office/drawing/2014/chart" uri="{C3380CC4-5D6E-409C-BE32-E72D297353CC}">
              <c16:uniqueId val="{00000000-9402-49FB-BB5F-EC2C5004F3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1824.34</c:v>
                </c:pt>
                <c:pt idx="2">
                  <c:v>1604.64</c:v>
                </c:pt>
                <c:pt idx="3">
                  <c:v>1217.7</c:v>
                </c:pt>
                <c:pt idx="4">
                  <c:v>1689.65</c:v>
                </c:pt>
              </c:numCache>
            </c:numRef>
          </c:val>
          <c:smooth val="0"/>
          <c:extLst>
            <c:ext xmlns:c16="http://schemas.microsoft.com/office/drawing/2014/chart" uri="{C3380CC4-5D6E-409C-BE32-E72D297353CC}">
              <c16:uniqueId val="{00000001-9402-49FB-BB5F-EC2C5004F3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72.77</c:v>
                </c:pt>
                <c:pt idx="1">
                  <c:v>73.680000000000007</c:v>
                </c:pt>
                <c:pt idx="2">
                  <c:v>76.650000000000006</c:v>
                </c:pt>
                <c:pt idx="3">
                  <c:v>99.73</c:v>
                </c:pt>
                <c:pt idx="4">
                  <c:v>95.58</c:v>
                </c:pt>
              </c:numCache>
            </c:numRef>
          </c:val>
          <c:extLst>
            <c:ext xmlns:c16="http://schemas.microsoft.com/office/drawing/2014/chart" uri="{C3380CC4-5D6E-409C-BE32-E72D297353CC}">
              <c16:uniqueId val="{00000000-8049-4DC5-B0C1-4F462AFAF0D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54.16</c:v>
                </c:pt>
                <c:pt idx="2">
                  <c:v>60.01</c:v>
                </c:pt>
                <c:pt idx="3">
                  <c:v>66.680000000000007</c:v>
                </c:pt>
                <c:pt idx="4">
                  <c:v>58.12</c:v>
                </c:pt>
              </c:numCache>
            </c:numRef>
          </c:val>
          <c:smooth val="0"/>
          <c:extLst>
            <c:ext xmlns:c16="http://schemas.microsoft.com/office/drawing/2014/chart" uri="{C3380CC4-5D6E-409C-BE32-E72D297353CC}">
              <c16:uniqueId val="{00000001-8049-4DC5-B0C1-4F462AFAF0D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201.29</c:v>
                </c:pt>
                <c:pt idx="1">
                  <c:v>200.12</c:v>
                </c:pt>
                <c:pt idx="2">
                  <c:v>192.81</c:v>
                </c:pt>
                <c:pt idx="3">
                  <c:v>150</c:v>
                </c:pt>
                <c:pt idx="4">
                  <c:v>156.47</c:v>
                </c:pt>
              </c:numCache>
            </c:numRef>
          </c:val>
          <c:extLst>
            <c:ext xmlns:c16="http://schemas.microsoft.com/office/drawing/2014/chart" uri="{C3380CC4-5D6E-409C-BE32-E72D297353CC}">
              <c16:uniqueId val="{00000000-53BC-452C-B3DA-240015A7A9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307.56</c:v>
                </c:pt>
                <c:pt idx="2">
                  <c:v>277.67</c:v>
                </c:pt>
                <c:pt idx="3">
                  <c:v>260.11</c:v>
                </c:pt>
                <c:pt idx="4">
                  <c:v>304.98</c:v>
                </c:pt>
              </c:numCache>
            </c:numRef>
          </c:val>
          <c:smooth val="0"/>
          <c:extLst>
            <c:ext xmlns:c16="http://schemas.microsoft.com/office/drawing/2014/chart" uri="{C3380CC4-5D6E-409C-BE32-E72D297353CC}">
              <c16:uniqueId val="{00000001-53BC-452C-B3DA-240015A7A9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徳島県　松茂町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8">
        <f>データ!S6</f>
        <v>15167</v>
      </c>
      <c r="AM8" s="68"/>
      <c r="AN8" s="68"/>
      <c r="AO8" s="68"/>
      <c r="AP8" s="68"/>
      <c r="AQ8" s="68"/>
      <c r="AR8" s="68"/>
      <c r="AS8" s="68"/>
      <c r="AT8" s="67">
        <f>データ!T6</f>
        <v>14.24</v>
      </c>
      <c r="AU8" s="67"/>
      <c r="AV8" s="67"/>
      <c r="AW8" s="67"/>
      <c r="AX8" s="67"/>
      <c r="AY8" s="67"/>
      <c r="AZ8" s="67"/>
      <c r="BA8" s="67"/>
      <c r="BB8" s="67">
        <f>データ!U6</f>
        <v>1065.0999999999999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28.5</v>
      </c>
      <c r="Q10" s="67"/>
      <c r="R10" s="67"/>
      <c r="S10" s="67"/>
      <c r="T10" s="67"/>
      <c r="U10" s="67"/>
      <c r="V10" s="67"/>
      <c r="W10" s="67">
        <f>データ!Q6</f>
        <v>103.28</v>
      </c>
      <c r="X10" s="67"/>
      <c r="Y10" s="67"/>
      <c r="Z10" s="67"/>
      <c r="AA10" s="67"/>
      <c r="AB10" s="67"/>
      <c r="AC10" s="67"/>
      <c r="AD10" s="68">
        <f>データ!R6</f>
        <v>2618</v>
      </c>
      <c r="AE10" s="68"/>
      <c r="AF10" s="68"/>
      <c r="AG10" s="68"/>
      <c r="AH10" s="68"/>
      <c r="AI10" s="68"/>
      <c r="AJ10" s="68"/>
      <c r="AK10" s="2"/>
      <c r="AL10" s="68">
        <f>データ!V6</f>
        <v>4292</v>
      </c>
      <c r="AM10" s="68"/>
      <c r="AN10" s="68"/>
      <c r="AO10" s="68"/>
      <c r="AP10" s="68"/>
      <c r="AQ10" s="68"/>
      <c r="AR10" s="68"/>
      <c r="AS10" s="68"/>
      <c r="AT10" s="67">
        <f>データ!W6</f>
        <v>2.11</v>
      </c>
      <c r="AU10" s="67"/>
      <c r="AV10" s="67"/>
      <c r="AW10" s="67"/>
      <c r="AX10" s="67"/>
      <c r="AY10" s="67"/>
      <c r="AZ10" s="67"/>
      <c r="BA10" s="67"/>
      <c r="BB10" s="67">
        <f>データ!X6</f>
        <v>2034.12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6LNk18RjKu669+IXim4l8CdiQJSMc0zTqOK67t4n8r2AKvAtFzg4hedt0lVu4sfGMe+TGSu94cCSRe5d5EQfHg==" saltValue="2TUisxO1lnGCuldqpo5X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364011</v>
      </c>
      <c r="D6" s="33">
        <f t="shared" si="3"/>
        <v>47</v>
      </c>
      <c r="E6" s="33">
        <f t="shared" si="3"/>
        <v>17</v>
      </c>
      <c r="F6" s="33">
        <f t="shared" si="3"/>
        <v>1</v>
      </c>
      <c r="G6" s="33">
        <f t="shared" si="3"/>
        <v>0</v>
      </c>
      <c r="H6" s="33" t="str">
        <f t="shared" si="3"/>
        <v>徳島県　松茂町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28.5</v>
      </c>
      <c r="Q6" s="34">
        <f t="shared" si="3"/>
        <v>103.28</v>
      </c>
      <c r="R6" s="34">
        <f t="shared" si="3"/>
        <v>2618</v>
      </c>
      <c r="S6" s="34">
        <f t="shared" si="3"/>
        <v>15167</v>
      </c>
      <c r="T6" s="34">
        <f t="shared" si="3"/>
        <v>14.24</v>
      </c>
      <c r="U6" s="34">
        <f t="shared" si="3"/>
        <v>1065.0999999999999</v>
      </c>
      <c r="V6" s="34">
        <f t="shared" si="3"/>
        <v>4292</v>
      </c>
      <c r="W6" s="34">
        <f t="shared" si="3"/>
        <v>2.11</v>
      </c>
      <c r="X6" s="34">
        <f t="shared" si="3"/>
        <v>2034.12</v>
      </c>
      <c r="Y6" s="35">
        <f>IF(Y7="",NA(),Y7)</f>
        <v>76.900000000000006</v>
      </c>
      <c r="Z6" s="35">
        <f t="shared" ref="Z6:AH6" si="4">IF(Z7="",NA(),Z7)</f>
        <v>75.5</v>
      </c>
      <c r="AA6" s="35">
        <f t="shared" si="4"/>
        <v>78.31</v>
      </c>
      <c r="AB6" s="35">
        <f t="shared" si="4"/>
        <v>74.5</v>
      </c>
      <c r="AC6" s="35">
        <f t="shared" si="4"/>
        <v>73.17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350.53</v>
      </c>
      <c r="BG6" s="35">
        <f t="shared" ref="BG6:BO6" si="7">IF(BG7="",NA(),BG7)</f>
        <v>354.29</v>
      </c>
      <c r="BH6" s="35">
        <f t="shared" si="7"/>
        <v>333.3</v>
      </c>
      <c r="BI6" s="35">
        <f t="shared" si="7"/>
        <v>158.08000000000001</v>
      </c>
      <c r="BJ6" s="34">
        <f t="shared" si="7"/>
        <v>0</v>
      </c>
      <c r="BK6" s="35">
        <f t="shared" si="7"/>
        <v>1315.67</v>
      </c>
      <c r="BL6" s="35">
        <f t="shared" si="7"/>
        <v>1824.34</v>
      </c>
      <c r="BM6" s="35">
        <f t="shared" si="7"/>
        <v>1604.64</v>
      </c>
      <c r="BN6" s="35">
        <f t="shared" si="7"/>
        <v>1217.7</v>
      </c>
      <c r="BO6" s="35">
        <f t="shared" si="7"/>
        <v>1689.65</v>
      </c>
      <c r="BP6" s="34" t="str">
        <f>IF(BP7="","",IF(BP7="-","【-】","【"&amp;SUBSTITUTE(TEXT(BP7,"#,##0.00"),"-","△")&amp;"】"))</f>
        <v>【682.78】</v>
      </c>
      <c r="BQ6" s="35">
        <f>IF(BQ7="",NA(),BQ7)</f>
        <v>72.77</v>
      </c>
      <c r="BR6" s="35">
        <f t="shared" ref="BR6:BZ6" si="8">IF(BR7="",NA(),BR7)</f>
        <v>73.680000000000007</v>
      </c>
      <c r="BS6" s="35">
        <f t="shared" si="8"/>
        <v>76.650000000000006</v>
      </c>
      <c r="BT6" s="35">
        <f t="shared" si="8"/>
        <v>99.73</v>
      </c>
      <c r="BU6" s="35">
        <f t="shared" si="8"/>
        <v>95.58</v>
      </c>
      <c r="BV6" s="35">
        <f t="shared" si="8"/>
        <v>60.78</v>
      </c>
      <c r="BW6" s="35">
        <f t="shared" si="8"/>
        <v>54.16</v>
      </c>
      <c r="BX6" s="35">
        <f t="shared" si="8"/>
        <v>60.01</v>
      </c>
      <c r="BY6" s="35">
        <f t="shared" si="8"/>
        <v>66.680000000000007</v>
      </c>
      <c r="BZ6" s="35">
        <f t="shared" si="8"/>
        <v>58.12</v>
      </c>
      <c r="CA6" s="34" t="str">
        <f>IF(CA7="","",IF(CA7="-","【-】","【"&amp;SUBSTITUTE(TEXT(CA7,"#,##0.00"),"-","△")&amp;"】"))</f>
        <v>【100.91】</v>
      </c>
      <c r="CB6" s="35">
        <f>IF(CB7="",NA(),CB7)</f>
        <v>201.29</v>
      </c>
      <c r="CC6" s="35">
        <f t="shared" ref="CC6:CK6" si="9">IF(CC7="",NA(),CC7)</f>
        <v>200.12</v>
      </c>
      <c r="CD6" s="35">
        <f t="shared" si="9"/>
        <v>192.81</v>
      </c>
      <c r="CE6" s="35">
        <f t="shared" si="9"/>
        <v>150</v>
      </c>
      <c r="CF6" s="35">
        <f t="shared" si="9"/>
        <v>156.47</v>
      </c>
      <c r="CG6" s="35">
        <f t="shared" si="9"/>
        <v>276.26</v>
      </c>
      <c r="CH6" s="35">
        <f t="shared" si="9"/>
        <v>307.56</v>
      </c>
      <c r="CI6" s="35">
        <f t="shared" si="9"/>
        <v>277.67</v>
      </c>
      <c r="CJ6" s="35">
        <f t="shared" si="9"/>
        <v>260.11</v>
      </c>
      <c r="CK6" s="35">
        <f t="shared" si="9"/>
        <v>304.98</v>
      </c>
      <c r="CL6" s="34" t="str">
        <f>IF(CL7="","",IF(CL7="-","【-】","【"&amp;SUBSTITUTE(TEXT(CL7,"#,##0.00"),"-","△")&amp;"】"))</f>
        <v>【136.86】</v>
      </c>
      <c r="CM6" s="35">
        <f>IF(CM7="",NA(),CM7)</f>
        <v>19.420000000000002</v>
      </c>
      <c r="CN6" s="35">
        <f t="shared" ref="CN6:CV6" si="10">IF(CN7="",NA(),CN7)</f>
        <v>17.079999999999998</v>
      </c>
      <c r="CO6" s="35">
        <f t="shared" si="10"/>
        <v>9.14</v>
      </c>
      <c r="CP6" s="35">
        <f t="shared" si="10"/>
        <v>11.53</v>
      </c>
      <c r="CQ6" s="35" t="str">
        <f t="shared" si="10"/>
        <v>-</v>
      </c>
      <c r="CR6" s="35">
        <f t="shared" si="10"/>
        <v>41.63</v>
      </c>
      <c r="CS6" s="35">
        <f t="shared" si="10"/>
        <v>39.869999999999997</v>
      </c>
      <c r="CT6" s="35">
        <f t="shared" si="10"/>
        <v>41.28</v>
      </c>
      <c r="CU6" s="35">
        <f t="shared" si="10"/>
        <v>41.45</v>
      </c>
      <c r="CV6" s="35">
        <f t="shared" si="10"/>
        <v>36.97</v>
      </c>
      <c r="CW6" s="34" t="str">
        <f>IF(CW7="","",IF(CW7="-","【-】","【"&amp;SUBSTITUTE(TEXT(CW7,"#,##0.00"),"-","△")&amp;"】"))</f>
        <v>【58.98】</v>
      </c>
      <c r="CX6" s="35">
        <f>IF(CX7="",NA(),CX7)</f>
        <v>58.74</v>
      </c>
      <c r="CY6" s="35">
        <f t="shared" ref="CY6:DG6" si="11">IF(CY7="",NA(),CY7)</f>
        <v>56.67</v>
      </c>
      <c r="CZ6" s="35">
        <f t="shared" si="11"/>
        <v>59.96</v>
      </c>
      <c r="DA6" s="35">
        <f t="shared" si="11"/>
        <v>59.17</v>
      </c>
      <c r="DB6" s="35">
        <f t="shared" si="11"/>
        <v>61.67</v>
      </c>
      <c r="DC6" s="35">
        <f t="shared" si="11"/>
        <v>66.33</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15">
      <c r="A7" s="28"/>
      <c r="B7" s="37">
        <v>2018</v>
      </c>
      <c r="C7" s="37">
        <v>364011</v>
      </c>
      <c r="D7" s="37">
        <v>47</v>
      </c>
      <c r="E7" s="37">
        <v>17</v>
      </c>
      <c r="F7" s="37">
        <v>1</v>
      </c>
      <c r="G7" s="37">
        <v>0</v>
      </c>
      <c r="H7" s="37" t="s">
        <v>98</v>
      </c>
      <c r="I7" s="37" t="s">
        <v>99</v>
      </c>
      <c r="J7" s="37" t="s">
        <v>100</v>
      </c>
      <c r="K7" s="37" t="s">
        <v>101</v>
      </c>
      <c r="L7" s="37" t="s">
        <v>102</v>
      </c>
      <c r="M7" s="37" t="s">
        <v>103</v>
      </c>
      <c r="N7" s="38" t="s">
        <v>104</v>
      </c>
      <c r="O7" s="38" t="s">
        <v>105</v>
      </c>
      <c r="P7" s="38">
        <v>28.5</v>
      </c>
      <c r="Q7" s="38">
        <v>103.28</v>
      </c>
      <c r="R7" s="38">
        <v>2618</v>
      </c>
      <c r="S7" s="38">
        <v>15167</v>
      </c>
      <c r="T7" s="38">
        <v>14.24</v>
      </c>
      <c r="U7" s="38">
        <v>1065.0999999999999</v>
      </c>
      <c r="V7" s="38">
        <v>4292</v>
      </c>
      <c r="W7" s="38">
        <v>2.11</v>
      </c>
      <c r="X7" s="38">
        <v>2034.12</v>
      </c>
      <c r="Y7" s="38">
        <v>76.900000000000006</v>
      </c>
      <c r="Z7" s="38">
        <v>75.5</v>
      </c>
      <c r="AA7" s="38">
        <v>78.31</v>
      </c>
      <c r="AB7" s="38">
        <v>74.5</v>
      </c>
      <c r="AC7" s="38">
        <v>73.17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350.53</v>
      </c>
      <c r="BG7" s="38">
        <v>354.29</v>
      </c>
      <c r="BH7" s="38">
        <v>333.3</v>
      </c>
      <c r="BI7" s="38">
        <v>158.08000000000001</v>
      </c>
      <c r="BJ7" s="38">
        <v>0</v>
      </c>
      <c r="BK7" s="38">
        <v>1315.67</v>
      </c>
      <c r="BL7" s="38">
        <v>1824.34</v>
      </c>
      <c r="BM7" s="38">
        <v>1604.64</v>
      </c>
      <c r="BN7" s="38">
        <v>1217.7</v>
      </c>
      <c r="BO7" s="38">
        <v>1689.65</v>
      </c>
      <c r="BP7" s="38">
        <v>682.78</v>
      </c>
      <c r="BQ7" s="38">
        <v>72.77</v>
      </c>
      <c r="BR7" s="38">
        <v>73.680000000000007</v>
      </c>
      <c r="BS7" s="38">
        <v>76.650000000000006</v>
      </c>
      <c r="BT7" s="38">
        <v>99.73</v>
      </c>
      <c r="BU7" s="38">
        <v>95.58</v>
      </c>
      <c r="BV7" s="38">
        <v>60.78</v>
      </c>
      <c r="BW7" s="38">
        <v>54.16</v>
      </c>
      <c r="BX7" s="38">
        <v>60.01</v>
      </c>
      <c r="BY7" s="38">
        <v>66.680000000000007</v>
      </c>
      <c r="BZ7" s="38">
        <v>58.12</v>
      </c>
      <c r="CA7" s="38">
        <v>100.91</v>
      </c>
      <c r="CB7" s="38">
        <v>201.29</v>
      </c>
      <c r="CC7" s="38">
        <v>200.12</v>
      </c>
      <c r="CD7" s="38">
        <v>192.81</v>
      </c>
      <c r="CE7" s="38">
        <v>150</v>
      </c>
      <c r="CF7" s="38">
        <v>156.47</v>
      </c>
      <c r="CG7" s="38">
        <v>276.26</v>
      </c>
      <c r="CH7" s="38">
        <v>307.56</v>
      </c>
      <c r="CI7" s="38">
        <v>277.67</v>
      </c>
      <c r="CJ7" s="38">
        <v>260.11</v>
      </c>
      <c r="CK7" s="38">
        <v>304.98</v>
      </c>
      <c r="CL7" s="38">
        <v>136.86000000000001</v>
      </c>
      <c r="CM7" s="38">
        <v>19.420000000000002</v>
      </c>
      <c r="CN7" s="38">
        <v>17.079999999999998</v>
      </c>
      <c r="CO7" s="38">
        <v>9.14</v>
      </c>
      <c r="CP7" s="38">
        <v>11.53</v>
      </c>
      <c r="CQ7" s="38" t="s">
        <v>104</v>
      </c>
      <c r="CR7" s="38">
        <v>41.63</v>
      </c>
      <c r="CS7" s="38">
        <v>39.869999999999997</v>
      </c>
      <c r="CT7" s="38">
        <v>41.28</v>
      </c>
      <c r="CU7" s="38">
        <v>41.45</v>
      </c>
      <c r="CV7" s="38">
        <v>36.97</v>
      </c>
      <c r="CW7" s="38">
        <v>58.98</v>
      </c>
      <c r="CX7" s="38">
        <v>58.74</v>
      </c>
      <c r="CY7" s="38">
        <v>56.67</v>
      </c>
      <c r="CZ7" s="38">
        <v>59.96</v>
      </c>
      <c r="DA7" s="38">
        <v>59.17</v>
      </c>
      <c r="DB7" s="38">
        <v>61.67</v>
      </c>
      <c r="DC7" s="38">
        <v>66.33</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0.2</v>
      </c>
      <c r="EL7" s="38">
        <v>0.19</v>
      </c>
      <c r="EM7" s="38">
        <v>7.0000000000000007E-2</v>
      </c>
      <c r="EN7" s="38">
        <v>0.56999999999999995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2020-01-29T04:35:35Z</cp:lastPrinted>
  <dcterms:created xsi:type="dcterms:W3CDTF">2019-12-05T05:07:03Z</dcterms:created>
  <dcterms:modified xsi:type="dcterms:W3CDTF">2020-01-29T05:26:02Z</dcterms:modified>
  <cp:category/>
</cp:coreProperties>
</file>