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sv01004\データ\018_建設課\●前蜜\★下水道事業（※取扱注意）\下水道関係\調査関係\経営比較分析\H30下水・漁集_経営比較分析表_R2.2.3〆切\【経営比較分析表】美波町（下水）\【経営比較分析表】2018_363871_47_1718\"/>
    </mc:Choice>
  </mc:AlternateContent>
  <xr:revisionPtr revIDLastSave="0" documentId="13_ncr:1_{1CC7E424-6291-4534-8623-5E97E36A82B2}" xr6:coauthVersionLast="41" xr6:coauthVersionMax="41" xr10:uidLastSave="{00000000-0000-0000-0000-000000000000}"/>
  <workbookProtection workbookAlgorithmName="SHA-512" workbookHashValue="WMMchacB7kwe0AwtrONhFLZ8/fEW33o1s08Yvt94ihdDPsNk30rAVxVEdK+JrPr6QI8mECYxS2KsDtm8L9J0/w==" workbookSaltValue="qMQlbhxVbhvqQpIS6P8++g==" workbookSpinCount="100000" lockStructure="1"/>
  <bookViews>
    <workbookView xWindow="20370" yWindow="-396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AT8" i="4" s="1"/>
  <c r="S6" i="5"/>
  <c r="R6" i="5"/>
  <c r="AD10" i="4" s="1"/>
  <c r="Q6" i="5"/>
  <c r="P6" i="5"/>
  <c r="P10" i="4" s="1"/>
  <c r="O6" i="5"/>
  <c r="I10" i="4" s="1"/>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W10" i="4"/>
  <c r="BB8"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<sst xmlns="http://schemas.openxmlformats.org/spreadsheetml/2006/main" count="228" uniqueCount="114">
  <si>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</si>
  <si>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</si>
  <si>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</si>
  <si>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</si>
  <si>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</si>
  <si>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</si>
  <si>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</si>
  <si>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</si>
  <si>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</si>
  <si>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</si>
  <si>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</si>
  <si>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</si>
  <si>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</si>
  <si>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</si>
  <si>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</si>
  <si>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</si>
  <si>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</si>
  <si>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</si>
  <si>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</si>
  <si>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</si>
  <si>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</si>
  <si>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</si>
  <si>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</si>
  <si>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</si>
  <si>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</si>
  <si>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</si>
  <si>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</si>
  <si>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</si>
  <si>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</si>
  <si>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</si>
  <si>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</si>
  <si>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</si>
  <si>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</si>
  <si>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</si>
  <si>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</si>
  <si>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</si>
  <si>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</si>
  <si>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</si>
  <si>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</si>
  <si>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</si>
  <si>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</si>
  <si>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</si>
  <si>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</si>
  <si>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</si>
  <si>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</si>
  <si>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</si>
  <si>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</si>
  <si>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</si>
  <si>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</si>
  <si>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</si>
  <si>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</si>
  <si>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</si>
  <si>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</si>
  <si>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</si>
  <si>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</si>
  <si>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</si>
  <si>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</si>
  <si>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</si>
  <si>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</si>
  <si>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</si>
  <si>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</si>
  <si>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</si>
  <si>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</si>
  <si>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</si>
  <si>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</si>
  <si>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</si>
  <si>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</si>
  <si>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</si>
  <si>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</si>
  <si>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</si>
  <si>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</si>
  <si>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</si>
  <si>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</si>
  <si>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</si>
  <si>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</si>
  <si>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</si>
  <si>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</si>
  <si>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</si>
  <si>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</si>
  <si>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</si>
  <si>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</si>
  <si>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</si>
  <si>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</si>
  <si>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</si>
  <si>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</si>
  <si>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</si>
  <si>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</si>
  <si>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</si>
  <si>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</si>
  <si>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</si>
  <si>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</si>
  <si>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</si>
  <si>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</si>
  <si>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</si>
  <si>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</si>
  <si>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</si>
  <si>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</si>
  <si>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</si>
  <si>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美波町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</si>
  <si>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</si>
  <si>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</si>
  <si>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</si>
  <si>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</si>
  <si>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</si>
  <si>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</si>
  <si>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</si>
  <si>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</si>
  <si>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</si>
  <si>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</si>
  <si>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</si>
  <si>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</si>
  <si>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供用開始が平成17年と新しいため、管渠の更新、老朽化対策は、今のところ必要とされていない。
　処理場及びマンホールポンプ等の機器類は、計画的に更新していく必要がある。</t>
    <phoneticPr fontId="4"/>
  </si>
  <si>
    <t>　おおむね健全であると認められる。しかし、一般会計からの繰入金に依存しているため、引き続き効率的な経営に努める必要がある。
　施設の処理能力に余裕があるため、汚水処理エリアを計画的に広げていく必要がある。
　計画的な汚泥処理に取り組み、維持管理費の低減に努める必要がある。</t>
    <phoneticPr fontId="4"/>
  </si>
  <si>
    <t>　経常収支比率は100％以上であり、健全である。しかし、使用料以外の収入である一般会計からの繰入金に依存している。
　平成26年度に汚泥処理費用が発生したため、効率性が低下しているものの類似団体よりは健全な数値を保っている。平成29年度から計画的な汚泥処理に取り組んでおり、維持管理費の低減に努めている。
　施設利用率は類似団体と比較して低く、施設の処理能力に余裕がある。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</si>
</sst>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4E-45E3-B0E8-E99E8CC8DEE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0.25</c:v>
                </c:pt>
              </c:numCache>
            </c:numRef>
          </c:val>
          <c:smooth val="0"/>
          <c:extLst>
            <c:ext xmlns:c16="http://schemas.microsoft.com/office/drawing/2014/chart" uri="{C3380CC4-5D6E-409C-BE32-E72D297353CC}">
              <c16:uniqueId val="{00000001-844E-45E3-B0E8-E99E8CC8DEE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23.38</c:v>
                </c:pt>
                <c:pt idx="1">
                  <c:v>22.53</c:v>
                </c:pt>
                <c:pt idx="2">
                  <c:v>23.46</c:v>
                </c:pt>
                <c:pt idx="3">
                  <c:v>23.88</c:v>
                </c:pt>
                <c:pt idx="4">
                  <c:v>22.87</c:v>
                </c:pt>
              </c:numCache>
            </c:numRef>
          </c:val>
          <c:extLst>
            <c:ext xmlns:c16="http://schemas.microsoft.com/office/drawing/2014/chart" uri="{C3380CC4-5D6E-409C-BE32-E72D297353CC}">
              <c16:uniqueId val="{00000000-5E2A-4B28-9A66-FE2C0EDA3CE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45.44</c:v>
                </c:pt>
              </c:numCache>
            </c:numRef>
          </c:val>
          <c:smooth val="0"/>
          <c:extLst>
            <c:ext xmlns:c16="http://schemas.microsoft.com/office/drawing/2014/chart" uri="{C3380CC4-5D6E-409C-BE32-E72D297353CC}">
              <c16:uniqueId val="{00000001-5E2A-4B28-9A66-FE2C0EDA3CE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76.739999999999995</c:v>
                </c:pt>
                <c:pt idx="1">
                  <c:v>76.98</c:v>
                </c:pt>
                <c:pt idx="2">
                  <c:v>75.75</c:v>
                </c:pt>
                <c:pt idx="3">
                  <c:v>74.760000000000005</c:v>
                </c:pt>
                <c:pt idx="4">
                  <c:v>73.81</c:v>
                </c:pt>
              </c:numCache>
            </c:numRef>
          </c:val>
          <c:extLst>
            <c:ext xmlns:c16="http://schemas.microsoft.com/office/drawing/2014/chart" uri="{C3380CC4-5D6E-409C-BE32-E72D297353CC}">
              <c16:uniqueId val="{00000000-F776-4B34-8990-16B3370EA55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65.97</c:v>
                </c:pt>
              </c:numCache>
            </c:numRef>
          </c:val>
          <c:smooth val="0"/>
          <c:extLst>
            <c:ext xmlns:c16="http://schemas.microsoft.com/office/drawing/2014/chart" uri="{C3380CC4-5D6E-409C-BE32-E72D297353CC}">
              <c16:uniqueId val="{00000001-F776-4B34-8990-16B3370EA55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105.2</c:v>
                </c:pt>
                <c:pt idx="1">
                  <c:v>103.65</c:v>
                </c:pt>
                <c:pt idx="2">
                  <c:v>103.91</c:v>
                </c:pt>
                <c:pt idx="3">
                  <c:v>109.59</c:v>
                </c:pt>
                <c:pt idx="4">
                  <c:v>122.67</c:v>
                </c:pt>
              </c:numCache>
            </c:numRef>
          </c:val>
          <c:extLst>
            <c:ext xmlns:c16="http://schemas.microsoft.com/office/drawing/2014/chart" uri="{C3380CC4-5D6E-409C-BE32-E72D297353CC}">
              <c16:uniqueId val="{00000000-A708-468E-A3AF-F107A1C9EFD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08-468E-A3AF-F107A1C9EFD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D6-4628-8719-D91879BEBFC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D6-4628-8719-D91879BEBFC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81-4E54-B176-9F5604BA8F2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81-4E54-B176-9F5604BA8F2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1A-47BB-80F2-8F19DED01C4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1A-47BB-80F2-8F19DED01C4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1F-4445-8916-642FFE773C7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1F-4445-8916-642FFE773C7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FF-4196-9835-55675C5C3DF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722.53</c:v>
                </c:pt>
              </c:numCache>
            </c:numRef>
          </c:val>
          <c:smooth val="0"/>
          <c:extLst>
            <c:ext xmlns:c16="http://schemas.microsoft.com/office/drawing/2014/chart" uri="{C3380CC4-5D6E-409C-BE32-E72D297353CC}">
              <c16:uniqueId val="{00000001-46FF-4196-9835-55675C5C3DF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87.22</c:v>
                </c:pt>
                <c:pt idx="1">
                  <c:v>130.03</c:v>
                </c:pt>
                <c:pt idx="2">
                  <c:v>118.72</c:v>
                </c:pt>
                <c:pt idx="3">
                  <c:v>93.52</c:v>
                </c:pt>
                <c:pt idx="4">
                  <c:v>93.76</c:v>
                </c:pt>
              </c:numCache>
            </c:numRef>
          </c:val>
          <c:extLst>
            <c:ext xmlns:c16="http://schemas.microsoft.com/office/drawing/2014/chart" uri="{C3380CC4-5D6E-409C-BE32-E72D297353CC}">
              <c16:uniqueId val="{00000000-090D-4A95-8060-2247BF29D82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74.61</c:v>
                </c:pt>
              </c:numCache>
            </c:numRef>
          </c:val>
          <c:smooth val="0"/>
          <c:extLst>
            <c:ext xmlns:c16="http://schemas.microsoft.com/office/drawing/2014/chart" uri="{C3380CC4-5D6E-409C-BE32-E72D297353CC}">
              <c16:uniqueId val="{00000001-090D-4A95-8060-2247BF29D82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159.36000000000001</c:v>
                </c:pt>
                <c:pt idx="1">
                  <c:v>107.49</c:v>
                </c:pt>
                <c:pt idx="2">
                  <c:v>117.94</c:v>
                </c:pt>
                <c:pt idx="3">
                  <c:v>150</c:v>
                </c:pt>
                <c:pt idx="4">
                  <c:v>150</c:v>
                </c:pt>
              </c:numCache>
            </c:numRef>
          </c:val>
          <c:extLst>
            <c:ext xmlns:c16="http://schemas.microsoft.com/office/drawing/2014/chart" uri="{C3380CC4-5D6E-409C-BE32-E72D297353CC}">
              <c16:uniqueId val="{00000000-90B6-4A2C-A41B-A26BDB4F9C1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233.5</c:v>
                </c:pt>
              </c:numCache>
            </c:numRef>
          </c:val>
          <c:smooth val="0"/>
          <c:extLst>
            <c:ext xmlns:c16="http://schemas.microsoft.com/office/drawing/2014/chart" uri="{C3380CC4-5D6E-409C-BE32-E72D297353CC}">
              <c16:uniqueId val="{00000001-90B6-4A2C-A41B-A26BDB4F9C1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徳島県　美波町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Cc3</v>
      </c>
      <c r="X8" s="71"/>
      <c r="Y8" s="71"/>
      <c r="Z8" s="71"/>
      <c r="AA8" s="71"/>
      <c r="AB8" s="71"/>
      <c r="AC8" s="71"/>
      <c r="AD8" s="72" t="str">
        <f>データ!$M$6</f>
        <v>非設置</v>
      </c>
      <c r="AE8" s="72"/>
      <c r="AF8" s="72"/>
      <c r="AG8" s="72"/>
      <c r="AH8" s="72"/>
      <c r="AI8" s="72"/>
      <c r="AJ8" s="72"/>
      <c r="AK8" s="3"/>
      <c r="AL8" s="68">
        <f>データ!S6</f>
        <v>6771</v>
      </c>
      <c r="AM8" s="68"/>
      <c r="AN8" s="68"/>
      <c r="AO8" s="68"/>
      <c r="AP8" s="68"/>
      <c r="AQ8" s="68"/>
      <c r="AR8" s="68"/>
      <c r="AS8" s="68"/>
      <c r="AT8" s="67">
        <f>データ!T6</f>
        <v>140.74</v>
      </c>
      <c r="AU8" s="67"/>
      <c r="AV8" s="67"/>
      <c r="AW8" s="67"/>
      <c r="AX8" s="67"/>
      <c r="AY8" s="67"/>
      <c r="AZ8" s="67"/>
      <c r="BA8" s="67"/>
      <c r="BB8" s="67">
        <f>データ!U6</f>
        <v>48.11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16.82</v>
      </c>
      <c r="Q10" s="67"/>
      <c r="R10" s="67"/>
      <c r="S10" s="67"/>
      <c r="T10" s="67"/>
      <c r="U10" s="67"/>
      <c r="V10" s="67"/>
      <c r="W10" s="67">
        <f>データ!Q6</f>
        <v>110.21</v>
      </c>
      <c r="X10" s="67"/>
      <c r="Y10" s="67"/>
      <c r="Z10" s="67"/>
      <c r="AA10" s="67"/>
      <c r="AB10" s="67"/>
      <c r="AC10" s="67"/>
      <c r="AD10" s="68">
        <f>データ!R6</f>
        <v>2540</v>
      </c>
      <c r="AE10" s="68"/>
      <c r="AF10" s="68"/>
      <c r="AG10" s="68"/>
      <c r="AH10" s="68"/>
      <c r="AI10" s="68"/>
      <c r="AJ10" s="68"/>
      <c r="AK10" s="2"/>
      <c r="AL10" s="68">
        <f>データ!V6</f>
        <v>1130</v>
      </c>
      <c r="AM10" s="68"/>
      <c r="AN10" s="68"/>
      <c r="AO10" s="68"/>
      <c r="AP10" s="68"/>
      <c r="AQ10" s="68"/>
      <c r="AR10" s="68"/>
      <c r="AS10" s="68"/>
      <c r="AT10" s="67">
        <f>データ!W6</f>
        <v>0.4</v>
      </c>
      <c r="AU10" s="67"/>
      <c r="AV10" s="67"/>
      <c r="AW10" s="67"/>
      <c r="AX10" s="67"/>
      <c r="AY10" s="67"/>
      <c r="AZ10" s="67"/>
      <c r="BA10" s="67"/>
      <c r="BB10" s="67">
        <f>データ!X6</f>
        <v>2825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uH36F+uJN5P6JaiMyNA0TL1BLaVQ+I5bKpFyY0g7Q4gEO4oRkuLzXwm8Dj66Znzn/YDLBkxXwc2j3s9PxpreGA==" saltValue="FpuUMA5n0QetbBnyifeaN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363871</v>
      </c>
      <c r="D6" s="33">
        <f t="shared" si="3"/>
        <v>47</v>
      </c>
      <c r="E6" s="33">
        <f t="shared" si="3"/>
        <v>17</v>
      </c>
      <c r="F6" s="33">
        <f t="shared" si="3"/>
        <v>1</v>
      </c>
      <c r="G6" s="33">
        <f t="shared" si="3"/>
        <v>0</v>
      </c>
      <c r="H6" s="33" t="str">
        <f t="shared" si="3"/>
        <v>徳島県　美波町</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16.82</v>
      </c>
      <c r="Q6" s="34">
        <f t="shared" si="3"/>
        <v>110.21</v>
      </c>
      <c r="R6" s="34">
        <f t="shared" si="3"/>
        <v>2540</v>
      </c>
      <c r="S6" s="34">
        <f t="shared" si="3"/>
        <v>6771</v>
      </c>
      <c r="T6" s="34">
        <f t="shared" si="3"/>
        <v>140.74</v>
      </c>
      <c r="U6" s="34">
        <f t="shared" si="3"/>
        <v>48.11</v>
      </c>
      <c r="V6" s="34">
        <f t="shared" si="3"/>
        <v>1130</v>
      </c>
      <c r="W6" s="34">
        <f t="shared" si="3"/>
        <v>0.4</v>
      </c>
      <c r="X6" s="34">
        <f t="shared" si="3"/>
        <v>2825</v>
      </c>
      <c r="Y6" s="35">
        <f>IF(Y7="",NA(),Y7)</f>
        <v>105.2</v>
      </c>
      <c r="Z6" s="35">
        <f t="shared" ref="Z6:AH6" si="4">IF(Z7="",NA(),Z7)</f>
        <v>103.65</v>
      </c>
      <c r="AA6" s="35">
        <f t="shared" si="4"/>
        <v>103.91</v>
      </c>
      <c r="AB6" s="35">
        <f t="shared" si="4"/>
        <v>109.59</v>
      </c>
      <c r="AC6" s="35">
        <f t="shared" si="4"/>
        <v>122.67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1315.67</v>
      </c>
      <c r="BL6" s="35">
        <f t="shared" si="7"/>
        <v>1240.1600000000001</v>
      </c>
      <c r="BM6" s="35">
        <f t="shared" si="7"/>
        <v>1193.49</v>
      </c>
      <c r="BN6" s="35">
        <f t="shared" si="7"/>
        <v>876.19</v>
      </c>
      <c r="BO6" s="35">
        <f t="shared" si="7"/>
        <v>722.53</v>
      </c>
      <c r="BP6" s="34" t="str">
        <f>IF(BP7="","",IF(BP7="-","【-】","【"&amp;SUBSTITUTE(TEXT(BP7,"#,##0.00"),"-","△")&amp;"】"))</f>
        <v>【682.78】</v>
      </c>
      <c r="BQ6" s="35">
        <f>IF(BQ7="",NA(),BQ7)</f>
        <v>87.22</v>
      </c>
      <c r="BR6" s="35">
        <f t="shared" ref="BR6:BZ6" si="8">IF(BR7="",NA(),BR7)</f>
        <v>130.03</v>
      </c>
      <c r="BS6" s="35">
        <f t="shared" si="8"/>
        <v>118.72</v>
      </c>
      <c r="BT6" s="35">
        <f t="shared" si="8"/>
        <v>93.52</v>
      </c>
      <c r="BU6" s="35">
        <f t="shared" si="8"/>
        <v>93.76</v>
      </c>
      <c r="BV6" s="35">
        <f t="shared" si="8"/>
        <v>60.78</v>
      </c>
      <c r="BW6" s="35">
        <f t="shared" si="8"/>
        <v>60.17</v>
      </c>
      <c r="BX6" s="35">
        <f t="shared" si="8"/>
        <v>65.569999999999993</v>
      </c>
      <c r="BY6" s="35">
        <f t="shared" si="8"/>
        <v>75.7</v>
      </c>
      <c r="BZ6" s="35">
        <f t="shared" si="8"/>
        <v>74.61</v>
      </c>
      <c r="CA6" s="34" t="str">
        <f>IF(CA7="","",IF(CA7="-","【-】","【"&amp;SUBSTITUTE(TEXT(CA7,"#,##0.00"),"-","△")&amp;"】"))</f>
        <v>【100.91】</v>
      </c>
      <c r="CB6" s="35">
        <f>IF(CB7="",NA(),CB7)</f>
        <v>159.36000000000001</v>
      </c>
      <c r="CC6" s="35">
        <f t="shared" ref="CC6:CK6" si="9">IF(CC7="",NA(),CC7)</f>
        <v>107.49</v>
      </c>
      <c r="CD6" s="35">
        <f t="shared" si="9"/>
        <v>117.94</v>
      </c>
      <c r="CE6" s="35">
        <f t="shared" si="9"/>
        <v>150</v>
      </c>
      <c r="CF6" s="35">
        <f t="shared" si="9"/>
        <v>150</v>
      </c>
      <c r="CG6" s="35">
        <f t="shared" si="9"/>
        <v>276.26</v>
      </c>
      <c r="CH6" s="35">
        <f t="shared" si="9"/>
        <v>281.52999999999997</v>
      </c>
      <c r="CI6" s="35">
        <f t="shared" si="9"/>
        <v>263.04000000000002</v>
      </c>
      <c r="CJ6" s="35">
        <f t="shared" si="9"/>
        <v>230.04</v>
      </c>
      <c r="CK6" s="35">
        <f t="shared" si="9"/>
        <v>233.5</v>
      </c>
      <c r="CL6" s="34" t="str">
        <f>IF(CL7="","",IF(CL7="-","【-】","【"&amp;SUBSTITUTE(TEXT(CL7,"#,##0.00"),"-","△")&amp;"】"))</f>
        <v>【136.86】</v>
      </c>
      <c r="CM6" s="35">
        <f>IF(CM7="",NA(),CM7)</f>
        <v>23.38</v>
      </c>
      <c r="CN6" s="35">
        <f t="shared" ref="CN6:CV6" si="10">IF(CN7="",NA(),CN7)</f>
        <v>22.53</v>
      </c>
      <c r="CO6" s="35">
        <f t="shared" si="10"/>
        <v>23.46</v>
      </c>
      <c r="CP6" s="35">
        <f t="shared" si="10"/>
        <v>23.88</v>
      </c>
      <c r="CQ6" s="35">
        <f t="shared" si="10"/>
        <v>22.87</v>
      </c>
      <c r="CR6" s="35">
        <f t="shared" si="10"/>
        <v>41.63</v>
      </c>
      <c r="CS6" s="35">
        <f t="shared" si="10"/>
        <v>44.89</v>
      </c>
      <c r="CT6" s="35">
        <f t="shared" si="10"/>
        <v>40.75</v>
      </c>
      <c r="CU6" s="35">
        <f t="shared" si="10"/>
        <v>42.4</v>
      </c>
      <c r="CV6" s="35">
        <f t="shared" si="10"/>
        <v>45.44</v>
      </c>
      <c r="CW6" s="34" t="str">
        <f>IF(CW7="","",IF(CW7="-","【-】","【"&amp;SUBSTITUTE(TEXT(CW7,"#,##0.00"),"-","△")&amp;"】"))</f>
        <v>【58.98】</v>
      </c>
      <c r="CX6" s="35">
        <f>IF(CX7="",NA(),CX7)</f>
        <v>76.739999999999995</v>
      </c>
      <c r="CY6" s="35">
        <f t="shared" ref="CY6:DG6" si="11">IF(CY7="",NA(),CY7)</f>
        <v>76.98</v>
      </c>
      <c r="CZ6" s="35">
        <f t="shared" si="11"/>
        <v>75.75</v>
      </c>
      <c r="DA6" s="35">
        <f t="shared" si="11"/>
        <v>74.760000000000005</v>
      </c>
      <c r="DB6" s="35">
        <f t="shared" si="11"/>
        <v>73.81</v>
      </c>
      <c r="DC6" s="35">
        <f t="shared" si="11"/>
        <v>66.33</v>
      </c>
      <c r="DD6" s="35">
        <f t="shared" si="11"/>
        <v>64.89</v>
      </c>
      <c r="DE6" s="35">
        <f t="shared" si="11"/>
        <v>64.97</v>
      </c>
      <c r="DF6" s="35">
        <f t="shared" si="11"/>
        <v>65.77</v>
      </c>
      <c r="DG6" s="35">
        <f t="shared" si="11"/>
        <v>65.97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0.15</v>
      </c>
      <c r="EN6" s="35">
        <f t="shared" si="14"/>
        <v>0.25</v>
      </c>
      <c r="EO6" s="34" t="str">
        <f>IF(EO7="","",IF(EO7="-","【-】","【"&amp;SUBSTITUTE(TEXT(EO7,"#,##0.00"),"-","△")&amp;"】"))</f>
        <v>【0.23】</v>
      </c>
    </row>
    <row r="7" spans="1:145" s="36" customFormat="1" x14ac:dyDescent="0.15">
      <c r="A7" s="28"/>
      <c r="B7" s="37">
        <v>2018</v>
      </c>
      <c r="C7" s="37">
        <v>363871</v>
      </c>
      <c r="D7" s="37">
        <v>47</v>
      </c>
      <c r="E7" s="37">
        <v>17</v>
      </c>
      <c r="F7" s="37">
        <v>1</v>
      </c>
      <c r="G7" s="37">
        <v>0</v>
      </c>
      <c r="H7" s="37" t="s">
        <v>98</v>
      </c>
      <c r="I7" s="37" t="s">
        <v>99</v>
      </c>
      <c r="J7" s="37" t="s">
        <v>100</v>
      </c>
      <c r="K7" s="37" t="s">
        <v>101</v>
      </c>
      <c r="L7" s="37" t="s">
        <v>102</v>
      </c>
      <c r="M7" s="37" t="s">
        <v>103</v>
      </c>
      <c r="N7" s="38" t="s">
        <v>104</v>
      </c>
      <c r="O7" s="38" t="s">
        <v>105</v>
      </c>
      <c r="P7" s="38">
        <v>16.82</v>
      </c>
      <c r="Q7" s="38">
        <v>110.21</v>
      </c>
      <c r="R7" s="38">
        <v>2540</v>
      </c>
      <c r="S7" s="38">
        <v>6771</v>
      </c>
      <c r="T7" s="38">
        <v>140.74</v>
      </c>
      <c r="U7" s="38">
        <v>48.11</v>
      </c>
      <c r="V7" s="38">
        <v>1130</v>
      </c>
      <c r="W7" s="38">
        <v>0.4</v>
      </c>
      <c r="X7" s="38">
        <v>2825</v>
      </c>
      <c r="Y7" s="38">
        <v>105.2</v>
      </c>
      <c r="Z7" s="38">
        <v>103.65</v>
      </c>
      <c r="AA7" s="38">
        <v>103.91</v>
      </c>
      <c r="AB7" s="38">
        <v>109.59</v>
      </c>
      <c r="AC7" s="38">
        <v>122.67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1315.67</v>
      </c>
      <c r="BL7" s="38">
        <v>1240.1600000000001</v>
      </c>
      <c r="BM7" s="38">
        <v>1193.49</v>
      </c>
      <c r="BN7" s="38">
        <v>876.19</v>
      </c>
      <c r="BO7" s="38">
        <v>722.53</v>
      </c>
      <c r="BP7" s="38">
        <v>682.78</v>
      </c>
      <c r="BQ7" s="38">
        <v>87.22</v>
      </c>
      <c r="BR7" s="38">
        <v>130.03</v>
      </c>
      <c r="BS7" s="38">
        <v>118.72</v>
      </c>
      <c r="BT7" s="38">
        <v>93.52</v>
      </c>
      <c r="BU7" s="38">
        <v>93.76</v>
      </c>
      <c r="BV7" s="38">
        <v>60.78</v>
      </c>
      <c r="BW7" s="38">
        <v>60.17</v>
      </c>
      <c r="BX7" s="38">
        <v>65.569999999999993</v>
      </c>
      <c r="BY7" s="38">
        <v>75.7</v>
      </c>
      <c r="BZ7" s="38">
        <v>74.61</v>
      </c>
      <c r="CA7" s="38">
        <v>100.91</v>
      </c>
      <c r="CB7" s="38">
        <v>159.36000000000001</v>
      </c>
      <c r="CC7" s="38">
        <v>107.49</v>
      </c>
      <c r="CD7" s="38">
        <v>117.94</v>
      </c>
      <c r="CE7" s="38">
        <v>150</v>
      </c>
      <c r="CF7" s="38">
        <v>150</v>
      </c>
      <c r="CG7" s="38">
        <v>276.26</v>
      </c>
      <c r="CH7" s="38">
        <v>281.52999999999997</v>
      </c>
      <c r="CI7" s="38">
        <v>263.04000000000002</v>
      </c>
      <c r="CJ7" s="38">
        <v>230.04</v>
      </c>
      <c r="CK7" s="38">
        <v>233.5</v>
      </c>
      <c r="CL7" s="38">
        <v>136.86000000000001</v>
      </c>
      <c r="CM7" s="38">
        <v>23.38</v>
      </c>
      <c r="CN7" s="38">
        <v>22.53</v>
      </c>
      <c r="CO7" s="38">
        <v>23.46</v>
      </c>
      <c r="CP7" s="38">
        <v>23.88</v>
      </c>
      <c r="CQ7" s="38">
        <v>22.87</v>
      </c>
      <c r="CR7" s="38">
        <v>41.63</v>
      </c>
      <c r="CS7" s="38">
        <v>44.89</v>
      </c>
      <c r="CT7" s="38">
        <v>40.75</v>
      </c>
      <c r="CU7" s="38">
        <v>42.4</v>
      </c>
      <c r="CV7" s="38">
        <v>45.44</v>
      </c>
      <c r="CW7" s="38">
        <v>58.98</v>
      </c>
      <c r="CX7" s="38">
        <v>76.739999999999995</v>
      </c>
      <c r="CY7" s="38">
        <v>76.98</v>
      </c>
      <c r="CZ7" s="38">
        <v>75.75</v>
      </c>
      <c r="DA7" s="38">
        <v>74.760000000000005</v>
      </c>
      <c r="DB7" s="38">
        <v>73.81</v>
      </c>
      <c r="DC7" s="38">
        <v>66.33</v>
      </c>
      <c r="DD7" s="38">
        <v>64.89</v>
      </c>
      <c r="DE7" s="38">
        <v>64.97</v>
      </c>
      <c r="DF7" s="38">
        <v>65.77</v>
      </c>
      <c r="DG7" s="38">
        <v>65.97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0.21</v>
      </c>
      <c r="EM7" s="38">
        <v>0.15</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maeno.mitsunori</cp:lastModifiedBy>
  <cp:lastPrinted>2020-01-21T01:35:39Z</cp:lastPrinted>
  <dcterms:created xsi:type="dcterms:W3CDTF">2019-12-05T05:07:02Z</dcterms:created>
  <dcterms:modified xsi:type="dcterms:W3CDTF">2020-01-21T01:36:14Z</dcterms:modified>
  <cp:category/>
</cp:coreProperties>
</file>