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00379\Desktop\【令和２年２月３日（月）〆】公営企業に係る経営比較分析表（平成３０年度決算）の分析等について\【経営比較分析表】2018_362051_47_1718\"/>
    </mc:Choice>
  </mc:AlternateContent>
  <xr:revisionPtr revIDLastSave="0" documentId="13_ncr:1_{E7EF8C52-8202-40E2-BD06-4ABDEAA2FE4E}" xr6:coauthVersionLast="36" xr6:coauthVersionMax="36" xr10:uidLastSave="{00000000-0000-0000-0000-000000000000}"/>
  <workbookProtection workbookAlgorithmName="SHA-512" workbookHashValue="Dc5p3fcaZL/A809vnpWkcd64av+fN+IqihHVG91Sr+ThtHBFttiQQLQu7rTE/7g4fKWdU8Dp/M4rqyqzPHv5MQ==" workbookSaltValue="YzvZdemgazxSyXXg3MDma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I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<sst xmlns="http://schemas.openxmlformats.org/spreadsheetml/2006/main" count="228" uniqueCount="114">
  <si>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</si>
  <si>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</si>
  <si>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</si>
  <si>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</si>
  <si>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</si>
  <si>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</si>
  <si>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</si>
  <si>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</si>
  <si>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</si>
  <si>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</si>
  <si>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</si>
  <si>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</si>
  <si>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</si>
  <si>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</si>
  <si>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</si>
  <si>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</si>
  <si>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</si>
  <si>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</si>
  <si>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</si>
  <si>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</si>
  <si>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</si>
  <si>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</si>
  <si>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</si>
  <si>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</si>
  <si>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</si>
  <si>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</si>
  <si>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</si>
  <si>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</si>
  <si>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</si>
  <si>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</si>
  <si>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</si>
  <si>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</si>
  <si>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</si>
  <si>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</si>
  <si>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</si>
  <si>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</si>
  <si>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</si>
  <si>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</si>
  <si>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</si>
  <si>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</si>
  <si>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</si>
  <si>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</si>
  <si>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</si>
  <si>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</si>
  <si>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</si>
  <si>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</si>
  <si>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</si>
  <si>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</si>
  <si>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</si>
  <si>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</si>
  <si>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</si>
  <si>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</si>
  <si>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</si>
  <si>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</si>
  <si>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</si>
  <si>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</si>
  <si>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</si>
  <si>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</si>
  <si>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</si>
  <si>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</si>
  <si>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</si>
  <si>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</si>
  <si>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</si>
  <si>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</si>
  <si>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</si>
  <si>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</si>
  <si>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</si>
  <si>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</si>
  <si>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</si>
  <si>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</si>
  <si>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</si>
  <si>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</si>
  <si>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</si>
  <si>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</si>
  <si>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</si>
  <si>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</si>
  <si>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</si>
  <si>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</si>
  <si>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</si>
  <si>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</si>
  <si>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</si>
  <si>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</si>
  <si>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</si>
  <si>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</si>
  <si>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</si>
  <si>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</si>
  <si>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</si>
  <si>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</si>
  <si>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</si>
  <si>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</si>
  <si>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</si>
  <si>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</si>
  <si>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</si>
  <si>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</si>
  <si>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</si>
  <si>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</si>
  <si>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</si>
  <si>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</si>
  <si>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吉野川市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</si>
  <si>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</si>
  <si>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</si>
  <si>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</si>
  <si>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</si>
  <si>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</si>
  <si>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</si>
  <si>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</si>
  <si>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</si>
  <si>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</si>
  <si>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</si>
  <si>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</si>
  <si>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</si>
  <si>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収益的収支比率が１００％未満の状態となっている原因としては料金水準が低いことや処理区域内人口の減少に伴う使用料収入の伸び率が低いことが考えられる。
　企業債残高対事業規模比率の割合が類似団体平均値と比べて高いのも同様であると考えられる。
　経費回収率については類似団体平均値を下回っており、使用料の適正化を図ることにより、回収率の向上に取り組む必要がある。経営戦略の策定のなかで適正な料金体系の見直しを検討する必要がある。
　汚水処理原価については、類似団体平均値よりも低く過去５年間においても安定している。
　水洗化率は少しづつではあるが、右肩上がりとなっており、経営改善に向け成果を上げているが更なる処理区域内の接続率向上にも努める。
　今後、民間活用等の検討も行い、維持管理費の抑制を図るよう経営改善を行う必要がある。</t>
    <rPh sb="24" eb="26">
      <t>ゲンイン</t>
    </rPh>
    <rPh sb="326" eb="328">
      <t>カツヨウ</t>
    </rPh>
    <rPh sb="328" eb="329">
      <t>トウ</t>
    </rPh>
    <rPh sb="330" eb="332">
      <t>ケントウ</t>
    </rPh>
    <rPh sb="333" eb="334">
      <t>オコナ</t>
    </rPh>
    <rPh sb="357" eb="359">
      <t>ヒツヨウ</t>
    </rPh>
    <phoneticPr fontId="4"/>
  </si>
  <si>
    <t>　公営企業を取り巻く経営環境は、急速な人口減少等に伴う料金収入の減少や施設の老朽化に伴う更新需要の拡大等により急速に厳しさを増している。
　本市は平成３１年度に「下水道経営戦略検討審議会」を設置し、経営基盤の強化に向け下水道使用料の改定を視野に入れながら経営健全化を目標に検討を行い経営戦略の策定を行う。
　建設事業については、将来を見据え投資採算性を踏まえた持続可能な整備計画を推進することが望まれる。
　また、接続率の向上を図るため、今後「未接続世帯戸別訪問事業」を計画している。</t>
    <rPh sb="73" eb="75">
      <t>ヘイセイ</t>
    </rPh>
    <rPh sb="77" eb="79">
      <t>ネンド</t>
    </rPh>
    <rPh sb="81" eb="84">
      <t>ゲスイドウ</t>
    </rPh>
    <rPh sb="84" eb="86">
      <t>ケイエイ</t>
    </rPh>
    <rPh sb="86" eb="88">
      <t>センリャク</t>
    </rPh>
    <rPh sb="88" eb="90">
      <t>ケントウ</t>
    </rPh>
    <rPh sb="90" eb="93">
      <t>シンギカイ</t>
    </rPh>
    <rPh sb="95" eb="97">
      <t>セッチ</t>
    </rPh>
    <rPh sb="99" eb="101">
      <t>ケイエイ</t>
    </rPh>
    <rPh sb="101" eb="103">
      <t>キバン</t>
    </rPh>
    <rPh sb="104" eb="106">
      <t>キョウカ</t>
    </rPh>
    <rPh sb="107" eb="108">
      <t>ム</t>
    </rPh>
    <rPh sb="109" eb="112">
      <t>ゲスイドウ</t>
    </rPh>
    <rPh sb="112" eb="115">
      <t>シヨウリョウ</t>
    </rPh>
    <rPh sb="116" eb="118">
      <t>カイテイ</t>
    </rPh>
    <rPh sb="119" eb="121">
      <t>シヤ</t>
    </rPh>
    <rPh sb="122" eb="123">
      <t>イ</t>
    </rPh>
    <rPh sb="127" eb="129">
      <t>ケイエイ</t>
    </rPh>
    <rPh sb="129" eb="132">
      <t>ケンゼンカ</t>
    </rPh>
    <rPh sb="133" eb="135">
      <t>モクヒョウ</t>
    </rPh>
    <rPh sb="136" eb="138">
      <t>ケントウ</t>
    </rPh>
    <rPh sb="139" eb="140">
      <t>オコナ</t>
    </rPh>
    <rPh sb="141" eb="143">
      <t>ケイエイ</t>
    </rPh>
    <rPh sb="143" eb="145">
      <t>センリャク</t>
    </rPh>
    <rPh sb="146" eb="148">
      <t>サクテイ</t>
    </rPh>
    <rPh sb="149" eb="150">
      <t>オコナ</t>
    </rPh>
    <rPh sb="214" eb="215">
      <t>ハカ</t>
    </rPh>
    <rPh sb="219" eb="221">
      <t>コンゴ</t>
    </rPh>
    <rPh sb="222" eb="225">
      <t>ミセツゾク</t>
    </rPh>
    <rPh sb="225" eb="227">
      <t>セタイ</t>
    </rPh>
    <rPh sb="227" eb="231">
      <t>コベツホウモン</t>
    </rPh>
    <rPh sb="231" eb="233">
      <t>ジギョウ</t>
    </rPh>
    <rPh sb="235" eb="237">
      <t>ケイカク</t>
    </rPh>
    <phoneticPr fontId="4"/>
  </si>
  <si>
    <t>　今後、施設の老朽化は進み、設備などの更新時期を迎えることは明らかである。さらに、東日本大震災や熊本地震等地震災害の経験を踏まえ、社会インフラの耐震化を図らなければならない状況である。
　本市においても、平成３０年度に固定資産台帳の整備を行った。これにより老朽化した施設や経年劣化及び耐用年数の経過した機器等について長期的に耐震化を行っていく。
　今後はそのための財源を確保し、効率的・計画的に投資を行っていく必要がある。</t>
    <rPh sb="1" eb="3">
      <t>コンゴ</t>
    </rPh>
    <rPh sb="4" eb="6">
      <t>シセツ</t>
    </rPh>
    <rPh sb="7" eb="10">
      <t>ロウキュウカ</t>
    </rPh>
    <rPh sb="11" eb="12">
      <t>スス</t>
    </rPh>
    <rPh sb="14" eb="16">
      <t>セツビ</t>
    </rPh>
    <rPh sb="19" eb="21">
      <t>コウシン</t>
    </rPh>
    <rPh sb="21" eb="23">
      <t>ジキ</t>
    </rPh>
    <rPh sb="24" eb="25">
      <t>ムカ</t>
    </rPh>
    <rPh sb="30" eb="31">
      <t>アキ</t>
    </rPh>
    <rPh sb="41" eb="44">
      <t>ヒガシニホン</t>
    </rPh>
    <rPh sb="44" eb="47">
      <t>ダイシンサイ</t>
    </rPh>
    <rPh sb="48" eb="50">
      <t>クマモト</t>
    </rPh>
    <rPh sb="50" eb="52">
      <t>ジシン</t>
    </rPh>
    <rPh sb="52" eb="53">
      <t>トウ</t>
    </rPh>
    <rPh sb="53" eb="55">
      <t>ジシン</t>
    </rPh>
    <rPh sb="55" eb="57">
      <t>サイガイ</t>
    </rPh>
    <rPh sb="58" eb="60">
      <t>ケイケン</t>
    </rPh>
    <rPh sb="61" eb="62">
      <t>フ</t>
    </rPh>
    <rPh sb="65" eb="67">
      <t>シャカイ</t>
    </rPh>
    <rPh sb="72" eb="75">
      <t>タイシンカ</t>
    </rPh>
    <rPh sb="76" eb="77">
      <t>ハカ</t>
    </rPh>
    <rPh sb="86" eb="88">
      <t>ジョウキョウ</t>
    </rPh>
    <rPh sb="94" eb="96">
      <t>ホンシ</t>
    </rPh>
    <rPh sb="102" eb="104">
      <t>ヘイセイ</t>
    </rPh>
    <rPh sb="106" eb="108">
      <t>ネンド</t>
    </rPh>
    <rPh sb="109" eb="113">
      <t>コテイシサン</t>
    </rPh>
    <rPh sb="113" eb="115">
      <t>ダイチョウ</t>
    </rPh>
    <rPh sb="116" eb="118">
      <t>セイビ</t>
    </rPh>
    <rPh sb="119" eb="120">
      <t>オコナ</t>
    </rPh>
    <rPh sb="162" eb="165">
      <t>タイシンカ</t>
    </rPh>
    <rPh sb="182" eb="184">
      <t>ザイゲン</t>
    </rPh>
    <rPh sb="185" eb="187">
      <t>カクホ</t>
    </rPh>
    <rPh sb="193" eb="196">
      <t>ケイカクテキ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</si>
</sst>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0.04</c:v>
                </c:pt>
                <c:pt idx="2">
                  <c:v>0.04</c:v>
                </c:pt>
                <c:pt idx="3">
                  <c:v>0.35</c:v>
                </c:pt>
                <c:pt idx="4">
                  <c:v>0.04</c:v>
                </c:pt>
              </c:numCache>
            </c:numRef>
          </c:val>
          <c:extLst>
            <c:ext xmlns:c16="http://schemas.microsoft.com/office/drawing/2014/chart" uri="{C3380CC4-5D6E-409C-BE32-E72D297353CC}">
              <c16:uniqueId val="{00000000-E15B-46E3-B96F-810B9DA8CC6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0.15</c:v>
                </c:pt>
                <c:pt idx="2">
                  <c:v>0.1</c:v>
                </c:pt>
                <c:pt idx="3">
                  <c:v>0.13</c:v>
                </c:pt>
                <c:pt idx="4">
                  <c:v>0.12</c:v>
                </c:pt>
              </c:numCache>
            </c:numRef>
          </c:val>
          <c:smooth val="0"/>
          <c:extLst>
            <c:ext xmlns:c16="http://schemas.microsoft.com/office/drawing/2014/chart" uri="{C3380CC4-5D6E-409C-BE32-E72D297353CC}">
              <c16:uniqueId val="{00000001-E15B-46E3-B96F-810B9DA8CC6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53.68</c:v>
                </c:pt>
                <c:pt idx="1">
                  <c:v>55.62</c:v>
                </c:pt>
                <c:pt idx="2">
                  <c:v>56.3</c:v>
                </c:pt>
                <c:pt idx="3">
                  <c:v>53.01</c:v>
                </c:pt>
                <c:pt idx="4">
                  <c:v>54.41</c:v>
                </c:pt>
              </c:numCache>
            </c:numRef>
          </c:val>
          <c:extLst>
            <c:ext xmlns:c16="http://schemas.microsoft.com/office/drawing/2014/chart" uri="{C3380CC4-5D6E-409C-BE32-E72D297353CC}">
              <c16:uniqueId val="{00000000-ADB7-4DFA-9F1E-A1E84398E58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49.39</c:v>
                </c:pt>
                <c:pt idx="2">
                  <c:v>49.25</c:v>
                </c:pt>
                <c:pt idx="3">
                  <c:v>50.24</c:v>
                </c:pt>
                <c:pt idx="4">
                  <c:v>49.68</c:v>
                </c:pt>
              </c:numCache>
            </c:numRef>
          </c:val>
          <c:smooth val="0"/>
          <c:extLst>
            <c:ext xmlns:c16="http://schemas.microsoft.com/office/drawing/2014/chart" uri="{C3380CC4-5D6E-409C-BE32-E72D297353CC}">
              <c16:uniqueId val="{00000001-ADB7-4DFA-9F1E-A1E84398E58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79.03</c:v>
                </c:pt>
                <c:pt idx="1">
                  <c:v>80.989999999999995</c:v>
                </c:pt>
                <c:pt idx="2">
                  <c:v>81.78</c:v>
                </c:pt>
                <c:pt idx="3">
                  <c:v>82.35</c:v>
                </c:pt>
                <c:pt idx="4">
                  <c:v>83.02</c:v>
                </c:pt>
              </c:numCache>
            </c:numRef>
          </c:val>
          <c:extLst>
            <c:ext xmlns:c16="http://schemas.microsoft.com/office/drawing/2014/chart" uri="{C3380CC4-5D6E-409C-BE32-E72D297353CC}">
              <c16:uniqueId val="{00000000-BF8F-40E1-8A0A-3AF2EBD991C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83.96</c:v>
                </c:pt>
                <c:pt idx="2">
                  <c:v>84.12</c:v>
                </c:pt>
                <c:pt idx="3">
                  <c:v>84.17</c:v>
                </c:pt>
                <c:pt idx="4">
                  <c:v>83.35</c:v>
                </c:pt>
              </c:numCache>
            </c:numRef>
          </c:val>
          <c:smooth val="0"/>
          <c:extLst>
            <c:ext xmlns:c16="http://schemas.microsoft.com/office/drawing/2014/chart" uri="{C3380CC4-5D6E-409C-BE32-E72D297353CC}">
              <c16:uniqueId val="{00000001-BF8F-40E1-8A0A-3AF2EBD991C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68.8</c:v>
                </c:pt>
                <c:pt idx="1">
                  <c:v>68.569999999999993</c:v>
                </c:pt>
                <c:pt idx="2">
                  <c:v>68.430000000000007</c:v>
                </c:pt>
                <c:pt idx="3">
                  <c:v>68.17</c:v>
                </c:pt>
                <c:pt idx="4">
                  <c:v>68.27</c:v>
                </c:pt>
              </c:numCache>
            </c:numRef>
          </c:val>
          <c:extLst>
            <c:ext xmlns:c16="http://schemas.microsoft.com/office/drawing/2014/chart" uri="{C3380CC4-5D6E-409C-BE32-E72D297353CC}">
              <c16:uniqueId val="{00000000-CF7C-4A86-A2FB-2155F47FA0F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7C-4A86-A2FB-2155F47FA0F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ED-4494-999D-B5C3B8F8584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ED-4494-999D-B5C3B8F8584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14-4F95-AEE8-07759E856FD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14-4F95-AEE8-07759E856FD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D0-43E6-A2E5-4F9FE0B8753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D0-43E6-A2E5-4F9FE0B8753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91-419A-9F95-93E2580F828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91-419A-9F95-93E2580F828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1666.18</c:v>
                </c:pt>
                <c:pt idx="1">
                  <c:v>1697.3</c:v>
                </c:pt>
                <c:pt idx="2">
                  <c:v>1631.08</c:v>
                </c:pt>
                <c:pt idx="3">
                  <c:v>1532.74</c:v>
                </c:pt>
                <c:pt idx="4">
                  <c:v>1571.59</c:v>
                </c:pt>
              </c:numCache>
            </c:numRef>
          </c:val>
          <c:extLst>
            <c:ext xmlns:c16="http://schemas.microsoft.com/office/drawing/2014/chart" uri="{C3380CC4-5D6E-409C-BE32-E72D297353CC}">
              <c16:uniqueId val="{00000000-54E0-491E-B2D1-E3B18E9C52E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1162.3599999999999</c:v>
                </c:pt>
                <c:pt idx="2">
                  <c:v>1047.6500000000001</c:v>
                </c:pt>
                <c:pt idx="3">
                  <c:v>1124.26</c:v>
                </c:pt>
                <c:pt idx="4">
                  <c:v>1048.23</c:v>
                </c:pt>
              </c:numCache>
            </c:numRef>
          </c:val>
          <c:smooth val="0"/>
          <c:extLst>
            <c:ext xmlns:c16="http://schemas.microsoft.com/office/drawing/2014/chart" uri="{C3380CC4-5D6E-409C-BE32-E72D297353CC}">
              <c16:uniqueId val="{00000001-54E0-491E-B2D1-E3B18E9C52E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71.319999999999993</c:v>
                </c:pt>
                <c:pt idx="1">
                  <c:v>67.89</c:v>
                </c:pt>
                <c:pt idx="2">
                  <c:v>69.099999999999994</c:v>
                </c:pt>
                <c:pt idx="3">
                  <c:v>69.13</c:v>
                </c:pt>
                <c:pt idx="4">
                  <c:v>63.17</c:v>
                </c:pt>
              </c:numCache>
            </c:numRef>
          </c:val>
          <c:extLst>
            <c:ext xmlns:c16="http://schemas.microsoft.com/office/drawing/2014/chart" uri="{C3380CC4-5D6E-409C-BE32-E72D297353CC}">
              <c16:uniqueId val="{00000000-5F90-4D99-892C-F47311DBD83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68.209999999999994</c:v>
                </c:pt>
                <c:pt idx="2">
                  <c:v>74.040000000000006</c:v>
                </c:pt>
                <c:pt idx="3">
                  <c:v>80.58</c:v>
                </c:pt>
                <c:pt idx="4">
                  <c:v>78.92</c:v>
                </c:pt>
              </c:numCache>
            </c:numRef>
          </c:val>
          <c:smooth val="0"/>
          <c:extLst>
            <c:ext xmlns:c16="http://schemas.microsoft.com/office/drawing/2014/chart" uri="{C3380CC4-5D6E-409C-BE32-E72D297353CC}">
              <c16:uniqueId val="{00000001-5F90-4D99-892C-F47311DBD83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145.33000000000001</c:v>
                </c:pt>
                <c:pt idx="1">
                  <c:v>152.46</c:v>
                </c:pt>
                <c:pt idx="2">
                  <c:v>150.18</c:v>
                </c:pt>
                <c:pt idx="3">
                  <c:v>150.06</c:v>
                </c:pt>
                <c:pt idx="4">
                  <c:v>150</c:v>
                </c:pt>
              </c:numCache>
            </c:numRef>
          </c:val>
          <c:extLst>
            <c:ext xmlns:c16="http://schemas.microsoft.com/office/drawing/2014/chart" uri="{C3380CC4-5D6E-409C-BE32-E72D297353CC}">
              <c16:uniqueId val="{00000000-9892-47B5-A540-259DBA46DD6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250.84</c:v>
                </c:pt>
                <c:pt idx="2">
                  <c:v>235.61</c:v>
                </c:pt>
                <c:pt idx="3">
                  <c:v>216.21</c:v>
                </c:pt>
                <c:pt idx="4">
                  <c:v>220.31</c:v>
                </c:pt>
              </c:numCache>
            </c:numRef>
          </c:val>
          <c:smooth val="0"/>
          <c:extLst>
            <c:ext xmlns:c16="http://schemas.microsoft.com/office/drawing/2014/chart" uri="{C3380CC4-5D6E-409C-BE32-E72D297353CC}">
              <c16:uniqueId val="{00000001-9892-47B5-A540-259DBA46DD6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徳島県　吉野川市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tr">
        <f>データ!$M$6</f>
        <v>非設置</v>
      </c>
      <c r="AE8" s="49"/>
      <c r="AF8" s="49"/>
      <c r="AG8" s="49"/>
      <c r="AH8" s="49"/>
      <c r="AI8" s="49"/>
      <c r="AJ8" s="49"/>
      <c r="AK8" s="3"/>
      <c r="AL8" s="50">
        <f>データ!S6</f>
        <v>41338</v>
      </c>
      <c r="AM8" s="50"/>
      <c r="AN8" s="50"/>
      <c r="AO8" s="50"/>
      <c r="AP8" s="50"/>
      <c r="AQ8" s="50"/>
      <c r="AR8" s="50"/>
      <c r="AS8" s="50"/>
      <c r="AT8" s="45">
        <f>データ!T6</f>
        <v>144.13999999999999</v>
      </c>
      <c r="AU8" s="45"/>
      <c r="AV8" s="45"/>
      <c r="AW8" s="45"/>
      <c r="AX8" s="45"/>
      <c r="AY8" s="45"/>
      <c r="AZ8" s="45"/>
      <c r="BA8" s="45"/>
      <c r="BB8" s="45">
        <f>データ!U6</f>
        <v>286.79000000000002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40.19</v>
      </c>
      <c r="Q10" s="45"/>
      <c r="R10" s="45"/>
      <c r="S10" s="45"/>
      <c r="T10" s="45"/>
      <c r="U10" s="45"/>
      <c r="V10" s="45"/>
      <c r="W10" s="45">
        <f>データ!Q6</f>
        <v>81.7</v>
      </c>
      <c r="X10" s="45"/>
      <c r="Y10" s="45"/>
      <c r="Z10" s="45"/>
      <c r="AA10" s="45"/>
      <c r="AB10" s="45"/>
      <c r="AC10" s="45"/>
      <c r="AD10" s="50">
        <f>データ!R6</f>
        <v>1940</v>
      </c>
      <c r="AE10" s="50"/>
      <c r="AF10" s="50"/>
      <c r="AG10" s="50"/>
      <c r="AH10" s="50"/>
      <c r="AI10" s="50"/>
      <c r="AJ10" s="50"/>
      <c r="AK10" s="2"/>
      <c r="AL10" s="50">
        <f>データ!V6</f>
        <v>16536</v>
      </c>
      <c r="AM10" s="50"/>
      <c r="AN10" s="50"/>
      <c r="AO10" s="50"/>
      <c r="AP10" s="50"/>
      <c r="AQ10" s="50"/>
      <c r="AR10" s="50"/>
      <c r="AS10" s="50"/>
      <c r="AT10" s="45">
        <f>データ!W6</f>
        <v>7.19</v>
      </c>
      <c r="AU10" s="45"/>
      <c r="AV10" s="45"/>
      <c r="AW10" s="45"/>
      <c r="AX10" s="45"/>
      <c r="AY10" s="45"/>
      <c r="AZ10" s="45"/>
      <c r="BA10" s="45"/>
      <c r="BB10" s="45">
        <f>データ!X6</f>
        <v>2299.86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e1AShqfZSJw7Umiy+2AKMAI4WL3AMvMhExWs3mTVmmyuVpfcsQtMUteiCJyeJ1Roc6usLl47rHSwThyFv9xlEg==" saltValue="6ZY8YMrGZCCVXbqZNUxOR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362051</v>
      </c>
      <c r="D6" s="33">
        <f t="shared" si="3"/>
        <v>47</v>
      </c>
      <c r="E6" s="33">
        <f t="shared" si="3"/>
        <v>17</v>
      </c>
      <c r="F6" s="33">
        <f t="shared" si="3"/>
        <v>1</v>
      </c>
      <c r="G6" s="33">
        <f t="shared" si="3"/>
        <v>0</v>
      </c>
      <c r="H6" s="33" t="str">
        <f t="shared" si="3"/>
        <v>徳島県　吉野川市</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40.19</v>
      </c>
      <c r="Q6" s="34">
        <f t="shared" si="3"/>
        <v>81.7</v>
      </c>
      <c r="R6" s="34">
        <f t="shared" si="3"/>
        <v>1940</v>
      </c>
      <c r="S6" s="34">
        <f t="shared" si="3"/>
        <v>41338</v>
      </c>
      <c r="T6" s="34">
        <f t="shared" si="3"/>
        <v>144.13999999999999</v>
      </c>
      <c r="U6" s="34">
        <f t="shared" si="3"/>
        <v>286.79000000000002</v>
      </c>
      <c r="V6" s="34">
        <f t="shared" si="3"/>
        <v>16536</v>
      </c>
      <c r="W6" s="34">
        <f t="shared" si="3"/>
        <v>7.19</v>
      </c>
      <c r="X6" s="34">
        <f t="shared" si="3"/>
        <v>2299.86</v>
      </c>
      <c r="Y6" s="35">
        <f>IF(Y7="",NA(),Y7)</f>
        <v>68.8</v>
      </c>
      <c r="Z6" s="35">
        <f t="shared" ref="Z6:AH6" si="4">IF(Z7="",NA(),Z7)</f>
        <v>68.569999999999993</v>
      </c>
      <c r="AA6" s="35">
        <f t="shared" si="4"/>
        <v>68.430000000000007</v>
      </c>
      <c r="AB6" s="35">
        <f t="shared" si="4"/>
        <v>68.17</v>
      </c>
      <c r="AC6" s="35">
        <f t="shared" si="4"/>
        <v>68.27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1666.18</v>
      </c>
      <c r="BG6" s="35">
        <f t="shared" ref="BG6:BO6" si="7">IF(BG7="",NA(),BG7)</f>
        <v>1697.3</v>
      </c>
      <c r="BH6" s="35">
        <f t="shared" si="7"/>
        <v>1631.08</v>
      </c>
      <c r="BI6" s="35">
        <f t="shared" si="7"/>
        <v>1532.74</v>
      </c>
      <c r="BJ6" s="35">
        <f t="shared" si="7"/>
        <v>1571.59</v>
      </c>
      <c r="BK6" s="35">
        <f t="shared" si="7"/>
        <v>1203.71</v>
      </c>
      <c r="BL6" s="35">
        <f t="shared" si="7"/>
        <v>1162.3599999999999</v>
      </c>
      <c r="BM6" s="35">
        <f t="shared" si="7"/>
        <v>1047.6500000000001</v>
      </c>
      <c r="BN6" s="35">
        <f t="shared" si="7"/>
        <v>1124.26</v>
      </c>
      <c r="BO6" s="35">
        <f t="shared" si="7"/>
        <v>1048.23</v>
      </c>
      <c r="BP6" s="34" t="str">
        <f>IF(BP7="","",IF(BP7="-","【-】","【"&amp;SUBSTITUTE(TEXT(BP7,"#,##0.00"),"-","△")&amp;"】"))</f>
        <v>【682.78】</v>
      </c>
      <c r="BQ6" s="35">
        <f>IF(BQ7="",NA(),BQ7)</f>
        <v>71.319999999999993</v>
      </c>
      <c r="BR6" s="35">
        <f t="shared" ref="BR6:BZ6" si="8">IF(BR7="",NA(),BR7)</f>
        <v>67.89</v>
      </c>
      <c r="BS6" s="35">
        <f t="shared" si="8"/>
        <v>69.099999999999994</v>
      </c>
      <c r="BT6" s="35">
        <f t="shared" si="8"/>
        <v>69.13</v>
      </c>
      <c r="BU6" s="35">
        <f t="shared" si="8"/>
        <v>63.17</v>
      </c>
      <c r="BV6" s="35">
        <f t="shared" si="8"/>
        <v>69.739999999999995</v>
      </c>
      <c r="BW6" s="35">
        <f t="shared" si="8"/>
        <v>68.209999999999994</v>
      </c>
      <c r="BX6" s="35">
        <f t="shared" si="8"/>
        <v>74.040000000000006</v>
      </c>
      <c r="BY6" s="35">
        <f t="shared" si="8"/>
        <v>80.58</v>
      </c>
      <c r="BZ6" s="35">
        <f t="shared" si="8"/>
        <v>78.92</v>
      </c>
      <c r="CA6" s="34" t="str">
        <f>IF(CA7="","",IF(CA7="-","【-】","【"&amp;SUBSTITUTE(TEXT(CA7,"#,##0.00"),"-","△")&amp;"】"))</f>
        <v>【100.91】</v>
      </c>
      <c r="CB6" s="35">
        <f>IF(CB7="",NA(),CB7)</f>
        <v>145.33000000000001</v>
      </c>
      <c r="CC6" s="35">
        <f t="shared" ref="CC6:CK6" si="9">IF(CC7="",NA(),CC7)</f>
        <v>152.46</v>
      </c>
      <c r="CD6" s="35">
        <f t="shared" si="9"/>
        <v>150.18</v>
      </c>
      <c r="CE6" s="35">
        <f t="shared" si="9"/>
        <v>150.06</v>
      </c>
      <c r="CF6" s="35">
        <f t="shared" si="9"/>
        <v>150</v>
      </c>
      <c r="CG6" s="35">
        <f t="shared" si="9"/>
        <v>248.89</v>
      </c>
      <c r="CH6" s="35">
        <f t="shared" si="9"/>
        <v>250.84</v>
      </c>
      <c r="CI6" s="35">
        <f t="shared" si="9"/>
        <v>235.61</v>
      </c>
      <c r="CJ6" s="35">
        <f t="shared" si="9"/>
        <v>216.21</v>
      </c>
      <c r="CK6" s="35">
        <f t="shared" si="9"/>
        <v>220.31</v>
      </c>
      <c r="CL6" s="34" t="str">
        <f>IF(CL7="","",IF(CL7="-","【-】","【"&amp;SUBSTITUTE(TEXT(CL7,"#,##0.00"),"-","△")&amp;"】"))</f>
        <v>【136.86】</v>
      </c>
      <c r="CM6" s="35">
        <f>IF(CM7="",NA(),CM7)</f>
        <v>53.68</v>
      </c>
      <c r="CN6" s="35">
        <f t="shared" ref="CN6:CV6" si="10">IF(CN7="",NA(),CN7)</f>
        <v>55.62</v>
      </c>
      <c r="CO6" s="35">
        <f t="shared" si="10"/>
        <v>56.3</v>
      </c>
      <c r="CP6" s="35">
        <f t="shared" si="10"/>
        <v>53.01</v>
      </c>
      <c r="CQ6" s="35">
        <f t="shared" si="10"/>
        <v>54.41</v>
      </c>
      <c r="CR6" s="35">
        <f t="shared" si="10"/>
        <v>49.89</v>
      </c>
      <c r="CS6" s="35">
        <f t="shared" si="10"/>
        <v>49.39</v>
      </c>
      <c r="CT6" s="35">
        <f t="shared" si="10"/>
        <v>49.25</v>
      </c>
      <c r="CU6" s="35">
        <f t="shared" si="10"/>
        <v>50.24</v>
      </c>
      <c r="CV6" s="35">
        <f t="shared" si="10"/>
        <v>49.68</v>
      </c>
      <c r="CW6" s="34" t="str">
        <f>IF(CW7="","",IF(CW7="-","【-】","【"&amp;SUBSTITUTE(TEXT(CW7,"#,##0.00"),"-","△")&amp;"】"))</f>
        <v>【58.98】</v>
      </c>
      <c r="CX6" s="35">
        <f>IF(CX7="",NA(),CX7)</f>
        <v>79.03</v>
      </c>
      <c r="CY6" s="35">
        <f t="shared" ref="CY6:DG6" si="11">IF(CY7="",NA(),CY7)</f>
        <v>80.989999999999995</v>
      </c>
      <c r="CZ6" s="35">
        <f t="shared" si="11"/>
        <v>81.78</v>
      </c>
      <c r="DA6" s="35">
        <f t="shared" si="11"/>
        <v>82.35</v>
      </c>
      <c r="DB6" s="35">
        <f t="shared" si="11"/>
        <v>83.02</v>
      </c>
      <c r="DC6" s="35">
        <f t="shared" si="11"/>
        <v>84.73</v>
      </c>
      <c r="DD6" s="35">
        <f t="shared" si="11"/>
        <v>83.96</v>
      </c>
      <c r="DE6" s="35">
        <f t="shared" si="11"/>
        <v>84.12</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0.04</v>
      </c>
      <c r="EG6" s="35">
        <f t="shared" si="14"/>
        <v>0.04</v>
      </c>
      <c r="EH6" s="35">
        <f t="shared" si="14"/>
        <v>0.35</v>
      </c>
      <c r="EI6" s="35">
        <f t="shared" si="14"/>
        <v>0.04</v>
      </c>
      <c r="EJ6" s="35">
        <f t="shared" si="14"/>
        <v>0.03</v>
      </c>
      <c r="EK6" s="35">
        <f t="shared" si="14"/>
        <v>0.15</v>
      </c>
      <c r="EL6" s="35">
        <f t="shared" si="14"/>
        <v>0.1</v>
      </c>
      <c r="EM6" s="35">
        <f t="shared" si="14"/>
        <v>0.13</v>
      </c>
      <c r="EN6" s="35">
        <f t="shared" si="14"/>
        <v>0.12</v>
      </c>
      <c r="EO6" s="34" t="str">
        <f>IF(EO7="","",IF(EO7="-","【-】","【"&amp;SUBSTITUTE(TEXT(EO7,"#,##0.00"),"-","△")&amp;"】"))</f>
        <v>【0.23】</v>
      </c>
    </row>
    <row r="7" spans="1:145" s="36" customFormat="1" x14ac:dyDescent="0.15">
      <c r="A7" s="28"/>
      <c r="B7" s="37">
        <v>2018</v>
      </c>
      <c r="C7" s="37">
        <v>362051</v>
      </c>
      <c r="D7" s="37">
        <v>47</v>
      </c>
      <c r="E7" s="37">
        <v>17</v>
      </c>
      <c r="F7" s="37">
        <v>1</v>
      </c>
      <c r="G7" s="37">
        <v>0</v>
      </c>
      <c r="H7" s="37" t="s">
        <v>98</v>
      </c>
      <c r="I7" s="37" t="s">
        <v>99</v>
      </c>
      <c r="J7" s="37" t="s">
        <v>100</v>
      </c>
      <c r="K7" s="37" t="s">
        <v>101</v>
      </c>
      <c r="L7" s="37" t="s">
        <v>102</v>
      </c>
      <c r="M7" s="37" t="s">
        <v>103</v>
      </c>
      <c r="N7" s="38" t="s">
        <v>104</v>
      </c>
      <c r="O7" s="38" t="s">
        <v>105</v>
      </c>
      <c r="P7" s="38">
        <v>40.19</v>
      </c>
      <c r="Q7" s="38">
        <v>81.7</v>
      </c>
      <c r="R7" s="38">
        <v>1940</v>
      </c>
      <c r="S7" s="38">
        <v>41338</v>
      </c>
      <c r="T7" s="38">
        <v>144.13999999999999</v>
      </c>
      <c r="U7" s="38">
        <v>286.79000000000002</v>
      </c>
      <c r="V7" s="38">
        <v>16536</v>
      </c>
      <c r="W7" s="38">
        <v>7.19</v>
      </c>
      <c r="X7" s="38">
        <v>2299.86</v>
      </c>
      <c r="Y7" s="38">
        <v>68.8</v>
      </c>
      <c r="Z7" s="38">
        <v>68.569999999999993</v>
      </c>
      <c r="AA7" s="38">
        <v>68.430000000000007</v>
      </c>
      <c r="AB7" s="38">
        <v>68.17</v>
      </c>
      <c r="AC7" s="38">
        <v>68.27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1666.18</v>
      </c>
      <c r="BG7" s="38">
        <v>1697.3</v>
      </c>
      <c r="BH7" s="38">
        <v>1631.08</v>
      </c>
      <c r="BI7" s="38">
        <v>1532.74</v>
      </c>
      <c r="BJ7" s="38">
        <v>1571.59</v>
      </c>
      <c r="BK7" s="38">
        <v>1203.71</v>
      </c>
      <c r="BL7" s="38">
        <v>1162.3599999999999</v>
      </c>
      <c r="BM7" s="38">
        <v>1047.6500000000001</v>
      </c>
      <c r="BN7" s="38">
        <v>1124.26</v>
      </c>
      <c r="BO7" s="38">
        <v>1048.23</v>
      </c>
      <c r="BP7" s="38">
        <v>682.78</v>
      </c>
      <c r="BQ7" s="38">
        <v>71.319999999999993</v>
      </c>
      <c r="BR7" s="38">
        <v>67.89</v>
      </c>
      <c r="BS7" s="38">
        <v>69.099999999999994</v>
      </c>
      <c r="BT7" s="38">
        <v>69.13</v>
      </c>
      <c r="BU7" s="38">
        <v>63.17</v>
      </c>
      <c r="BV7" s="38">
        <v>69.739999999999995</v>
      </c>
      <c r="BW7" s="38">
        <v>68.209999999999994</v>
      </c>
      <c r="BX7" s="38">
        <v>74.040000000000006</v>
      </c>
      <c r="BY7" s="38">
        <v>80.58</v>
      </c>
      <c r="BZ7" s="38">
        <v>78.92</v>
      </c>
      <c r="CA7" s="38">
        <v>100.91</v>
      </c>
      <c r="CB7" s="38">
        <v>145.33000000000001</v>
      </c>
      <c r="CC7" s="38">
        <v>152.46</v>
      </c>
      <c r="CD7" s="38">
        <v>150.18</v>
      </c>
      <c r="CE7" s="38">
        <v>150.06</v>
      </c>
      <c r="CF7" s="38">
        <v>150</v>
      </c>
      <c r="CG7" s="38">
        <v>248.89</v>
      </c>
      <c r="CH7" s="38">
        <v>250.84</v>
      </c>
      <c r="CI7" s="38">
        <v>235.61</v>
      </c>
      <c r="CJ7" s="38">
        <v>216.21</v>
      </c>
      <c r="CK7" s="38">
        <v>220.31</v>
      </c>
      <c r="CL7" s="38">
        <v>136.86000000000001</v>
      </c>
      <c r="CM7" s="38">
        <v>53.68</v>
      </c>
      <c r="CN7" s="38">
        <v>55.62</v>
      </c>
      <c r="CO7" s="38">
        <v>56.3</v>
      </c>
      <c r="CP7" s="38">
        <v>53.01</v>
      </c>
      <c r="CQ7" s="38">
        <v>54.41</v>
      </c>
      <c r="CR7" s="38">
        <v>49.89</v>
      </c>
      <c r="CS7" s="38">
        <v>49.39</v>
      </c>
      <c r="CT7" s="38">
        <v>49.25</v>
      </c>
      <c r="CU7" s="38">
        <v>50.24</v>
      </c>
      <c r="CV7" s="38">
        <v>49.68</v>
      </c>
      <c r="CW7" s="38">
        <v>58.98</v>
      </c>
      <c r="CX7" s="38">
        <v>79.03</v>
      </c>
      <c r="CY7" s="38">
        <v>80.989999999999995</v>
      </c>
      <c r="CZ7" s="38">
        <v>81.78</v>
      </c>
      <c r="DA7" s="38">
        <v>82.35</v>
      </c>
      <c r="DB7" s="38">
        <v>83.02</v>
      </c>
      <c r="DC7" s="38">
        <v>84.73</v>
      </c>
      <c r="DD7" s="38">
        <v>83.96</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0.04</v>
      </c>
      <c r="EG7" s="38">
        <v>0.04</v>
      </c>
      <c r="EH7" s="38">
        <v>0.35</v>
      </c>
      <c r="EI7" s="38">
        <v>0.04</v>
      </c>
      <c r="EJ7" s="38">
        <v>0.03</v>
      </c>
      <c r="EK7" s="38">
        <v>0.15</v>
      </c>
      <c r="EL7" s="38">
        <v>0.1</v>
      </c>
      <c r="EM7" s="38">
        <v>0.13</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00379:髙橋 正樹</cp:lastModifiedBy>
  <cp:lastPrinted>2020-01-30T01:58:05Z</cp:lastPrinted>
  <dcterms:created xsi:type="dcterms:W3CDTF">2019-12-05T05:07:01Z</dcterms:created>
  <dcterms:modified xsi:type="dcterms:W3CDTF">2020-01-30T01:58:14Z</dcterms:modified>
  <cp:category/>
</cp:coreProperties>
</file>