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nan.local\DocAnan_iSections$\_Grp_gesui\★業務係\経営比較分析表\"/>
    </mc:Choice>
  </mc:AlternateContent>
  <workbookProtection workbookAlgorithmName="SHA-512" workbookHashValue="/LHHOpwpxZHhB7QIwOQXt47JQVOtEm4sTdsHpWIcIudq3Fr+B+k9gS9rUgLwzqHG7nCJYWaIOYq32ascH2j06Q==" workbookSaltValue="UMLoNckT9rUVuyN54/qI6A==" workbookSpinCount="100000" lockStructure="1"/>
  <bookViews>
    <workbookView xWindow="0" yWindow="0" windowWidth="20460" windowHeight="89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AD8" i="4"/>
  <c r="P8" i="4"/>
  <c r="I8" i="4"/>
  <c r="B8" i="4"/>
  <c r="C10" i="5" l="1"/>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<sst xmlns="http://schemas.openxmlformats.org/spreadsheetml/2006/main" count="228" uniqueCount="115">
  <si>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</si>
  <si>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</si>
  <si>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</si>
  <si>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</si>
  <si>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</si>
  <si>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</si>
  <si>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</si>
  <si>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</si>
  <si>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</si>
  <si>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</si>
  <si>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</si>
  <si>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</si>
  <si>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</si>
  <si>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</si>
  <si>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</si>
  <si>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</si>
  <si>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</si>
  <si>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</si>
  <si>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</si>
  <si>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</si>
  <si>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</si>
  <si>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</si>
  <si>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</si>
  <si>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</si>
  <si>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</si>
  <si>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</si>
  <si>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</si>
  <si>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</si>
  <si>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</si>
  <si>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</si>
  <si>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</si>
  <si>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</si>
  <si>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</si>
  <si>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</si>
  <si>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</si>
  <si>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</si>
  <si>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</si>
  <si>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</si>
  <si>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</si>
  <si>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</si>
  <si>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</si>
  <si>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</si>
  <si>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</si>
  <si>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</si>
  <si>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</si>
  <si>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</si>
  <si>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</si>
  <si>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</si>
  <si>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</si>
  <si>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</si>
  <si>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</si>
  <si>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</si>
  <si>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</si>
  <si>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</si>
  <si>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</si>
  <si>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</si>
  <si>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</si>
  <si>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</si>
  <si>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</si>
  <si>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</si>
  <si>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</si>
  <si>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</si>
  <si>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</si>
  <si>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</si>
  <si>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</si>
  <si>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</si>
  <si>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</si>
  <si>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</si>
  <si>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</si>
  <si>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</si>
  <si>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</si>
  <si>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</si>
  <si>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</si>
  <si>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</si>
  <si>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</si>
  <si>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</si>
  <si>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</si>
  <si>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</si>
  <si>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</si>
  <si>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</si>
  <si>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</si>
  <si>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</si>
  <si>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</si>
  <si>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</si>
  <si>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</si>
  <si>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</si>
  <si>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</si>
  <si>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</si>
  <si>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</si>
  <si>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</si>
  <si>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</si>
  <si>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</si>
  <si>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</si>
  <si>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</si>
  <si>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</si>
  <si>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</si>
  <si>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</si>
  <si>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</si>
  <si>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</si>
  <si>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阿南市</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</si>
  <si>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</si>
  <si>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</si>
  <si>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</si>
  <si>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</si>
  <si>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</si>
  <si>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</si>
  <si>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</si>
  <si>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</si>
  <si>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</si>
  <si>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</si>
  <si>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</si>
  <si>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</si>
  <si>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まだ10年に満たず、水洗化率が低い水準に留まっていることから、使用料収入による経費回収が不十分であり、既存施設の効果を十全に発揮しているとは言い難い状況である。今後は水洗化率の向上を第１目標として、経営の安定化に取り組むことが重要である。</t>
    <rPh sb="1" eb="3">
      <t>キョウヨウ</t>
    </rPh>
    <rPh sb="3" eb="5">
      <t>カイシ</t>
    </rPh>
    <rPh sb="11" eb="12">
      <t>ネン</t>
    </rPh>
    <rPh sb="13" eb="14">
      <t>ミ</t>
    </rPh>
    <rPh sb="17" eb="20">
      <t>スイセンカ</t>
    </rPh>
    <rPh sb="20" eb="21">
      <t>リツ</t>
    </rPh>
    <rPh sb="22" eb="23">
      <t>ヒク</t>
    </rPh>
    <rPh sb="24" eb="26">
      <t>スイジュン</t>
    </rPh>
    <rPh sb="27" eb="28">
      <t>トド</t>
    </rPh>
    <rPh sb="38" eb="41">
      <t>シヨウリョウ</t>
    </rPh>
    <rPh sb="41" eb="43">
      <t>シュウニュウ</t>
    </rPh>
    <rPh sb="46" eb="48">
      <t>ケイヒ</t>
    </rPh>
    <rPh sb="48" eb="50">
      <t>カイシュウ</t>
    </rPh>
    <rPh sb="51" eb="54">
      <t>フジュウブン</t>
    </rPh>
    <rPh sb="58" eb="60">
      <t>キゾン</t>
    </rPh>
    <rPh sb="60" eb="62">
      <t>シセツ</t>
    </rPh>
    <rPh sb="63" eb="65">
      <t>コウカ</t>
    </rPh>
    <rPh sb="66" eb="68">
      <t>ジュウゼン</t>
    </rPh>
    <rPh sb="69" eb="71">
      <t>ハッキ</t>
    </rPh>
    <rPh sb="77" eb="78">
      <t>イ</t>
    </rPh>
    <rPh sb="79" eb="80">
      <t>ガタ</t>
    </rPh>
    <rPh sb="81" eb="83">
      <t>ジョウキョウ</t>
    </rPh>
    <rPh sb="87" eb="89">
      <t>コンゴ</t>
    </rPh>
    <rPh sb="90" eb="93">
      <t>スイセンカ</t>
    </rPh>
    <rPh sb="93" eb="94">
      <t>リツ</t>
    </rPh>
    <rPh sb="95" eb="97">
      <t>コウジョウ</t>
    </rPh>
    <rPh sb="100" eb="102">
      <t>モクヒョウ</t>
    </rPh>
    <rPh sb="106" eb="108">
      <t>ケイエイ</t>
    </rPh>
    <rPh sb="109" eb="112">
      <t>アンテイカ</t>
    </rPh>
    <rPh sb="113" eb="114">
      <t>ト</t>
    </rPh>
    <rPh sb="115" eb="116">
      <t>ク</t>
    </rPh>
    <rPh sb="120" eb="122">
      <t>ジュウヨウ</t>
    </rPh>
    <phoneticPr fontId="4"/>
  </si>
  <si>
    <t>　平成23年度に供用を開始した比較的新しい施設であるため、老朽化に伴う管渠の更新の必要性はまだ生じていない。</t>
    <rPh sb="1" eb="3">
      <t>ヘイセイ</t>
    </rPh>
    <rPh sb="5" eb="7">
      <t>ネンド</t>
    </rPh>
    <rPh sb="8" eb="10">
      <t>キョウヨウ</t>
    </rPh>
    <rPh sb="11" eb="13">
      <t>カイシ</t>
    </rPh>
    <rPh sb="15" eb="18">
      <t>ヒカクテキ</t>
    </rPh>
    <rPh sb="18" eb="19">
      <t>アタラ</t>
    </rPh>
    <rPh sb="21" eb="23">
      <t>シセツ</t>
    </rPh>
    <rPh sb="29" eb="32">
      <t>ロウキュウカ</t>
    </rPh>
    <rPh sb="33" eb="34">
      <t>トモナ</t>
    </rPh>
    <rPh sb="35" eb="37">
      <t>カンキョ</t>
    </rPh>
    <rPh sb="38" eb="40">
      <t>コウシン</t>
    </rPh>
    <rPh sb="41" eb="44">
      <t>ヒツヨウセイ</t>
    </rPh>
    <rPh sb="47" eb="48">
      <t>ショウ</t>
    </rPh>
    <phoneticPr fontId="4"/>
  </si>
  <si>
    <t>　①収益的収支比率は、比較的高い数値ではあるものの、総収益に占める使用料収入の割合が低くなっている。原因の一つとして⑧水洗化率（接続率）が類似団体平均値よりも低い水準にとどまっていることが挙げられるが、この点は、⑤経費回収率及び⑦施設利用率にも影響を与えている。
　水洗化率の向上により課題の改善が期待されることから、今後も下水道接続への普及活動を推進し、効率的かつ健全な経営を達成しなければならない。
　⑥汚水処理原価については、供用開始から10年に満たない状況であることから、類似団体平均値に比して高い水準にあるが、この点についても、水洗化率の向上により数値の改善が見込まれる。
　</t>
    <rPh sb="2" eb="5">
      <t>シュウエキテキ</t>
    </rPh>
    <rPh sb="5" eb="7">
      <t>シュウシ</t>
    </rPh>
    <rPh sb="7" eb="9">
      <t>ヒリツ</t>
    </rPh>
    <rPh sb="11" eb="14">
      <t>ヒカクテキ</t>
    </rPh>
    <rPh sb="14" eb="15">
      <t>タカ</t>
    </rPh>
    <rPh sb="16" eb="18">
      <t>スウチ</t>
    </rPh>
    <rPh sb="26" eb="29">
      <t>ソウシュウエキ</t>
    </rPh>
    <rPh sb="30" eb="31">
      <t>シ</t>
    </rPh>
    <rPh sb="33" eb="36">
      <t>シヨウリョウ</t>
    </rPh>
    <rPh sb="36" eb="38">
      <t>シュウニュウ</t>
    </rPh>
    <rPh sb="39" eb="41">
      <t>ワリアイ</t>
    </rPh>
    <rPh sb="42" eb="43">
      <t>ヒク</t>
    </rPh>
    <rPh sb="50" eb="52">
      <t>ゲンイン</t>
    </rPh>
    <rPh sb="53" eb="54">
      <t>ヒト</t>
    </rPh>
    <rPh sb="59" eb="62">
      <t>スイセンカ</t>
    </rPh>
    <rPh sb="62" eb="63">
      <t>リツ</t>
    </rPh>
    <rPh sb="64" eb="66">
      <t>セツゾク</t>
    </rPh>
    <rPh sb="66" eb="67">
      <t>リツ</t>
    </rPh>
    <rPh sb="69" eb="71">
      <t>ルイジ</t>
    </rPh>
    <rPh sb="71" eb="73">
      <t>ダンタイ</t>
    </rPh>
    <rPh sb="73" eb="76">
      <t>ヘイキンチ</t>
    </rPh>
    <rPh sb="79" eb="80">
      <t>ヒク</t>
    </rPh>
    <rPh sb="81" eb="83">
      <t>スイジュン</t>
    </rPh>
    <rPh sb="94" eb="95">
      <t>ア</t>
    </rPh>
    <rPh sb="103" eb="104">
      <t>テン</t>
    </rPh>
    <rPh sb="107" eb="109">
      <t>ケイヒ</t>
    </rPh>
    <rPh sb="109" eb="111">
      <t>カイシュウ</t>
    </rPh>
    <rPh sb="111" eb="112">
      <t>リツ</t>
    </rPh>
    <rPh sb="112" eb="113">
      <t>オヨ</t>
    </rPh>
    <rPh sb="115" eb="117">
      <t>シセツ</t>
    </rPh>
    <rPh sb="117" eb="119">
      <t>リヨウ</t>
    </rPh>
    <rPh sb="119" eb="120">
      <t>リツ</t>
    </rPh>
    <rPh sb="122" eb="124">
      <t>エイキョウ</t>
    </rPh>
    <rPh sb="125" eb="126">
      <t>アタ</t>
    </rPh>
    <rPh sb="133" eb="136">
      <t>スイセンカ</t>
    </rPh>
    <rPh sb="136" eb="137">
      <t>リツ</t>
    </rPh>
    <rPh sb="138" eb="140">
      <t>コウジョウ</t>
    </rPh>
    <rPh sb="143" eb="145">
      <t>カダイ</t>
    </rPh>
    <rPh sb="146" eb="148">
      <t>カイゼン</t>
    </rPh>
    <rPh sb="149" eb="151">
      <t>キタイ</t>
    </rPh>
    <rPh sb="159" eb="161">
      <t>コンゴ</t>
    </rPh>
    <rPh sb="162" eb="165">
      <t>ゲスイドウ</t>
    </rPh>
    <rPh sb="165" eb="167">
      <t>セツゾク</t>
    </rPh>
    <rPh sb="169" eb="171">
      <t>フキュウ</t>
    </rPh>
    <rPh sb="171" eb="173">
      <t>カツドウ</t>
    </rPh>
    <rPh sb="174" eb="176">
      <t>スイシン</t>
    </rPh>
    <rPh sb="178" eb="181">
      <t>コウリツテキ</t>
    </rPh>
    <rPh sb="183" eb="185">
      <t>ケンゼン</t>
    </rPh>
    <rPh sb="186" eb="188">
      <t>ケイエイ</t>
    </rPh>
    <rPh sb="189" eb="191">
      <t>タッセイ</t>
    </rPh>
    <rPh sb="204" eb="206">
      <t>オスイ</t>
    </rPh>
    <rPh sb="206" eb="208">
      <t>ショリ</t>
    </rPh>
    <rPh sb="208" eb="210">
      <t>ゲンカ</t>
    </rPh>
    <rPh sb="216" eb="218">
      <t>キョウヨウ</t>
    </rPh>
    <rPh sb="218" eb="220">
      <t>カイシ</t>
    </rPh>
    <rPh sb="224" eb="225">
      <t>ネン</t>
    </rPh>
    <rPh sb="226" eb="227">
      <t>ミ</t>
    </rPh>
    <rPh sb="230" eb="232">
      <t>ジョウキョウ</t>
    </rPh>
    <rPh sb="240" eb="242">
      <t>ルイジ</t>
    </rPh>
    <rPh sb="242" eb="244">
      <t>ダンタイ</t>
    </rPh>
    <rPh sb="244" eb="247">
      <t>ヘイキンチ</t>
    </rPh>
    <rPh sb="248" eb="249">
      <t>ヒ</t>
    </rPh>
    <rPh sb="251" eb="252">
      <t>タカ</t>
    </rPh>
    <rPh sb="253" eb="255">
      <t>スイジュン</t>
    </rPh>
    <rPh sb="262" eb="263">
      <t>テン</t>
    </rPh>
    <rPh sb="269" eb="272">
      <t>スイセンカ</t>
    </rPh>
    <rPh sb="272" eb="273">
      <t>リツ</t>
    </rPh>
    <rPh sb="274" eb="276">
      <t>コウジョウ</t>
    </rPh>
    <rPh sb="279" eb="281">
      <t>スウチ</t>
    </rPh>
    <rPh sb="282" eb="284">
      <t>カイゼン</t>
    </rPh>
    <rPh sb="285" eb="287">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</si>
</sst>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C8-4DB6-A61D-D901EA52F7A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0.33</c:v>
                </c:pt>
                <c:pt idx="2">
                  <c:v>0.21</c:v>
                </c:pt>
                <c:pt idx="3">
                  <c:v>0.15</c:v>
                </c:pt>
                <c:pt idx="4">
                  <c:v>0.25</c:v>
                </c:pt>
              </c:numCache>
            </c:numRef>
          </c:val>
          <c:smooth val="0"/>
          <c:extLst>
            <c:ext xmlns:c16="http://schemas.microsoft.com/office/drawing/2014/chart" uri="{C3380CC4-5D6E-409C-BE32-E72D297353CC}">
              <c16:uniqueId val="{00000001-07C8-4DB6-A61D-D901EA52F7A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19.809999999999999</c:v>
                </c:pt>
                <c:pt idx="1">
                  <c:v>18.88</c:v>
                </c:pt>
                <c:pt idx="2">
                  <c:v>20.62</c:v>
                </c:pt>
                <c:pt idx="3">
                  <c:v>22.27</c:v>
                </c:pt>
                <c:pt idx="4">
                  <c:v>24.04</c:v>
                </c:pt>
              </c:numCache>
            </c:numRef>
          </c:val>
          <c:extLst>
            <c:ext xmlns:c16="http://schemas.microsoft.com/office/drawing/2014/chart" uri="{C3380CC4-5D6E-409C-BE32-E72D297353CC}">
              <c16:uniqueId val="{00000000-3F1D-465A-923E-31A9FCA18DF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41.63</c:v>
                </c:pt>
                <c:pt idx="1">
                  <c:v>44.89</c:v>
                </c:pt>
                <c:pt idx="2">
                  <c:v>40.75</c:v>
                </c:pt>
                <c:pt idx="3">
                  <c:v>42.4</c:v>
                </c:pt>
                <c:pt idx="4">
                  <c:v>45.44</c:v>
                </c:pt>
              </c:numCache>
            </c:numRef>
          </c:val>
          <c:smooth val="0"/>
          <c:extLst>
            <c:ext xmlns:c16="http://schemas.microsoft.com/office/drawing/2014/chart" uri="{C3380CC4-5D6E-409C-BE32-E72D297353CC}">
              <c16:uniqueId val="{00000001-3F1D-465A-923E-31A9FCA18DF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51.27</c:v>
                </c:pt>
                <c:pt idx="1">
                  <c:v>53.89</c:v>
                </c:pt>
                <c:pt idx="2">
                  <c:v>53.9</c:v>
                </c:pt>
                <c:pt idx="3">
                  <c:v>55.51</c:v>
                </c:pt>
                <c:pt idx="4">
                  <c:v>55.36</c:v>
                </c:pt>
              </c:numCache>
            </c:numRef>
          </c:val>
          <c:extLst>
            <c:ext xmlns:c16="http://schemas.microsoft.com/office/drawing/2014/chart" uri="{C3380CC4-5D6E-409C-BE32-E72D297353CC}">
              <c16:uniqueId val="{00000000-62EF-4483-A320-DECCADC565F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64.89</c:v>
                </c:pt>
                <c:pt idx="2">
                  <c:v>64.97</c:v>
                </c:pt>
                <c:pt idx="3">
                  <c:v>65.77</c:v>
                </c:pt>
                <c:pt idx="4">
                  <c:v>65.97</c:v>
                </c:pt>
              </c:numCache>
            </c:numRef>
          </c:val>
          <c:smooth val="0"/>
          <c:extLst>
            <c:ext xmlns:c16="http://schemas.microsoft.com/office/drawing/2014/chart" uri="{C3380CC4-5D6E-409C-BE32-E72D297353CC}">
              <c16:uniqueId val="{00000001-62EF-4483-A320-DECCADC565F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93.68</c:v>
                </c:pt>
                <c:pt idx="1">
                  <c:v>98.09</c:v>
                </c:pt>
                <c:pt idx="2">
                  <c:v>98.35</c:v>
                </c:pt>
                <c:pt idx="3">
                  <c:v>92.69</c:v>
                </c:pt>
                <c:pt idx="4">
                  <c:v>90.33</c:v>
                </c:pt>
              </c:numCache>
            </c:numRef>
          </c:val>
          <c:extLst>
            <c:ext xmlns:c16="http://schemas.microsoft.com/office/drawing/2014/chart" uri="{C3380CC4-5D6E-409C-BE32-E72D297353CC}">
              <c16:uniqueId val="{00000000-0AFF-4CF6-A1BB-FF1EC044946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FF-4CF6-A1BB-FF1EC044946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C4-4429-BBF2-C578F31F46A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C4-4429-BBF2-C578F31F46A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57-418F-8932-91C3F67C198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57-418F-8932-91C3F67C198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AA-4C74-A52B-8D4691EC329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AA-4C74-A52B-8D4691EC329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6F-49C6-87CF-69F18FF8470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6F-49C6-87CF-69F18FF8470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2985.39</c:v>
                </c:pt>
                <c:pt idx="1">
                  <c:v>3129.19</c:v>
                </c:pt>
                <c:pt idx="2">
                  <c:v>3045.6</c:v>
                </c:pt>
                <c:pt idx="3">
                  <c:v>1538.27</c:v>
                </c:pt>
                <c:pt idx="4" formatCode="#,##0.00;&quot;△&quot;#,##0.00">
                  <c:v>0</c:v>
                </c:pt>
              </c:numCache>
            </c:numRef>
          </c:val>
          <c:extLst>
            <c:ext xmlns:c16="http://schemas.microsoft.com/office/drawing/2014/chart" uri="{C3380CC4-5D6E-409C-BE32-E72D297353CC}">
              <c16:uniqueId val="{00000000-D869-41C8-891B-C6AE09DEED4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1315.67</c:v>
                </c:pt>
                <c:pt idx="1">
                  <c:v>1240.1600000000001</c:v>
                </c:pt>
                <c:pt idx="2">
                  <c:v>1193.49</c:v>
                </c:pt>
                <c:pt idx="3">
                  <c:v>876.19</c:v>
                </c:pt>
                <c:pt idx="4">
                  <c:v>722.53</c:v>
                </c:pt>
              </c:numCache>
            </c:numRef>
          </c:val>
          <c:smooth val="0"/>
          <c:extLst>
            <c:ext xmlns:c16="http://schemas.microsoft.com/office/drawing/2014/chart" uri="{C3380CC4-5D6E-409C-BE32-E72D297353CC}">
              <c16:uniqueId val="{00000001-D869-41C8-891B-C6AE09DEED4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28.24</c:v>
                </c:pt>
                <c:pt idx="1">
                  <c:v>26.15</c:v>
                </c:pt>
                <c:pt idx="2">
                  <c:v>24.37</c:v>
                </c:pt>
                <c:pt idx="3">
                  <c:v>47.83</c:v>
                </c:pt>
                <c:pt idx="4">
                  <c:v>49.27</c:v>
                </c:pt>
              </c:numCache>
            </c:numRef>
          </c:val>
          <c:extLst>
            <c:ext xmlns:c16="http://schemas.microsoft.com/office/drawing/2014/chart" uri="{C3380CC4-5D6E-409C-BE32-E72D297353CC}">
              <c16:uniqueId val="{00000000-C11E-4F42-8F5C-F729F6A6878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60.78</c:v>
                </c:pt>
                <c:pt idx="1">
                  <c:v>60.17</c:v>
                </c:pt>
                <c:pt idx="2">
                  <c:v>65.569999999999993</c:v>
                </c:pt>
                <c:pt idx="3">
                  <c:v>75.7</c:v>
                </c:pt>
                <c:pt idx="4">
                  <c:v>74.61</c:v>
                </c:pt>
              </c:numCache>
            </c:numRef>
          </c:val>
          <c:smooth val="0"/>
          <c:extLst>
            <c:ext xmlns:c16="http://schemas.microsoft.com/office/drawing/2014/chart" uri="{C3380CC4-5D6E-409C-BE32-E72D297353CC}">
              <c16:uniqueId val="{00000001-C11E-4F42-8F5C-F729F6A6878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605.98</c:v>
                </c:pt>
                <c:pt idx="1">
                  <c:v>659.59</c:v>
                </c:pt>
                <c:pt idx="2">
                  <c:v>712.42</c:v>
                </c:pt>
                <c:pt idx="3">
                  <c:v>358.34</c:v>
                </c:pt>
                <c:pt idx="4">
                  <c:v>348.18</c:v>
                </c:pt>
              </c:numCache>
            </c:numRef>
          </c:val>
          <c:extLst>
            <c:ext xmlns:c16="http://schemas.microsoft.com/office/drawing/2014/chart" uri="{C3380CC4-5D6E-409C-BE32-E72D297353CC}">
              <c16:uniqueId val="{00000000-BC58-4565-BF88-70BB9CDFFCC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276.26</c:v>
                </c:pt>
                <c:pt idx="1">
                  <c:v>281.52999999999997</c:v>
                </c:pt>
                <c:pt idx="2">
                  <c:v>263.04000000000002</c:v>
                </c:pt>
                <c:pt idx="3">
                  <c:v>230.04</c:v>
                </c:pt>
                <c:pt idx="4">
                  <c:v>233.5</c:v>
                </c:pt>
              </c:numCache>
            </c:numRef>
          </c:val>
          <c:smooth val="0"/>
          <c:extLst>
            <c:ext xmlns:c16="http://schemas.microsoft.com/office/drawing/2014/chart" uri="{C3380CC4-5D6E-409C-BE32-E72D297353CC}">
              <c16:uniqueId val="{00000001-BC58-4565-BF88-70BB9CDFFCC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徳島県　阿南市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Cc3</v>
      </c>
      <c r="X8" s="71"/>
      <c r="Y8" s="71"/>
      <c r="Z8" s="71"/>
      <c r="AA8" s="71"/>
      <c r="AB8" s="71"/>
      <c r="AC8" s="71"/>
      <c r="AD8" s="72" t="str">
        <f>データ!$M$6</f>
        <v>非設置</v>
      </c>
      <c r="AE8" s="72"/>
      <c r="AF8" s="72"/>
      <c r="AG8" s="72"/>
      <c r="AH8" s="72"/>
      <c r="AI8" s="72"/>
      <c r="AJ8" s="72"/>
      <c r="AK8" s="3"/>
      <c r="AL8" s="68">
        <f>データ!S6</f>
        <v>73507</v>
      </c>
      <c r="AM8" s="68"/>
      <c r="AN8" s="68"/>
      <c r="AO8" s="68"/>
      <c r="AP8" s="68"/>
      <c r="AQ8" s="68"/>
      <c r="AR8" s="68"/>
      <c r="AS8" s="68"/>
      <c r="AT8" s="67">
        <f>データ!T6</f>
        <v>279.25</v>
      </c>
      <c r="AU8" s="67"/>
      <c r="AV8" s="67"/>
      <c r="AW8" s="67"/>
      <c r="AX8" s="67"/>
      <c r="AY8" s="67"/>
      <c r="AZ8" s="67"/>
      <c r="BA8" s="67"/>
      <c r="BB8" s="67">
        <f>データ!U6</f>
        <v>263.23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3.43</v>
      </c>
      <c r="Q10" s="67"/>
      <c r="R10" s="67"/>
      <c r="S10" s="67"/>
      <c r="T10" s="67"/>
      <c r="U10" s="67"/>
      <c r="V10" s="67"/>
      <c r="W10" s="67">
        <f>データ!Q6</f>
        <v>104.28</v>
      </c>
      <c r="X10" s="67"/>
      <c r="Y10" s="67"/>
      <c r="Z10" s="67"/>
      <c r="AA10" s="67"/>
      <c r="AB10" s="67"/>
      <c r="AC10" s="67"/>
      <c r="AD10" s="68">
        <f>データ!R6</f>
        <v>3132</v>
      </c>
      <c r="AE10" s="68"/>
      <c r="AF10" s="68"/>
      <c r="AG10" s="68"/>
      <c r="AH10" s="68"/>
      <c r="AI10" s="68"/>
      <c r="AJ10" s="68"/>
      <c r="AK10" s="2"/>
      <c r="AL10" s="68">
        <f>データ!V6</f>
        <v>2511</v>
      </c>
      <c r="AM10" s="68"/>
      <c r="AN10" s="68"/>
      <c r="AO10" s="68"/>
      <c r="AP10" s="68"/>
      <c r="AQ10" s="68"/>
      <c r="AR10" s="68"/>
      <c r="AS10" s="68"/>
      <c r="AT10" s="67">
        <f>データ!W6</f>
        <v>0.81</v>
      </c>
      <c r="AU10" s="67"/>
      <c r="AV10" s="67"/>
      <c r="AW10" s="67"/>
      <c r="AX10" s="67"/>
      <c r="AY10" s="67"/>
      <c r="AZ10" s="67"/>
      <c r="BA10" s="67"/>
      <c r="BB10" s="67">
        <f>データ!X6</f>
        <v>3100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114</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45</v>
      </c>
      <c r="O86" s="26" t="str">
        <f>データ!EO6</f>
        <v>【0.23】</v>
      </c>
    </row>
  </sheetData>
  <sheetProtection algorithmName="SHA-512" hashValue="f3NWX6qmQxctXRKtkTSewMwyUdcCdo0Gl/lkXB28Jr5+8YwX2TsLcQLMPgbUPno+5HT2/aiR6NuXyQX8NXJo6g==" saltValue="2tVpSaUo7/Fy7r1ZEKKLH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362042</v>
      </c>
      <c r="D6" s="33">
        <f t="shared" si="3"/>
        <v>47</v>
      </c>
      <c r="E6" s="33">
        <f t="shared" si="3"/>
        <v>17</v>
      </c>
      <c r="F6" s="33">
        <f t="shared" si="3"/>
        <v>1</v>
      </c>
      <c r="G6" s="33">
        <f t="shared" si="3"/>
        <v>0</v>
      </c>
      <c r="H6" s="33" t="str">
        <f t="shared" si="3"/>
        <v>徳島県　阿南市</v>
      </c>
      <c r="I6" s="33" t="str">
        <f t="shared" si="3"/>
        <v>法非適用</v>
      </c>
      <c r="J6" s="33" t="str">
        <f t="shared" si="3"/>
        <v>下水道事業</v>
      </c>
      <c r="K6" s="33" t="str">
        <f t="shared" si="3"/>
        <v>公共下水道</v>
      </c>
      <c r="L6" s="33" t="str">
        <f t="shared" si="3"/>
        <v>Cc3</v>
      </c>
      <c r="M6" s="33" t="str">
        <f t="shared" si="3"/>
        <v>非設置</v>
      </c>
      <c r="N6" s="34" t="str">
        <f t="shared" si="3"/>
        <v>-</v>
      </c>
      <c r="O6" s="34" t="str">
        <f t="shared" si="3"/>
        <v>該当数値なし</v>
      </c>
      <c r="P6" s="34">
        <f t="shared" si="3"/>
        <v>3.43</v>
      </c>
      <c r="Q6" s="34">
        <f t="shared" si="3"/>
        <v>104.28</v>
      </c>
      <c r="R6" s="34">
        <f t="shared" si="3"/>
        <v>3132</v>
      </c>
      <c r="S6" s="34">
        <f t="shared" si="3"/>
        <v>73507</v>
      </c>
      <c r="T6" s="34">
        <f t="shared" si="3"/>
        <v>279.25</v>
      </c>
      <c r="U6" s="34">
        <f t="shared" si="3"/>
        <v>263.23</v>
      </c>
      <c r="V6" s="34">
        <f t="shared" si="3"/>
        <v>2511</v>
      </c>
      <c r="W6" s="34">
        <f t="shared" si="3"/>
        <v>0.81</v>
      </c>
      <c r="X6" s="34">
        <f t="shared" si="3"/>
        <v>3100</v>
      </c>
      <c r="Y6" s="35">
        <f>IF(Y7="",NA(),Y7)</f>
        <v>93.68</v>
      </c>
      <c r="Z6" s="35">
        <f t="shared" ref="Z6:AH6" si="4">IF(Z7="",NA(),Z7)</f>
        <v>98.09</v>
      </c>
      <c r="AA6" s="35">
        <f t="shared" si="4"/>
        <v>98.35</v>
      </c>
      <c r="AB6" s="35">
        <f t="shared" si="4"/>
        <v>92.69</v>
      </c>
      <c r="AC6" s="35">
        <f t="shared" si="4"/>
        <v>90.33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2985.39</v>
      </c>
      <c r="BG6" s="35">
        <f t="shared" ref="BG6:BO6" si="7">IF(BG7="",NA(),BG7)</f>
        <v>3129.19</v>
      </c>
      <c r="BH6" s="35">
        <f t="shared" si="7"/>
        <v>3045.6</v>
      </c>
      <c r="BI6" s="35">
        <f t="shared" si="7"/>
        <v>1538.27</v>
      </c>
      <c r="BJ6" s="34">
        <f t="shared" si="7"/>
        <v>0</v>
      </c>
      <c r="BK6" s="35">
        <f t="shared" si="7"/>
        <v>1315.67</v>
      </c>
      <c r="BL6" s="35">
        <f t="shared" si="7"/>
        <v>1240.1600000000001</v>
      </c>
      <c r="BM6" s="35">
        <f t="shared" si="7"/>
        <v>1193.49</v>
      </c>
      <c r="BN6" s="35">
        <f t="shared" si="7"/>
        <v>876.19</v>
      </c>
      <c r="BO6" s="35">
        <f t="shared" si="7"/>
        <v>722.53</v>
      </c>
      <c r="BP6" s="34" t="str">
        <f>IF(BP7="","",IF(BP7="-","【-】","【"&amp;SUBSTITUTE(TEXT(BP7,"#,##0.00"),"-","△")&amp;"】"))</f>
        <v>【682.78】</v>
      </c>
      <c r="BQ6" s="35">
        <f>IF(BQ7="",NA(),BQ7)</f>
        <v>28.24</v>
      </c>
      <c r="BR6" s="35">
        <f t="shared" ref="BR6:BZ6" si="8">IF(BR7="",NA(),BR7)</f>
        <v>26.15</v>
      </c>
      <c r="BS6" s="35">
        <f t="shared" si="8"/>
        <v>24.37</v>
      </c>
      <c r="BT6" s="35">
        <f t="shared" si="8"/>
        <v>47.83</v>
      </c>
      <c r="BU6" s="35">
        <f t="shared" si="8"/>
        <v>49.27</v>
      </c>
      <c r="BV6" s="35">
        <f t="shared" si="8"/>
        <v>60.78</v>
      </c>
      <c r="BW6" s="35">
        <f t="shared" si="8"/>
        <v>60.17</v>
      </c>
      <c r="BX6" s="35">
        <f t="shared" si="8"/>
        <v>65.569999999999993</v>
      </c>
      <c r="BY6" s="35">
        <f t="shared" si="8"/>
        <v>75.7</v>
      </c>
      <c r="BZ6" s="35">
        <f t="shared" si="8"/>
        <v>74.61</v>
      </c>
      <c r="CA6" s="34" t="str">
        <f>IF(CA7="","",IF(CA7="-","【-】","【"&amp;SUBSTITUTE(TEXT(CA7,"#,##0.00"),"-","△")&amp;"】"))</f>
        <v>【100.91】</v>
      </c>
      <c r="CB6" s="35">
        <f>IF(CB7="",NA(),CB7)</f>
        <v>605.98</v>
      </c>
      <c r="CC6" s="35">
        <f t="shared" ref="CC6:CK6" si="9">IF(CC7="",NA(),CC7)</f>
        <v>659.59</v>
      </c>
      <c r="CD6" s="35">
        <f t="shared" si="9"/>
        <v>712.42</v>
      </c>
      <c r="CE6" s="35">
        <f t="shared" si="9"/>
        <v>358.34</v>
      </c>
      <c r="CF6" s="35">
        <f t="shared" si="9"/>
        <v>348.18</v>
      </c>
      <c r="CG6" s="35">
        <f t="shared" si="9"/>
        <v>276.26</v>
      </c>
      <c r="CH6" s="35">
        <f t="shared" si="9"/>
        <v>281.52999999999997</v>
      </c>
      <c r="CI6" s="35">
        <f t="shared" si="9"/>
        <v>263.04000000000002</v>
      </c>
      <c r="CJ6" s="35">
        <f t="shared" si="9"/>
        <v>230.04</v>
      </c>
      <c r="CK6" s="35">
        <f t="shared" si="9"/>
        <v>233.5</v>
      </c>
      <c r="CL6" s="34" t="str">
        <f>IF(CL7="","",IF(CL7="-","【-】","【"&amp;SUBSTITUTE(TEXT(CL7,"#,##0.00"),"-","△")&amp;"】"))</f>
        <v>【136.86】</v>
      </c>
      <c r="CM6" s="35">
        <f>IF(CM7="",NA(),CM7)</f>
        <v>19.809999999999999</v>
      </c>
      <c r="CN6" s="35">
        <f t="shared" ref="CN6:CV6" si="10">IF(CN7="",NA(),CN7)</f>
        <v>18.88</v>
      </c>
      <c r="CO6" s="35">
        <f t="shared" si="10"/>
        <v>20.62</v>
      </c>
      <c r="CP6" s="35">
        <f t="shared" si="10"/>
        <v>22.27</v>
      </c>
      <c r="CQ6" s="35">
        <f t="shared" si="10"/>
        <v>24.04</v>
      </c>
      <c r="CR6" s="35">
        <f t="shared" si="10"/>
        <v>41.63</v>
      </c>
      <c r="CS6" s="35">
        <f t="shared" si="10"/>
        <v>44.89</v>
      </c>
      <c r="CT6" s="35">
        <f t="shared" si="10"/>
        <v>40.75</v>
      </c>
      <c r="CU6" s="35">
        <f t="shared" si="10"/>
        <v>42.4</v>
      </c>
      <c r="CV6" s="35">
        <f t="shared" si="10"/>
        <v>45.44</v>
      </c>
      <c r="CW6" s="34" t="str">
        <f>IF(CW7="","",IF(CW7="-","【-】","【"&amp;SUBSTITUTE(TEXT(CW7,"#,##0.00"),"-","△")&amp;"】"))</f>
        <v>【58.98】</v>
      </c>
      <c r="CX6" s="35">
        <f>IF(CX7="",NA(),CX7)</f>
        <v>51.27</v>
      </c>
      <c r="CY6" s="35">
        <f t="shared" ref="CY6:DG6" si="11">IF(CY7="",NA(),CY7)</f>
        <v>53.89</v>
      </c>
      <c r="CZ6" s="35">
        <f t="shared" si="11"/>
        <v>53.9</v>
      </c>
      <c r="DA6" s="35">
        <f t="shared" si="11"/>
        <v>55.51</v>
      </c>
      <c r="DB6" s="35">
        <f t="shared" si="11"/>
        <v>55.36</v>
      </c>
      <c r="DC6" s="35">
        <f t="shared" si="11"/>
        <v>66.33</v>
      </c>
      <c r="DD6" s="35">
        <f t="shared" si="11"/>
        <v>64.89</v>
      </c>
      <c r="DE6" s="35">
        <f t="shared" si="11"/>
        <v>64.97</v>
      </c>
      <c r="DF6" s="35">
        <f t="shared" si="11"/>
        <v>65.77</v>
      </c>
      <c r="DG6" s="35">
        <f t="shared" si="11"/>
        <v>65.97</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0.16</v>
      </c>
      <c r="EK6" s="35">
        <f t="shared" si="14"/>
        <v>0.33</v>
      </c>
      <c r="EL6" s="35">
        <f t="shared" si="14"/>
        <v>0.21</v>
      </c>
      <c r="EM6" s="35">
        <f t="shared" si="14"/>
        <v>0.15</v>
      </c>
      <c r="EN6" s="35">
        <f t="shared" si="14"/>
        <v>0.25</v>
      </c>
      <c r="EO6" s="34" t="str">
        <f>IF(EO7="","",IF(EO7="-","【-】","【"&amp;SUBSTITUTE(TEXT(EO7,"#,##0.00"),"-","△")&amp;"】"))</f>
        <v>【0.23】</v>
      </c>
    </row>
    <row r="7" spans="1:145" s="36" customFormat="1" x14ac:dyDescent="0.15">
      <c r="A7" s="28"/>
      <c r="B7" s="37">
        <v>2018</v>
      </c>
      <c r="C7" s="37">
        <v>362042</v>
      </c>
      <c r="D7" s="37">
        <v>47</v>
      </c>
      <c r="E7" s="37">
        <v>17</v>
      </c>
      <c r="F7" s="37">
        <v>1</v>
      </c>
      <c r="G7" s="37">
        <v>0</v>
      </c>
      <c r="H7" s="37" t="s">
        <v>99</v>
      </c>
      <c r="I7" s="37" t="s">
        <v>100</v>
      </c>
      <c r="J7" s="37" t="s">
        <v>101</v>
      </c>
      <c r="K7" s="37" t="s">
        <v>102</v>
      </c>
      <c r="L7" s="37" t="s">
        <v>103</v>
      </c>
      <c r="M7" s="37" t="s">
        <v>104</v>
      </c>
      <c r="N7" s="38" t="s">
        <v>105</v>
      </c>
      <c r="O7" s="38" t="s">
        <v>106</v>
      </c>
      <c r="P7" s="38">
        <v>3.43</v>
      </c>
      <c r="Q7" s="38">
        <v>104.28</v>
      </c>
      <c r="R7" s="38">
        <v>3132</v>
      </c>
      <c r="S7" s="38">
        <v>73507</v>
      </c>
      <c r="T7" s="38">
        <v>279.25</v>
      </c>
      <c r="U7" s="38">
        <v>263.23</v>
      </c>
      <c r="V7" s="38">
        <v>2511</v>
      </c>
      <c r="W7" s="38">
        <v>0.81</v>
      </c>
      <c r="X7" s="38">
        <v>3100</v>
      </c>
      <c r="Y7" s="38">
        <v>93.68</v>
      </c>
      <c r="Z7" s="38">
        <v>98.09</v>
      </c>
      <c r="AA7" s="38">
        <v>98.35</v>
      </c>
      <c r="AB7" s="38">
        <v>92.69</v>
      </c>
      <c r="AC7" s="38">
        <v>90.33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2985.39</v>
      </c>
      <c r="BG7" s="38">
        <v>3129.19</v>
      </c>
      <c r="BH7" s="38">
        <v>3045.6</v>
      </c>
      <c r="BI7" s="38">
        <v>1538.27</v>
      </c>
      <c r="BJ7" s="38">
        <v>0</v>
      </c>
      <c r="BK7" s="38">
        <v>1315.67</v>
      </c>
      <c r="BL7" s="38">
        <v>1240.1600000000001</v>
      </c>
      <c r="BM7" s="38">
        <v>1193.49</v>
      </c>
      <c r="BN7" s="38">
        <v>876.19</v>
      </c>
      <c r="BO7" s="38">
        <v>722.53</v>
      </c>
      <c r="BP7" s="38">
        <v>682.78</v>
      </c>
      <c r="BQ7" s="38">
        <v>28.24</v>
      </c>
      <c r="BR7" s="38">
        <v>26.15</v>
      </c>
      <c r="BS7" s="38">
        <v>24.37</v>
      </c>
      <c r="BT7" s="38">
        <v>47.83</v>
      </c>
      <c r="BU7" s="38">
        <v>49.27</v>
      </c>
      <c r="BV7" s="38">
        <v>60.78</v>
      </c>
      <c r="BW7" s="38">
        <v>60.17</v>
      </c>
      <c r="BX7" s="38">
        <v>65.569999999999993</v>
      </c>
      <c r="BY7" s="38">
        <v>75.7</v>
      </c>
      <c r="BZ7" s="38">
        <v>74.61</v>
      </c>
      <c r="CA7" s="38">
        <v>100.91</v>
      </c>
      <c r="CB7" s="38">
        <v>605.98</v>
      </c>
      <c r="CC7" s="38">
        <v>659.59</v>
      </c>
      <c r="CD7" s="38">
        <v>712.42</v>
      </c>
      <c r="CE7" s="38">
        <v>358.34</v>
      </c>
      <c r="CF7" s="38">
        <v>348.18</v>
      </c>
      <c r="CG7" s="38">
        <v>276.26</v>
      </c>
      <c r="CH7" s="38">
        <v>281.52999999999997</v>
      </c>
      <c r="CI7" s="38">
        <v>263.04000000000002</v>
      </c>
      <c r="CJ7" s="38">
        <v>230.04</v>
      </c>
      <c r="CK7" s="38">
        <v>233.5</v>
      </c>
      <c r="CL7" s="38">
        <v>136.86000000000001</v>
      </c>
      <c r="CM7" s="38">
        <v>19.809999999999999</v>
      </c>
      <c r="CN7" s="38">
        <v>18.88</v>
      </c>
      <c r="CO7" s="38">
        <v>20.62</v>
      </c>
      <c r="CP7" s="38">
        <v>22.27</v>
      </c>
      <c r="CQ7" s="38">
        <v>24.04</v>
      </c>
      <c r="CR7" s="38">
        <v>41.63</v>
      </c>
      <c r="CS7" s="38">
        <v>44.89</v>
      </c>
      <c r="CT7" s="38">
        <v>40.75</v>
      </c>
      <c r="CU7" s="38">
        <v>42.4</v>
      </c>
      <c r="CV7" s="38">
        <v>45.44</v>
      </c>
      <c r="CW7" s="38">
        <v>58.98</v>
      </c>
      <c r="CX7" s="38">
        <v>51.27</v>
      </c>
      <c r="CY7" s="38">
        <v>53.89</v>
      </c>
      <c r="CZ7" s="38">
        <v>53.9</v>
      </c>
      <c r="DA7" s="38">
        <v>55.51</v>
      </c>
      <c r="DB7" s="38">
        <v>55.36</v>
      </c>
      <c r="DC7" s="38">
        <v>66.33</v>
      </c>
      <c r="DD7" s="38">
        <v>64.89</v>
      </c>
      <c r="DE7" s="38">
        <v>64.97</v>
      </c>
      <c r="DF7" s="38">
        <v>65.77</v>
      </c>
      <c r="DG7" s="38">
        <v>65.97</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0.16</v>
      </c>
      <c r="EK7" s="38">
        <v>0.33</v>
      </c>
      <c r="EL7" s="38">
        <v>0.21</v>
      </c>
      <c r="EM7" s="38">
        <v>0.15</v>
      </c>
      <c r="EN7" s="38">
        <v>0.25</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inf27-u25</cp:lastModifiedBy>
  <cp:lastPrinted>2020-01-28T00:53:06Z</cp:lastPrinted>
  <dcterms:created xsi:type="dcterms:W3CDTF">2019-12-05T05:07:00Z</dcterms:created>
  <dcterms:modified xsi:type="dcterms:W3CDTF">2020-01-28T01:09:00Z</dcterms:modified>
  <cp:category/>
</cp:coreProperties>
</file>