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rt86910\Desktop\【経営比較分析表】2018_362026_47_1718\"/>
    </mc:Choice>
  </mc:AlternateContent>
  <workbookProtection workbookAlgorithmName="SHA-512" workbookHashValue="s1MvKavJoU5ARJZrLUANAqvFHkjghkU/0my0Bz/4B8J8HGM0VeuUQJHA1gEUlFn+PFUq5OBQPSalJRDhZmEMig==" workbookSaltValue="EkmHWcSKn/rneeNieEpERg==" workbookSpinCount="100000" lockStructure="1"/>
  <bookViews>
    <workbookView xWindow="0" yWindow="0" windowWidth="15360" windowHeight="7635"/>
  </bookViews>
  <sheets>
    <sheet name="法非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I8" i="4"/>
  <c r="B8" i="4"/>
  <c r="D10" i="5" l="1"/>
  <c r="E10" i="5"/>
  <c r="B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<sst xmlns="http://schemas.openxmlformats.org/spreadsheetml/2006/main" count="233" uniqueCount="112">
  <si>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</si>
  <si>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</si>
  <si>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</si>
  <si>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</si>
  <si>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</si>
  <si>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</si>
  <si>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</si>
  <si>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</si>
  <si>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</si>
  <si>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</si>
  <si>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</si>
  <si>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</si>
  <si>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</si>
  <si>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</si>
  <si>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</si>
  <si>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</si>
  <si>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</si>
  <si>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</si>
  <si>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</si>
  <si>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</si>
  <si>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</si>
  <si>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</si>
  <si>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</si>
  <si>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</si>
  <si>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</si>
  <si>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</si>
  <si>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</si>
  <si>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</si>
  <si>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</si>
  <si>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</si>
  <si>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</si>
  <si>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</si>
  <si>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</si>
  <si>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</si>
  <si>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</si>
  <si>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</si>
  <si>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</si>
  <si>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</si>
  <si>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</si>
  <si>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</si>
  <si>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</si>
  <si>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</si>
  <si>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</si>
  <si>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</si>
  <si>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</si>
  <si>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</si>
  <si>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</si>
  <si>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</si>
  <si>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</si>
  <si>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</si>
  <si>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</si>
  <si>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</si>
  <si>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</si>
  <si>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</si>
  <si>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</si>
  <si>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</si>
  <si>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</si>
  <si>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</si>
  <si>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</si>
  <si>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</si>
  <si>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</si>
  <si>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</si>
  <si>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</si>
  <si>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</si>
  <si>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</si>
  <si>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</si>
  <si>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</si>
  <si>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</si>
  <si>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</si>
  <si>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</si>
  <si>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</si>
  <si>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</si>
  <si>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</si>
  <si>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</si>
  <si>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</si>
  <si>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</si>
  <si>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</si>
  <si>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</si>
  <si>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</si>
  <si>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</si>
  <si>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</si>
  <si>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</si>
  <si>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</si>
  <si>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</si>
  <si>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</si>
  <si>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</si>
  <si>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</si>
  <si>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</si>
  <si>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</si>
  <si>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</si>
  <si>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</si>
  <si>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</si>
  <si>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</si>
  <si>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</si>
  <si>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</si>
  <si>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</si>
  <si>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</si>
  <si>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</si>
  <si>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</si>
  <si>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</si>
  <si>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</si>
  <si>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</si>
  <si>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</si>
  <si>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</si>
  <si>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</si>
  <si>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</si>
  <si>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</si>
  <si>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</si>
  <si>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</si>
  <si>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鳴門市の公共下水道事業（汚水）については平成２１年より供用を開始し、現在は管渠築造等の建設投資に係る費用が会計全体の大きな割合を占めている。平成30年度末現在の水洗化率は38.94％であり、年々上昇しているものの、依然として低水準にあり、処理区域内の下水道への接続率向上が課題となっている。事業開始初期の段階で建設投資の割合が大きく、使用料収入が相対的に少ないため、収益的収支比率は低水準であり、汚水処理に係る経費や地方債残高については公費負担が大きくなっている。
　今後の見通しとしては、建設投資はこれまでどおり続く見込みで、資本費は高水準を推移することが予想される。また、普及促進事業等を継続して行うことで、下水道接続世帯が徐々に増え、水洗化率についてはゆるやかに上昇する見込みである。
　経営の健全性・効率性については、使用料収入が今後上昇する見込みから、徐々に改善していく見込みであるが、会計全体に占める資本費が高いため、起債残高や公債費が上昇する状況は当面続くことから、今後も厳しい経営状況は続く見込みである。</t>
    <phoneticPr fontId="4"/>
  </si>
  <si>
    <t>　公共下水道事業（汚水）については平成１３年より事業を開始し、経過年数も少ないため、更新や修繕等が必要な管渠の老朽化は見られない。
　公共下水道事業（雨水）については、更新や維持補修が必要な管渠等が多数あるため、長寿命化計画を策定し、平成２４年度より計画的に更新や維持補修を行っているが、今後、老朽化率は上昇する見込みである。</t>
    <phoneticPr fontId="4"/>
  </si>
  <si>
    <t>　公共下水道事業（汚水）については、事業開始からの経過年数が少ないため、管渠等の老朽化の問題は発生していないが、新設に係る資本費が大きいことや公債費の増加で、経営状況は厳しい状況が続いている。今後は接続率向上による使用料収入の増収が課題である。
　公共下水道事業（雨水）については、管渠等の老朽化が進んでいるため、計画的に更新や維持補修を行っているが長期の年数が必要となる見込みである。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</si>
</sst>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0.42</c:v>
                </c:pt>
                <c:pt idx="1">
                  <c:v>0.45</c:v>
                </c:pt>
                <c:pt idx="2">
                  <c:v>0.15</c:v>
                </c:pt>
                <c:pt idx="3">
                  <c:v>1.78</c:v>
                </c:pt>
                <c:pt idx="4">
                  <c:v>2.83</c:v>
                </c:pt>
              </c:numCache>
            </c:numRef>
          </c:val>
          <c:extLst>
            <c:ext xmlns:c16="http://schemas.microsoft.com/office/drawing/2014/chart" uri="{C3380CC4-5D6E-409C-BE32-E72D297353CC}">
              <c16:uniqueId val="{00000000-B2BA-44E3-B456-BD42135442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B2BA-44E3-B456-BD42135442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C1-4AA0-A280-58BE256BAD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D3C1-4AA0-A280-58BE256BAD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29.7</c:v>
                </c:pt>
                <c:pt idx="1">
                  <c:v>31.32</c:v>
                </c:pt>
                <c:pt idx="2">
                  <c:v>36.86</c:v>
                </c:pt>
                <c:pt idx="3">
                  <c:v>38.14</c:v>
                </c:pt>
                <c:pt idx="4">
                  <c:v>38.94</c:v>
                </c:pt>
              </c:numCache>
            </c:numRef>
          </c:val>
          <c:extLst>
            <c:ext xmlns:c16="http://schemas.microsoft.com/office/drawing/2014/chart" uri="{C3380CC4-5D6E-409C-BE32-E72D297353CC}">
              <c16:uniqueId val="{00000000-985E-43BF-8B71-5D1442DEE0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985E-43BF-8B71-5D1442DEE0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57.9</c:v>
                </c:pt>
                <c:pt idx="1">
                  <c:v>67.209999999999994</c:v>
                </c:pt>
                <c:pt idx="2">
                  <c:v>88.74</c:v>
                </c:pt>
                <c:pt idx="3">
                  <c:v>84.2</c:v>
                </c:pt>
                <c:pt idx="4">
                  <c:v>87.46</c:v>
                </c:pt>
              </c:numCache>
            </c:numRef>
          </c:val>
          <c:extLst>
            <c:ext xmlns:c16="http://schemas.microsoft.com/office/drawing/2014/chart" uri="{C3380CC4-5D6E-409C-BE32-E72D297353CC}">
              <c16:uniqueId val="{00000000-0C91-420D-B1EB-1C79BB5021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1-420D-B1EB-1C79BB5021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1E-46E0-8122-D253605A9B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E-46E0-8122-D253605A9B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D6-4B22-9A14-DDAE0339C4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D6-4B22-9A14-DDAE0339C4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94-4DE7-81E7-5418E38341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4-4DE7-81E7-5418E38341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ED-44F3-B099-0F22AC50EF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ED-44F3-B099-0F22AC50EF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6653.73</c:v>
                </c:pt>
                <c:pt idx="1">
                  <c:v>5641.46</c:v>
                </c:pt>
                <c:pt idx="2">
                  <c:v>21.89</c:v>
                </c:pt>
                <c:pt idx="3">
                  <c:v>16.73</c:v>
                </c:pt>
                <c:pt idx="4">
                  <c:v>130.91999999999999</c:v>
                </c:pt>
              </c:numCache>
            </c:numRef>
          </c:val>
          <c:extLst>
            <c:ext xmlns:c16="http://schemas.microsoft.com/office/drawing/2014/chart" uri="{C3380CC4-5D6E-409C-BE32-E72D297353CC}">
              <c16:uniqueId val="{00000000-46E9-4444-8D35-E8D7EEA849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46E9-4444-8D35-E8D7EEA849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28.05</c:v>
                </c:pt>
                <c:pt idx="1">
                  <c:v>32.659999999999997</c:v>
                </c:pt>
                <c:pt idx="2">
                  <c:v>81.53</c:v>
                </c:pt>
                <c:pt idx="3">
                  <c:v>100</c:v>
                </c:pt>
                <c:pt idx="4">
                  <c:v>100</c:v>
                </c:pt>
              </c:numCache>
            </c:numRef>
          </c:val>
          <c:extLst>
            <c:ext xmlns:c16="http://schemas.microsoft.com/office/drawing/2014/chart" uri="{C3380CC4-5D6E-409C-BE32-E72D297353CC}">
              <c16:uniqueId val="{00000000-E080-422C-9A85-A36E461B48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E080-422C-9A85-A36E461B48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774.88</c:v>
                </c:pt>
                <c:pt idx="1">
                  <c:v>659.44</c:v>
                </c:pt>
                <c:pt idx="2">
                  <c:v>266.14</c:v>
                </c:pt>
                <c:pt idx="3">
                  <c:v>210.19</c:v>
                </c:pt>
                <c:pt idx="4">
                  <c:v>198.25</c:v>
                </c:pt>
              </c:numCache>
            </c:numRef>
          </c:val>
          <c:extLst>
            <c:ext xmlns:c16="http://schemas.microsoft.com/office/drawing/2014/chart" uri="{C3380CC4-5D6E-409C-BE32-E72D297353CC}">
              <c16:uniqueId val="{00000000-1B64-400C-B8FA-92E5A4EA30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1B64-400C-B8FA-92E5A4EA30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R58" sqref="AR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鳴門市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57837</v>
      </c>
      <c r="AM8" s="68"/>
      <c r="AN8" s="68"/>
      <c r="AO8" s="68"/>
      <c r="AP8" s="68"/>
      <c r="AQ8" s="68"/>
      <c r="AR8" s="68"/>
      <c r="AS8" s="68"/>
      <c r="AT8" s="67">
        <f>データ!T6</f>
        <v>135.66</v>
      </c>
      <c r="AU8" s="67"/>
      <c r="AV8" s="67"/>
      <c r="AW8" s="67"/>
      <c r="AX8" s="67"/>
      <c r="AY8" s="67"/>
      <c r="AZ8" s="67"/>
      <c r="BA8" s="67"/>
      <c r="BB8" s="67">
        <f>データ!U6</f>
        <v>426.34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10.130000000000001</v>
      </c>
      <c r="Q10" s="67"/>
      <c r="R10" s="67"/>
      <c r="S10" s="67"/>
      <c r="T10" s="67"/>
      <c r="U10" s="67"/>
      <c r="V10" s="67"/>
      <c r="W10" s="67">
        <f>データ!Q6</f>
        <v>103.28</v>
      </c>
      <c r="X10" s="67"/>
      <c r="Y10" s="67"/>
      <c r="Z10" s="67"/>
      <c r="AA10" s="67"/>
      <c r="AB10" s="67"/>
      <c r="AC10" s="67"/>
      <c r="AD10" s="68">
        <f>データ!R6</f>
        <v>4082</v>
      </c>
      <c r="AE10" s="68"/>
      <c r="AF10" s="68"/>
      <c r="AG10" s="68"/>
      <c r="AH10" s="68"/>
      <c r="AI10" s="68"/>
      <c r="AJ10" s="68"/>
      <c r="AK10" s="2"/>
      <c r="AL10" s="68">
        <f>データ!V6</f>
        <v>5812</v>
      </c>
      <c r="AM10" s="68"/>
      <c r="AN10" s="68"/>
      <c r="AO10" s="68"/>
      <c r="AP10" s="68"/>
      <c r="AQ10" s="68"/>
      <c r="AR10" s="68"/>
      <c r="AS10" s="68"/>
      <c r="AT10" s="67">
        <f>データ!W6</f>
        <v>1.6</v>
      </c>
      <c r="AU10" s="67"/>
      <c r="AV10" s="67"/>
      <c r="AW10" s="67"/>
      <c r="AX10" s="67"/>
      <c r="AY10" s="67"/>
      <c r="AZ10" s="67"/>
      <c r="BA10" s="67"/>
      <c r="BB10" s="67">
        <f>データ!X6</f>
        <v>3632.5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i0Q6to5dt7tEnYw/yudiPkIu0c1VX/d8eJhT/pKWU1AdVv2sxbYHMtQP6bYQ3+Dnl43pc41PvPR+bfxYvcsEQ==" saltValue="TzKyB6kH4Q1gTnj8NEUQ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362026</v>
      </c>
      <c r="D6" s="33">
        <f t="shared" si="3"/>
        <v>47</v>
      </c>
      <c r="E6" s="33">
        <f t="shared" si="3"/>
        <v>17</v>
      </c>
      <c r="F6" s="33">
        <f t="shared" si="3"/>
        <v>1</v>
      </c>
      <c r="G6" s="33">
        <f t="shared" si="3"/>
        <v>0</v>
      </c>
      <c r="H6" s="33" t="str">
        <f t="shared" si="3"/>
        <v>徳島県　鳴門市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10.130000000000001</v>
      </c>
      <c r="Q6" s="34">
        <f t="shared" si="3"/>
        <v>103.28</v>
      </c>
      <c r="R6" s="34">
        <f t="shared" si="3"/>
        <v>4082</v>
      </c>
      <c r="S6" s="34">
        <f t="shared" si="3"/>
        <v>57837</v>
      </c>
      <c r="T6" s="34">
        <f t="shared" si="3"/>
        <v>135.66</v>
      </c>
      <c r="U6" s="34">
        <f t="shared" si="3"/>
        <v>426.34</v>
      </c>
      <c r="V6" s="34">
        <f t="shared" si="3"/>
        <v>5812</v>
      </c>
      <c r="W6" s="34">
        <f t="shared" si="3"/>
        <v>1.6</v>
      </c>
      <c r="X6" s="34">
        <f t="shared" si="3"/>
        <v>3632.5</v>
      </c>
      <c r="Y6" s="35">
        <f>IF(Y7="",NA(),Y7)</f>
        <v>57.9</v>
      </c>
      <c r="Z6" s="35">
        <f t="shared" ref="Z6:AH6" si="4">IF(Z7="",NA(),Z7)</f>
        <v>67.209999999999994</v>
      </c>
      <c r="AA6" s="35">
        <f t="shared" si="4"/>
        <v>88.74</v>
      </c>
      <c r="AB6" s="35">
        <f t="shared" si="4"/>
        <v>84.2</v>
      </c>
      <c r="AC6" s="35">
        <f t="shared" si="4"/>
        <v>87.46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6653.73</v>
      </c>
      <c r="BG6" s="35">
        <f t="shared" ref="BG6:BO6" si="7">IF(BG7="",NA(),BG7)</f>
        <v>5641.46</v>
      </c>
      <c r="BH6" s="35">
        <f t="shared" si="7"/>
        <v>21.89</v>
      </c>
      <c r="BI6" s="35">
        <f t="shared" si="7"/>
        <v>16.73</v>
      </c>
      <c r="BJ6" s="35">
        <f t="shared" si="7"/>
        <v>130.91999999999999</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28.05</v>
      </c>
      <c r="BR6" s="35">
        <f t="shared" ref="BR6:BZ6" si="8">IF(BR7="",NA(),BR7)</f>
        <v>32.659999999999997</v>
      </c>
      <c r="BS6" s="35">
        <f t="shared" si="8"/>
        <v>81.53</v>
      </c>
      <c r="BT6" s="35">
        <f t="shared" si="8"/>
        <v>100</v>
      </c>
      <c r="BU6" s="35">
        <f t="shared" si="8"/>
        <v>100</v>
      </c>
      <c r="BV6" s="35">
        <f t="shared" si="8"/>
        <v>60.78</v>
      </c>
      <c r="BW6" s="35">
        <f t="shared" si="8"/>
        <v>60.17</v>
      </c>
      <c r="BX6" s="35">
        <f t="shared" si="8"/>
        <v>65.569999999999993</v>
      </c>
      <c r="BY6" s="35">
        <f t="shared" si="8"/>
        <v>75.7</v>
      </c>
      <c r="BZ6" s="35">
        <f t="shared" si="8"/>
        <v>74.61</v>
      </c>
      <c r="CA6" s="34" t="str">
        <f>IF(CA7="","",IF(CA7="-","【-】","【"&amp;SUBSTITUTE(TEXT(CA7,"#,##0.00"),"-","△")&amp;"】"))</f>
        <v>【100.91】</v>
      </c>
      <c r="CB6" s="35">
        <f>IF(CB7="",NA(),CB7)</f>
        <v>774.88</v>
      </c>
      <c r="CC6" s="35">
        <f t="shared" ref="CC6:CK6" si="9">IF(CC7="",NA(),CC7)</f>
        <v>659.44</v>
      </c>
      <c r="CD6" s="35">
        <f t="shared" si="9"/>
        <v>266.14</v>
      </c>
      <c r="CE6" s="35">
        <f t="shared" si="9"/>
        <v>210.19</v>
      </c>
      <c r="CF6" s="35">
        <f t="shared" si="9"/>
        <v>198.25</v>
      </c>
      <c r="CG6" s="35">
        <f t="shared" si="9"/>
        <v>276.26</v>
      </c>
      <c r="CH6" s="35">
        <f t="shared" si="9"/>
        <v>281.52999999999997</v>
      </c>
      <c r="CI6" s="35">
        <f t="shared" si="9"/>
        <v>263.04000000000002</v>
      </c>
      <c r="CJ6" s="35">
        <f t="shared" si="9"/>
        <v>230.04</v>
      </c>
      <c r="CK6" s="35">
        <f t="shared" si="9"/>
        <v>233.5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42.4</v>
      </c>
      <c r="CV6" s="35">
        <f t="shared" si="10"/>
        <v>45.44</v>
      </c>
      <c r="CW6" s="34" t="str">
        <f>IF(CW7="","",IF(CW7="-","【-】","【"&amp;SUBSTITUTE(TEXT(CW7,"#,##0.00"),"-","△")&amp;"】"))</f>
        <v>【58.98】</v>
      </c>
      <c r="CX6" s="35">
        <f>IF(CX7="",NA(),CX7)</f>
        <v>29.7</v>
      </c>
      <c r="CY6" s="35">
        <f t="shared" ref="CY6:DG6" si="11">IF(CY7="",NA(),CY7)</f>
        <v>31.32</v>
      </c>
      <c r="CZ6" s="35">
        <f t="shared" si="11"/>
        <v>36.86</v>
      </c>
      <c r="DA6" s="35">
        <f t="shared" si="11"/>
        <v>38.14</v>
      </c>
      <c r="DB6" s="35">
        <f t="shared" si="11"/>
        <v>38.94</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0.42</v>
      </c>
      <c r="EF6" s="35">
        <f t="shared" ref="EF6:EN6" si="14">IF(EF7="",NA(),EF7)</f>
        <v>0.45</v>
      </c>
      <c r="EG6" s="35">
        <f t="shared" si="14"/>
        <v>0.15</v>
      </c>
      <c r="EH6" s="35">
        <f t="shared" si="14"/>
        <v>1.78</v>
      </c>
      <c r="EI6" s="35">
        <f t="shared" si="14"/>
        <v>2.83</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362026</v>
      </c>
      <c r="D7" s="37">
        <v>47</v>
      </c>
      <c r="E7" s="37">
        <v>17</v>
      </c>
      <c r="F7" s="37">
        <v>1</v>
      </c>
      <c r="G7" s="37">
        <v>0</v>
      </c>
      <c r="H7" s="37" t="s">
        <v>96</v>
      </c>
      <c r="I7" s="37" t="s">
        <v>97</v>
      </c>
      <c r="J7" s="37" t="s">
        <v>98</v>
      </c>
      <c r="K7" s="37" t="s">
        <v>99</v>
      </c>
      <c r="L7" s="37" t="s">
        <v>100</v>
      </c>
      <c r="M7" s="37" t="s">
        <v>101</v>
      </c>
      <c r="N7" s="38" t="s">
        <v>102</v>
      </c>
      <c r="O7" s="38" t="s">
        <v>103</v>
      </c>
      <c r="P7" s="38">
        <v>10.130000000000001</v>
      </c>
      <c r="Q7" s="38">
        <v>103.28</v>
      </c>
      <c r="R7" s="38">
        <v>4082</v>
      </c>
      <c r="S7" s="38">
        <v>57837</v>
      </c>
      <c r="T7" s="38">
        <v>135.66</v>
      </c>
      <c r="U7" s="38">
        <v>426.34</v>
      </c>
      <c r="V7" s="38">
        <v>5812</v>
      </c>
      <c r="W7" s="38">
        <v>1.6</v>
      </c>
      <c r="X7" s="38">
        <v>3632.5</v>
      </c>
      <c r="Y7" s="38">
        <v>57.9</v>
      </c>
      <c r="Z7" s="38">
        <v>67.209999999999994</v>
      </c>
      <c r="AA7" s="38">
        <v>88.74</v>
      </c>
      <c r="AB7" s="38">
        <v>84.2</v>
      </c>
      <c r="AC7" s="38">
        <v>87.46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6653.73</v>
      </c>
      <c r="BG7" s="38">
        <v>5641.46</v>
      </c>
      <c r="BH7" s="38">
        <v>21.89</v>
      </c>
      <c r="BI7" s="38">
        <v>16.73</v>
      </c>
      <c r="BJ7" s="38">
        <v>130.91999999999999</v>
      </c>
      <c r="BK7" s="38">
        <v>1315.67</v>
      </c>
      <c r="BL7" s="38">
        <v>1240.1600000000001</v>
      </c>
      <c r="BM7" s="38">
        <v>1193.49</v>
      </c>
      <c r="BN7" s="38">
        <v>876.19</v>
      </c>
      <c r="BO7" s="38">
        <v>722.53</v>
      </c>
      <c r="BP7" s="38">
        <v>682.78</v>
      </c>
      <c r="BQ7" s="38">
        <v>28.05</v>
      </c>
      <c r="BR7" s="38">
        <v>32.659999999999997</v>
      </c>
      <c r="BS7" s="38">
        <v>81.53</v>
      </c>
      <c r="BT7" s="38">
        <v>100</v>
      </c>
      <c r="BU7" s="38">
        <v>100</v>
      </c>
      <c r="BV7" s="38">
        <v>60.78</v>
      </c>
      <c r="BW7" s="38">
        <v>60.17</v>
      </c>
      <c r="BX7" s="38">
        <v>65.569999999999993</v>
      </c>
      <c r="BY7" s="38">
        <v>75.7</v>
      </c>
      <c r="BZ7" s="38">
        <v>74.61</v>
      </c>
      <c r="CA7" s="38">
        <v>100.91</v>
      </c>
      <c r="CB7" s="38">
        <v>774.88</v>
      </c>
      <c r="CC7" s="38">
        <v>659.44</v>
      </c>
      <c r="CD7" s="38">
        <v>266.14</v>
      </c>
      <c r="CE7" s="38">
        <v>210.19</v>
      </c>
      <c r="CF7" s="38">
        <v>198.25</v>
      </c>
      <c r="CG7" s="38">
        <v>276.26</v>
      </c>
      <c r="CH7" s="38">
        <v>281.52999999999997</v>
      </c>
      <c r="CI7" s="38">
        <v>263.04000000000002</v>
      </c>
      <c r="CJ7" s="38">
        <v>230.04</v>
      </c>
      <c r="CK7" s="38">
        <v>233.5</v>
      </c>
      <c r="CL7" s="38">
        <v>136.86000000000001</v>
      </c>
      <c r="CM7" s="38" t="s">
        <v>102</v>
      </c>
      <c r="CN7" s="38" t="s">
        <v>102</v>
      </c>
      <c r="CO7" s="38" t="s">
        <v>102</v>
      </c>
      <c r="CP7" s="38" t="s">
        <v>102</v>
      </c>
      <c r="CQ7" s="38" t="s">
        <v>102</v>
      </c>
      <c r="CR7" s="38">
        <v>41.63</v>
      </c>
      <c r="CS7" s="38">
        <v>44.89</v>
      </c>
      <c r="CT7" s="38">
        <v>40.75</v>
      </c>
      <c r="CU7" s="38">
        <v>42.4</v>
      </c>
      <c r="CV7" s="38">
        <v>45.44</v>
      </c>
      <c r="CW7" s="38">
        <v>58.98</v>
      </c>
      <c r="CX7" s="38">
        <v>29.7</v>
      </c>
      <c r="CY7" s="38">
        <v>31.32</v>
      </c>
      <c r="CZ7" s="38">
        <v>36.86</v>
      </c>
      <c r="DA7" s="38">
        <v>38.14</v>
      </c>
      <c r="DB7" s="38">
        <v>38.94</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0.42</v>
      </c>
      <c r="EF7" s="38">
        <v>0.45</v>
      </c>
      <c r="EG7" s="38">
        <v>0.15</v>
      </c>
      <c r="EH7" s="38">
        <v>1.78</v>
      </c>
      <c r="EI7" s="38">
        <v>2.83</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2020-01-28T04:16:50Z</cp:lastPrinted>
  <dcterms:created xsi:type="dcterms:W3CDTF">2019-12-05T05:07:00Z</dcterms:created>
  <dcterms:modified xsi:type="dcterms:W3CDTF">2020-01-28T07:58:09Z</dcterms:modified>
  <cp:category/>
</cp:coreProperties>
</file>