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050733\共有\データ交換\SZ100000財政部\SZ100100財政課\00 各担当\10 三好\★照会回答\"/>
    </mc:Choice>
  </mc:AlternateContent>
  <workbookProtection workbookAlgorithmName="SHA-512" workbookHashValue="dY+uMY0UOsXA0JLSOUOSbhOKWIFb1dD+wsfttYOlZaJdNr9A0aTLOgaadgG6OT0dKLncNFC1ER+PyhSLqmFfSA==" workbookSaltValue="n5aQkhpmWtGoGtieoYgPoQ==" workbookSpinCount="100000" lockStructure="1"/>
  <bookViews>
    <workbookView xWindow="0" yWindow="0" windowWidth="15360" windowHeight="7635"/>
  </bookViews>
  <sheets>
    <sheet name="法適用_駐車場整備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X7" i="5"/>
  <c r="CW7" i="5"/>
  <c r="CV7" i="5"/>
  <c r="CU7" i="5"/>
  <c r="CT7" i="5"/>
  <c r="CS7" i="5"/>
  <c r="CR7" i="5"/>
  <c r="CQ7" i="5"/>
  <c r="CP7" i="5"/>
  <c r="CO7" i="5"/>
  <c r="CN7" i="5"/>
  <c r="CM7" i="5"/>
  <c r="CK7" i="5"/>
  <c r="CJ7" i="5"/>
  <c r="CI7" i="5"/>
  <c r="CH7" i="5"/>
  <c r="CG7" i="5"/>
  <c r="CF7" i="5"/>
  <c r="CE7" i="5"/>
  <c r="CD7" i="5"/>
  <c r="CC7" i="5"/>
  <c r="CB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8" i="4"/>
  <c r="L88" i="4"/>
  <c r="K88" i="4"/>
  <c r="H88" i="4"/>
  <c r="F88" i="4"/>
  <c r="E88" i="4"/>
  <c r="D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IT76" i="4"/>
  <c r="CS51" i="4"/>
  <c r="HJ30" i="4"/>
  <c r="CS30" i="4"/>
  <c r="BZ76" i="4"/>
  <c r="MA51" i="4"/>
  <c r="C11" i="5"/>
  <c r="D11" i="5"/>
  <c r="E11" i="5"/>
  <c r="B11" i="5"/>
  <c r="BK76" i="4" l="1"/>
  <c r="LH51" i="4"/>
  <c r="GQ30" i="4"/>
  <c r="LT76" i="4"/>
  <c r="GQ51" i="4"/>
  <c r="LH30" i="4"/>
  <c r="IE76" i="4"/>
  <c r="BZ51" i="4"/>
  <c r="BZ30" i="4"/>
  <c r="BG30" i="4"/>
  <c r="LE76" i="4"/>
  <c r="FX51" i="4"/>
  <c r="AV76" i="4"/>
  <c r="KO51" i="4"/>
  <c r="KO30" i="4"/>
  <c r="HP76" i="4"/>
  <c r="BG51" i="4"/>
  <c r="FX30" i="4"/>
  <c r="HA76" i="4"/>
  <c r="AN51" i="4"/>
  <c r="FE30" i="4"/>
  <c r="AN30" i="4"/>
  <c r="AG76" i="4"/>
  <c r="JV51" i="4"/>
  <c r="KP76" i="4"/>
  <c r="FE51" i="4"/>
  <c r="JV30" i="4"/>
  <c r="KA76" i="4"/>
  <c r="EL51" i="4"/>
  <c r="JC30" i="4"/>
  <c r="U30" i="4"/>
  <c r="GL76" i="4"/>
  <c r="U51" i="4"/>
  <c r="EL30" i="4"/>
  <c r="R76" i="4"/>
  <c r="JC51" i="4"/>
</calcChain>
</file>

<file path=xl/sharedStrings.xml><?xml version="1.0" encoding="utf-8"?>
<sst xmlns="http://schemas.openxmlformats.org/spreadsheetml/2006/main" count="232" uniqueCount="131">
  <si>
    <t>経営比較分析表（平成30年度決算）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</si>
  <si>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</si>
  <si>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</si>
  <si>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</si>
  <si>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</si>
  <si>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</si>
  <si>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</si>
  <si>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</si>
  <si>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</si>
  <si>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</si>
  <si>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</si>
  <si>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</si>
  <si>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</si>
  <si>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</si>
  <si>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</si>
  <si>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</si>
  <si>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</si>
  <si>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</si>
  <si>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</si>
  <si>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</si>
  <si>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</si>
  <si>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</si>
  <si>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平成30年度全国平均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</si>
  <si>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</si>
  <si>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</si>
  <si>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</si>
  <si>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</si>
  <si>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</si>
  <si>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</si>
  <si>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</si>
  <si>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</si>
  <si>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</si>
  <si>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</si>
  <si>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</si>
  <si>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</si>
  <si>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</si>
  <si>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</si>
  <si>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</si>
  <si>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phoneticPr fontId="5"/>
  </si>
  <si>
    <t>⑪</t>
    <phoneticPr fontId="5"/>
  </si>
  <si>
    <t>④</t>
    <phoneticPr fontId="5"/>
  </si>
  <si>
    <t>⑤</t>
    <phoneticPr fontId="5"/>
  </si>
  <si>
    <t>⑥</t>
    <phoneticPr fontId="5"/>
  </si>
  <si>
    <t>⑦</t>
    <phoneticPr fontId="5"/>
  </si>
  <si>
    <t>⑧</t>
    <phoneticPr fontId="5"/>
  </si>
  <si>
    <t>⑨</t>
    <phoneticPr fontId="5"/>
  </si>
  <si>
    <t>⑩</t>
    <phoneticPr fontId="5"/>
  </si>
  <si>
    <t>-</t>
    <phoneticPr fontId="5"/>
  </si>
  <si>
    <t>駐車場事業(法適)</t>
    <rPh sb="0" eb="3">
      <t>チュウシャジョウ</t>
    </rPh>
    <rPh sb="3" eb="5">
      <t>ジギョウ</t>
    </rPh>
    <rPh sb="6" eb="7">
      <t>ホウ</t>
    </rPh>
    <rPh sb="7" eb="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</si>
  <si>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</si>
  <si>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</si>
  <si>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</si>
  <si>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</si>
  <si>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</si>
  <si>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</si>
  <si>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</si>
  <si>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</si>
  <si>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</si>
  <si>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</si>
  <si>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</si>
  <si>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</si>
  <si>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</si>
  <si>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</si>
  <si>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</si>
  <si>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</si>
  <si>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</si>
  <si>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</si>
  <si>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</si>
  <si>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</si>
  <si>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</si>
  <si>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</si>
  <si>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</si>
  <si>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</si>
  <si>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</si>
  <si>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</si>
  <si>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</si>
  <si>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</si>
  <si>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</si>
  <si>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</si>
  <si>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</si>
  <si>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</si>
  <si>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</si>
  <si>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</si>
  <si>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</si>
  <si>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</si>
  <si>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</si>
  <si>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</si>
  <si>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</si>
  <si>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</si>
  <si>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</si>
  <si>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</si>
  <si>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</si>
  <si>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</si>
  <si>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</si>
  <si>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</si>
  <si>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</si>
  <si>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</si>
  <si>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</si>
  <si>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</si>
  <si>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当該値(N-1)</t>
    <phoneticPr fontId="5"/>
  </si>
  <si>
    <t>当該値(N)</t>
    <phoneticPr fontId="5"/>
  </si>
  <si>
    <t>当該値(N-1)</t>
    <phoneticPr fontId="5"/>
  </si>
  <si>
    <t>当該値(N-2)</t>
    <phoneticPr fontId="5"/>
  </si>
  <si>
    <t>当該値(N-1)</t>
    <phoneticPr fontId="5"/>
  </si>
  <si>
    <t>当該値(N)</t>
    <phoneticPr fontId="5"/>
  </si>
  <si>
    <t>当該値(N-3)</t>
    <phoneticPr fontId="5"/>
  </si>
  <si>
    <t>当該値(N-4)</t>
    <phoneticPr fontId="5"/>
  </si>
  <si>
    <t>当該値(N)</t>
    <phoneticPr fontId="5"/>
  </si>
  <si>
    <t>当該値(N-3)</t>
    <phoneticPr fontId="5"/>
  </si>
  <si>
    <t>グラフ参照用</t>
    <rPh sb="3" eb="6">
      <t>サンショウヨウ</t>
    </rPh>
    <phoneticPr fontId="5"/>
  </si>
  <si>
    <t>表参照用</t>
    <rPh sb="0" eb="1">
      <t>ヒョウ</t>
    </rPh>
    <rPh sb="1" eb="4">
      <t>サンショウヨウ</t>
    </rPh>
    <phoneticPr fontId="5"/>
  </si>
  <si>
    <t>徳島県　徳島市</t>
  </si>
  <si>
    <t>新町地下駐車場</t>
  </si>
  <si>
    <t>法適用</t>
  </si>
  <si>
    <t>駐車場整備事業</t>
  </si>
  <si>
    <t>-</t>
  </si>
  <si>
    <t>Ａ２Ｂ２</t>
  </si>
  <si>
    <t>非設置</t>
  </si>
  <si>
    <t>都市計画駐車場</t>
  </si>
  <si>
    <t>地下式</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</si>
  <si>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</si>
  <si>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</si>
  <si>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</si>
  <si>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</si>
  <si>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</si>
  <si>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</si>
  <si>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</si>
  <si>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経常収支を示す①経常収支比率について、類似施設平均値を上回り、１００％以上で推移している。
　また、施設の営業に関する収益性を示す④売上高GOP比率及び、企業の収益が継続して成長しているかどうかを判断する指標である⑤EBITDAについては、類似平均施設は下回っているものの、安定した収益性を維持している。</t>
    <rPh sb="1" eb="5">
      <t>ケイジョウシュウシ</t>
    </rPh>
    <rPh sb="6" eb="7">
      <t>シメ</t>
    </rPh>
    <rPh sb="9" eb="13">
      <t>ケイジョウシュウシ</t>
    </rPh>
    <rPh sb="13" eb="15">
      <t>ヒリツ</t>
    </rPh>
    <rPh sb="20" eb="22">
      <t>ルイジ</t>
    </rPh>
    <rPh sb="22" eb="24">
      <t>シセツ</t>
    </rPh>
    <rPh sb="24" eb="27">
      <t>ヘイキンチ</t>
    </rPh>
    <rPh sb="28" eb="30">
      <t>ウワマワ</t>
    </rPh>
    <rPh sb="36" eb="38">
      <t>イジョウ</t>
    </rPh>
    <rPh sb="39" eb="41">
      <t>スイイ</t>
    </rPh>
    <rPh sb="51" eb="53">
      <t>シセツ</t>
    </rPh>
    <rPh sb="54" eb="56">
      <t>エイギョウ</t>
    </rPh>
    <rPh sb="57" eb="58">
      <t>カン</t>
    </rPh>
    <rPh sb="60" eb="63">
      <t>シュウエキセイ</t>
    </rPh>
    <rPh sb="64" eb="65">
      <t>シメ</t>
    </rPh>
    <rPh sb="67" eb="70">
      <t>ウリアゲダカ</t>
    </rPh>
    <rPh sb="73" eb="75">
      <t>ヒリツ</t>
    </rPh>
    <rPh sb="75" eb="76">
      <t>オヨ</t>
    </rPh>
    <rPh sb="78" eb="80">
      <t>キギョウ</t>
    </rPh>
    <rPh sb="81" eb="83">
      <t>シュウエキ</t>
    </rPh>
    <rPh sb="84" eb="86">
      <t>ケイゾク</t>
    </rPh>
    <rPh sb="88" eb="90">
      <t>セイチョウ</t>
    </rPh>
    <rPh sb="99" eb="101">
      <t>ハンダン</t>
    </rPh>
    <rPh sb="103" eb="105">
      <t>シヒョウ</t>
    </rPh>
    <rPh sb="121" eb="123">
      <t>ルイジ</t>
    </rPh>
    <rPh sb="123" eb="125">
      <t>ヘイキン</t>
    </rPh>
    <rPh sb="125" eb="127">
      <t>シセツ</t>
    </rPh>
    <rPh sb="128" eb="130">
      <t>シタマワ</t>
    </rPh>
    <rPh sb="138" eb="140">
      <t>アンテイ</t>
    </rPh>
    <rPh sb="142" eb="145">
      <t>シュウエキセイ</t>
    </rPh>
    <rPh sb="146" eb="148">
      <t>イジ</t>
    </rPh>
    <phoneticPr fontId="5"/>
  </si>
  <si>
    <t>　施設の利用状況を示す⑪稼働率について、類似施設平均を上回り、一定の水準を維持している。</t>
    <rPh sb="1" eb="3">
      <t>シセツ</t>
    </rPh>
    <rPh sb="4" eb="8">
      <t>リヨウジョウキョウ</t>
    </rPh>
    <rPh sb="9" eb="10">
      <t>シメ</t>
    </rPh>
    <rPh sb="12" eb="15">
      <t>カドウリツ</t>
    </rPh>
    <rPh sb="20" eb="22">
      <t>ルイジ</t>
    </rPh>
    <rPh sb="22" eb="24">
      <t>シセツ</t>
    </rPh>
    <rPh sb="24" eb="26">
      <t>ヘイキン</t>
    </rPh>
    <rPh sb="27" eb="29">
      <t>ウワマワ</t>
    </rPh>
    <rPh sb="31" eb="33">
      <t>イッテイ</t>
    </rPh>
    <rPh sb="34" eb="36">
      <t>スイジュン</t>
    </rPh>
    <rPh sb="37" eb="39">
      <t>イジ</t>
    </rPh>
    <phoneticPr fontId="5"/>
  </si>
  <si>
    <t>　本施設においては、指定管理者制度を導入しており、民間のノウハウを取り入れた運営を実施しているところであるが、近年、当該駐車場付近の商店街の衰退、郊外の大型店舗の進出及び関西圏へのアクセスが容易になったことなどにより、利用者が減少傾向である。
　また、今後施設の老朽化が進み、改修及び更新等の費用の増加が見込まれることから、長期的な施設整備及び投資計画等を検討し、今後も経費の節減や利用促進策の検討を行い、安定した経営に向けた取り組みが必要である。</t>
    <rPh sb="1" eb="2">
      <t>ホン</t>
    </rPh>
    <rPh sb="2" eb="4">
      <t>シセツ</t>
    </rPh>
    <rPh sb="10" eb="12">
      <t>シテイ</t>
    </rPh>
    <rPh sb="12" eb="15">
      <t>カンリシャ</t>
    </rPh>
    <rPh sb="15" eb="17">
      <t>セイド</t>
    </rPh>
    <rPh sb="18" eb="20">
      <t>ドウニュウ</t>
    </rPh>
    <rPh sb="25" eb="27">
      <t>ミンカン</t>
    </rPh>
    <rPh sb="33" eb="34">
      <t>ト</t>
    </rPh>
    <rPh sb="35" eb="36">
      <t>イ</t>
    </rPh>
    <rPh sb="38" eb="40">
      <t>ウンエイ</t>
    </rPh>
    <rPh sb="41" eb="43">
      <t>ジッシ</t>
    </rPh>
    <rPh sb="55" eb="57">
      <t>キンネン</t>
    </rPh>
    <rPh sb="58" eb="60">
      <t>トウガイ</t>
    </rPh>
    <rPh sb="60" eb="63">
      <t>チュウシャジョウ</t>
    </rPh>
    <rPh sb="63" eb="65">
      <t>フキン</t>
    </rPh>
    <rPh sb="66" eb="69">
      <t>ショウテンガイ</t>
    </rPh>
    <rPh sb="70" eb="72">
      <t>スイタイ</t>
    </rPh>
    <rPh sb="73" eb="75">
      <t>コウガイ</t>
    </rPh>
    <rPh sb="76" eb="78">
      <t>オオガタ</t>
    </rPh>
    <rPh sb="78" eb="80">
      <t>テンポ</t>
    </rPh>
    <rPh sb="81" eb="83">
      <t>シンシュツ</t>
    </rPh>
    <rPh sb="83" eb="84">
      <t>オヨ</t>
    </rPh>
    <rPh sb="85" eb="88">
      <t>カンサイケン</t>
    </rPh>
    <rPh sb="95" eb="97">
      <t>ヨウイ</t>
    </rPh>
    <rPh sb="109" eb="112">
      <t>リヨウシャ</t>
    </rPh>
    <rPh sb="113" eb="115">
      <t>ゲンショウ</t>
    </rPh>
    <rPh sb="115" eb="117">
      <t>ケイコウ</t>
    </rPh>
    <rPh sb="126" eb="128">
      <t>コンゴ</t>
    </rPh>
    <rPh sb="128" eb="130">
      <t>シセツ</t>
    </rPh>
    <rPh sb="131" eb="134">
      <t>ロウキュウカ</t>
    </rPh>
    <rPh sb="135" eb="136">
      <t>スス</t>
    </rPh>
    <rPh sb="138" eb="140">
      <t>カイシュウ</t>
    </rPh>
    <rPh sb="140" eb="141">
      <t>オヨ</t>
    </rPh>
    <rPh sb="142" eb="144">
      <t>コウシン</t>
    </rPh>
    <rPh sb="144" eb="145">
      <t>ナド</t>
    </rPh>
    <rPh sb="146" eb="148">
      <t>ヒヨウ</t>
    </rPh>
    <rPh sb="149" eb="151">
      <t>ゾウカ</t>
    </rPh>
    <rPh sb="152" eb="154">
      <t>ミコ</t>
    </rPh>
    <rPh sb="162" eb="165">
      <t>チョウキテキ</t>
    </rPh>
    <rPh sb="166" eb="168">
      <t>シセツ</t>
    </rPh>
    <rPh sb="168" eb="170">
      <t>セイビ</t>
    </rPh>
    <rPh sb="170" eb="171">
      <t>オヨ</t>
    </rPh>
    <rPh sb="172" eb="174">
      <t>トウシ</t>
    </rPh>
    <rPh sb="174" eb="176">
      <t>ケイカク</t>
    </rPh>
    <rPh sb="176" eb="177">
      <t>ナド</t>
    </rPh>
    <rPh sb="178" eb="180">
      <t>ケントウ</t>
    </rPh>
    <rPh sb="182" eb="184">
      <t>コンゴ</t>
    </rPh>
    <rPh sb="185" eb="187">
      <t>ケイヒ</t>
    </rPh>
    <rPh sb="188" eb="190">
      <t>セツゲン</t>
    </rPh>
    <rPh sb="191" eb="193">
      <t>リヨウ</t>
    </rPh>
    <rPh sb="193" eb="196">
      <t>ソクシンサク</t>
    </rPh>
    <rPh sb="197" eb="199">
      <t>ケントウ</t>
    </rPh>
    <rPh sb="200" eb="201">
      <t>オコナ</t>
    </rPh>
    <rPh sb="203" eb="205">
      <t>アンテイ</t>
    </rPh>
    <rPh sb="207" eb="209">
      <t>ケイエイ</t>
    </rPh>
    <rPh sb="210" eb="211">
      <t>ム</t>
    </rPh>
    <rPh sb="213" eb="214">
      <t>ト</t>
    </rPh>
    <rPh sb="215" eb="216">
      <t>ク</t>
    </rPh>
    <rPh sb="218" eb="220">
      <t>ヒツヨウ</t>
    </rPh>
    <phoneticPr fontId="5"/>
  </si>
  <si>
    <t>　資産の老朽化度合を示す⑥有形固定資産減価償却率について、類似施設平均値を上回っており、老朽化が進行してきている。
　また、企業債残高規模を示す⑩企業債残高対料金収入比率について、類似施設平均値を上回っており、前年比増へと転じたが、企業債残高そのものは年々減少傾向にあり、令和５年度に完済予定である。</t>
    <rPh sb="1" eb="3">
      <t>シサン</t>
    </rPh>
    <rPh sb="4" eb="7">
      <t>ロウキュウカ</t>
    </rPh>
    <rPh sb="7" eb="9">
      <t>ドア</t>
    </rPh>
    <rPh sb="10" eb="11">
      <t>シメ</t>
    </rPh>
    <rPh sb="13" eb="15">
      <t>ユウケイ</t>
    </rPh>
    <rPh sb="15" eb="19">
      <t>コテイシサン</t>
    </rPh>
    <rPh sb="19" eb="21">
      <t>ゲンカ</t>
    </rPh>
    <rPh sb="21" eb="23">
      <t>ショウキャク</t>
    </rPh>
    <rPh sb="23" eb="24">
      <t>リツ</t>
    </rPh>
    <rPh sb="29" eb="31">
      <t>ルイジ</t>
    </rPh>
    <rPh sb="31" eb="33">
      <t>シセツ</t>
    </rPh>
    <rPh sb="33" eb="36">
      <t>ヘイキンチ</t>
    </rPh>
    <rPh sb="37" eb="39">
      <t>ウワマワ</t>
    </rPh>
    <rPh sb="44" eb="47">
      <t>ロウキュウカ</t>
    </rPh>
    <rPh sb="48" eb="50">
      <t>シンコウ</t>
    </rPh>
    <rPh sb="62" eb="64">
      <t>キギョウ</t>
    </rPh>
    <rPh sb="64" eb="65">
      <t>サイ</t>
    </rPh>
    <rPh sb="65" eb="67">
      <t>ザンダカ</t>
    </rPh>
    <rPh sb="67" eb="69">
      <t>キボ</t>
    </rPh>
    <rPh sb="70" eb="71">
      <t>シメ</t>
    </rPh>
    <rPh sb="73" eb="78">
      <t>キギョウサイ</t>
    </rPh>
    <rPh sb="78" eb="79">
      <t>タイ</t>
    </rPh>
    <rPh sb="79" eb="81">
      <t>リョウキン</t>
    </rPh>
    <rPh sb="81" eb="83">
      <t>シュウニュウ</t>
    </rPh>
    <rPh sb="83" eb="85">
      <t>ヒリツ</t>
    </rPh>
    <rPh sb="90" eb="98">
      <t>ルイジ</t>
    </rPh>
    <rPh sb="105" eb="107">
      <t>ゼンネン</t>
    </rPh>
    <rPh sb="108" eb="109">
      <t>ゾウ</t>
    </rPh>
    <rPh sb="111" eb="112">
      <t>テン</t>
    </rPh>
    <rPh sb="116" eb="121">
      <t>キギョウサイ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</si>
</sst>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8"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①経常収支比率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5911314146664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データ!$Y$6:$AC$6</c:f>
              <c:numCache>
                <c:formatCode>#,##0.0;"△"#,##0.0</c:formatCode>
                <c:ptCount val="5"/>
                <c:pt idx="0">
                  <c:v>130.6</c:v>
                </c:pt>
                <c:pt idx="1">
                  <c:v>138.30000000000001</c:v>
                </c:pt>
                <c:pt idx="2">
                  <c:v>150</c:v>
                </c:pt>
                <c:pt idx="3">
                  <c:v>154.1</c:v>
                </c:pt>
                <c:pt idx="4">
                  <c:v>162</c:v>
                </c:pt>
              </c:numCache>
            </c:numRef>
          </c:val>
          <c:extLst xmlns:c16r2="http://schemas.microsoft.com/office/drawing/2015/06/chart">
            <c:ext xmlns:c16="http://schemas.microsoft.com/office/drawing/2014/chart" uri="{C3380CC4-5D6E-409C-BE32-E72D297353CC}">
              <c16:uniqueId val="{00000000-7876-4EA1-B7EF-B8A52246B4AD}"/>
            </c:ext>
          </c:extLst>
        </c:ser>
        <c:dLbls>
          <c:showLegendKey val="0"/>
          <c:showVal val="0"/>
          <c:showCatName val="0"/>
          <c:showSerName val="0"/>
          <c:showPercent val="0"/>
          <c:showBubbleSize val="0"/>
        </c:dLbls>
        <c:gapWidth val="150"/>
        <c:axId val="165343976"/>
        <c:axId val="165345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124.5</c:v>
                </c:pt>
                <c:pt idx="1">
                  <c:v>130.80000000000001</c:v>
                </c:pt>
                <c:pt idx="2">
                  <c:v>136.1</c:v>
                </c:pt>
                <c:pt idx="3">
                  <c:v>135.69999999999999</c:v>
                </c:pt>
                <c:pt idx="4">
                  <c:v>137.30000000000001</c:v>
                </c:pt>
              </c:numCache>
            </c:numRef>
          </c:val>
          <c:smooth val="0"/>
          <c:extLst xmlns:c16r2="http://schemas.microsoft.com/office/drawing/2015/06/chart">
            <c:ext xmlns:c16="http://schemas.microsoft.com/office/drawing/2014/chart" uri="{C3380CC4-5D6E-409C-BE32-E72D297353CC}">
              <c16:uniqueId val="{00000001-7876-4EA1-B7EF-B8A52246B4AD}"/>
            </c:ext>
          </c:extLst>
        </c:ser>
        <c:dLbls>
          <c:showLegendKey val="0"/>
          <c:showVal val="0"/>
          <c:showCatName val="0"/>
          <c:showSerName val="0"/>
          <c:showPercent val="0"/>
          <c:showBubbleSize val="0"/>
        </c:dLbls>
        <c:marker val="1"/>
        <c:smooth val="0"/>
        <c:axId val="165343976"/>
        <c:axId val="165345936"/>
      </c:lineChart>
      <c:dateAx>
        <c:axId val="165343976"/>
        <c:scaling>
          <c:orientation val="minMax"/>
        </c:scaling>
        <c:delete val="1"/>
        <c:axPos val="b"/>
        <c:numFmt formatCode="ge" sourceLinked="1"/>
        <c:majorTickMark val="none"/>
        <c:minorTickMark val="none"/>
        <c:tickLblPos val="none"/>
        <c:crossAx val="165345936"/>
        <c:crosses val="autoZero"/>
        <c:auto val="1"/>
        <c:lblOffset val="100"/>
        <c:baseTimeUnit val="years"/>
      </c:dateAx>
      <c:valAx>
        <c:axId val="1653459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5343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3522334355646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データ!$CZ$6:$DD$6</c:f>
              <c:numCache>
                <c:formatCode>#,##0.0;"△"#,##0.0</c:formatCode>
                <c:ptCount val="5"/>
                <c:pt idx="0">
                  <c:v>30</c:v>
                </c:pt>
                <c:pt idx="1">
                  <c:v>24.4</c:v>
                </c:pt>
                <c:pt idx="2">
                  <c:v>20.100000000000001</c:v>
                </c:pt>
                <c:pt idx="3">
                  <c:v>15.6</c:v>
                </c:pt>
                <c:pt idx="4">
                  <c:v>16.2</c:v>
                </c:pt>
              </c:numCache>
            </c:numRef>
          </c:val>
          <c:extLst xmlns:c16r2="http://schemas.microsoft.com/office/drawing/2015/06/chart">
            <c:ext xmlns:c16="http://schemas.microsoft.com/office/drawing/2014/chart" uri="{C3380CC4-5D6E-409C-BE32-E72D297353CC}">
              <c16:uniqueId val="{00000000-C7B5-4C71-9DB9-C440A798C81C}"/>
            </c:ext>
          </c:extLst>
        </c:ser>
        <c:dLbls>
          <c:showLegendKey val="0"/>
          <c:showVal val="0"/>
          <c:showCatName val="0"/>
          <c:showSerName val="0"/>
          <c:showPercent val="0"/>
          <c:showBubbleSize val="0"/>
        </c:dLbls>
        <c:gapWidth val="150"/>
        <c:axId val="165342800"/>
        <c:axId val="165345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15</c:v>
                </c:pt>
                <c:pt idx="1">
                  <c:v>12.2</c:v>
                </c:pt>
                <c:pt idx="2">
                  <c:v>10.1</c:v>
                </c:pt>
                <c:pt idx="3">
                  <c:v>7.8</c:v>
                </c:pt>
                <c:pt idx="4">
                  <c:v>8.1</c:v>
                </c:pt>
              </c:numCache>
            </c:numRef>
          </c:val>
          <c:smooth val="0"/>
          <c:extLst xmlns:c16r2="http://schemas.microsoft.com/office/drawing/2015/06/chart">
            <c:ext xmlns:c16="http://schemas.microsoft.com/office/drawing/2014/chart" uri="{C3380CC4-5D6E-409C-BE32-E72D297353CC}">
              <c16:uniqueId val="{00000001-C7B5-4C71-9DB9-C440A798C81C}"/>
            </c:ext>
          </c:extLst>
        </c:ser>
        <c:dLbls>
          <c:showLegendKey val="0"/>
          <c:showVal val="0"/>
          <c:showCatName val="0"/>
          <c:showSerName val="0"/>
          <c:showPercent val="0"/>
          <c:showBubbleSize val="0"/>
        </c:dLbls>
        <c:marker val="1"/>
        <c:smooth val="0"/>
        <c:axId val="165342800"/>
        <c:axId val="165345544"/>
      </c:lineChart>
      <c:dateAx>
        <c:axId val="165342800"/>
        <c:scaling>
          <c:orientation val="minMax"/>
        </c:scaling>
        <c:delete val="1"/>
        <c:axPos val="b"/>
        <c:numFmt formatCode="ge" sourceLinked="1"/>
        <c:majorTickMark val="none"/>
        <c:minorTickMark val="none"/>
        <c:tickLblPos val="none"/>
        <c:crossAx val="165345544"/>
        <c:crosses val="autoZero"/>
        <c:auto val="1"/>
        <c:lblOffset val="100"/>
        <c:baseTimeUnit val="years"/>
      </c:dateAx>
      <c:valAx>
        <c:axId val="1653455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53428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データ!$CO$6:$CS$6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CCB-452D-B5BC-FA38C96B270C}"/>
            </c:ext>
          </c:extLst>
        </c:ser>
        <c:dLbls>
          <c:showLegendKey val="0"/>
          <c:showVal val="0"/>
          <c:showCatName val="0"/>
          <c:showSerName val="0"/>
          <c:showPercent val="0"/>
          <c:showBubbleSize val="0"/>
        </c:dLbls>
        <c:gapWidth val="150"/>
        <c:axId val="343061384"/>
        <c:axId val="343065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1CCB-452D-B5BC-FA38C96B270C}"/>
            </c:ext>
          </c:extLst>
        </c:ser>
        <c:dLbls>
          <c:showLegendKey val="0"/>
          <c:showVal val="0"/>
          <c:showCatName val="0"/>
          <c:showSerName val="0"/>
          <c:showPercent val="0"/>
          <c:showBubbleSize val="0"/>
        </c:dLbls>
        <c:marker val="1"/>
        <c:smooth val="0"/>
        <c:axId val="343061384"/>
        <c:axId val="343065696"/>
      </c:lineChart>
      <c:dateAx>
        <c:axId val="343061384"/>
        <c:scaling>
          <c:orientation val="minMax"/>
        </c:scaling>
        <c:delete val="1"/>
        <c:axPos val="b"/>
        <c:numFmt formatCode="ge" sourceLinked="1"/>
        <c:majorTickMark val="none"/>
        <c:minorTickMark val="none"/>
        <c:tickLblPos val="none"/>
        <c:crossAx val="343065696"/>
        <c:crosses val="autoZero"/>
        <c:auto val="1"/>
        <c:lblOffset val="100"/>
        <c:baseTimeUnit val="years"/>
      </c:dateAx>
      <c:valAx>
        <c:axId val="3430656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30613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データ!$CB$6:$CF$6</c:f>
              <c:numCache>
                <c:formatCode>#,##0.0;"△"#,##0.0</c:formatCode>
                <c:ptCount val="5"/>
                <c:pt idx="0">
                  <c:v>58.3</c:v>
                </c:pt>
                <c:pt idx="1">
                  <c:v>60.3</c:v>
                </c:pt>
                <c:pt idx="2">
                  <c:v>62.2</c:v>
                </c:pt>
                <c:pt idx="3">
                  <c:v>64.2</c:v>
                </c:pt>
                <c:pt idx="4">
                  <c:v>66</c:v>
                </c:pt>
              </c:numCache>
            </c:numRef>
          </c:val>
          <c:extLst xmlns:c16r2="http://schemas.microsoft.com/office/drawing/2015/06/chart">
            <c:ext xmlns:c16="http://schemas.microsoft.com/office/drawing/2014/chart" uri="{C3380CC4-5D6E-409C-BE32-E72D297353CC}">
              <c16:uniqueId val="{00000000-E124-47A7-A1F9-00478C20B243}"/>
            </c:ext>
          </c:extLst>
        </c:ser>
        <c:dLbls>
          <c:showLegendKey val="0"/>
          <c:showVal val="0"/>
          <c:showCatName val="0"/>
          <c:showSerName val="0"/>
          <c:showPercent val="0"/>
          <c:showBubbleSize val="0"/>
        </c:dLbls>
        <c:gapWidth val="150"/>
        <c:axId val="343061776"/>
        <c:axId val="343062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57.1</c:v>
                </c:pt>
                <c:pt idx="1">
                  <c:v>58.9</c:v>
                </c:pt>
                <c:pt idx="2">
                  <c:v>60.6</c:v>
                </c:pt>
                <c:pt idx="3">
                  <c:v>61.8</c:v>
                </c:pt>
                <c:pt idx="4">
                  <c:v>63.6</c:v>
                </c:pt>
              </c:numCache>
            </c:numRef>
          </c:val>
          <c:smooth val="0"/>
          <c:extLst xmlns:c16r2="http://schemas.microsoft.com/office/drawing/2015/06/chart">
            <c:ext xmlns:c16="http://schemas.microsoft.com/office/drawing/2014/chart" uri="{C3380CC4-5D6E-409C-BE32-E72D297353CC}">
              <c16:uniqueId val="{00000001-E124-47A7-A1F9-00478C20B243}"/>
            </c:ext>
          </c:extLst>
        </c:ser>
        <c:dLbls>
          <c:showLegendKey val="0"/>
          <c:showVal val="0"/>
          <c:showCatName val="0"/>
          <c:showSerName val="0"/>
          <c:showPercent val="0"/>
          <c:showBubbleSize val="0"/>
        </c:dLbls>
        <c:marker val="1"/>
        <c:smooth val="0"/>
        <c:axId val="343061776"/>
        <c:axId val="343062952"/>
      </c:lineChart>
      <c:dateAx>
        <c:axId val="343061776"/>
        <c:scaling>
          <c:orientation val="minMax"/>
        </c:scaling>
        <c:delete val="1"/>
        <c:axPos val="b"/>
        <c:numFmt formatCode="ge" sourceLinked="1"/>
        <c:majorTickMark val="none"/>
        <c:minorTickMark val="none"/>
        <c:tickLblPos val="none"/>
        <c:crossAx val="343062952"/>
        <c:crosses val="autoZero"/>
        <c:auto val="1"/>
        <c:lblOffset val="100"/>
        <c:baseTimeUnit val="years"/>
      </c:dateAx>
      <c:valAx>
        <c:axId val="343062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30617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3684913562427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BD1-45A9-85C6-D8E611506352}"/>
            </c:ext>
          </c:extLst>
        </c:ser>
        <c:dLbls>
          <c:showLegendKey val="0"/>
          <c:showVal val="0"/>
          <c:showCatName val="0"/>
          <c:showSerName val="0"/>
          <c:showPercent val="0"/>
          <c:showBubbleSize val="0"/>
        </c:dLbls>
        <c:gapWidth val="150"/>
        <c:axId val="343066872"/>
        <c:axId val="343065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1BD1-45A9-85C6-D8E611506352}"/>
            </c:ext>
          </c:extLst>
        </c:ser>
        <c:dLbls>
          <c:showLegendKey val="0"/>
          <c:showVal val="0"/>
          <c:showCatName val="0"/>
          <c:showSerName val="0"/>
          <c:showPercent val="0"/>
          <c:showBubbleSize val="0"/>
        </c:dLbls>
        <c:marker val="1"/>
        <c:smooth val="0"/>
        <c:axId val="343066872"/>
        <c:axId val="343065304"/>
      </c:lineChart>
      <c:dateAx>
        <c:axId val="343066872"/>
        <c:scaling>
          <c:orientation val="minMax"/>
        </c:scaling>
        <c:delete val="1"/>
        <c:axPos val="b"/>
        <c:numFmt formatCode="ge" sourceLinked="1"/>
        <c:majorTickMark val="none"/>
        <c:minorTickMark val="none"/>
        <c:tickLblPos val="none"/>
        <c:crossAx val="343065304"/>
        <c:crosses val="autoZero"/>
        <c:auto val="1"/>
        <c:lblOffset val="100"/>
        <c:baseTimeUnit val="years"/>
      </c:dateAx>
      <c:valAx>
        <c:axId val="3430653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30668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684913562427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72C-4855-81F3-737A62FCA22B}"/>
            </c:ext>
          </c:extLst>
        </c:ser>
        <c:dLbls>
          <c:showLegendKey val="0"/>
          <c:showVal val="0"/>
          <c:showCatName val="0"/>
          <c:showSerName val="0"/>
          <c:showPercent val="0"/>
          <c:showBubbleSize val="0"/>
        </c:dLbls>
        <c:gapWidth val="150"/>
        <c:axId val="343067264"/>
        <c:axId val="34306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772C-4855-81F3-737A62FCA22B}"/>
            </c:ext>
          </c:extLst>
        </c:ser>
        <c:dLbls>
          <c:showLegendKey val="0"/>
          <c:showVal val="0"/>
          <c:showCatName val="0"/>
          <c:showSerName val="0"/>
          <c:showPercent val="0"/>
          <c:showBubbleSize val="0"/>
        </c:dLbls>
        <c:marker val="1"/>
        <c:smooth val="0"/>
        <c:axId val="343067264"/>
        <c:axId val="343062560"/>
      </c:lineChart>
      <c:dateAx>
        <c:axId val="343067264"/>
        <c:scaling>
          <c:orientation val="minMax"/>
        </c:scaling>
        <c:delete val="1"/>
        <c:axPos val="b"/>
        <c:numFmt formatCode="ge" sourceLinked="1"/>
        <c:majorTickMark val="none"/>
        <c:minorTickMark val="none"/>
        <c:tickLblPos val="none"/>
        <c:crossAx val="343062560"/>
        <c:crosses val="autoZero"/>
        <c:auto val="1"/>
        <c:lblOffset val="100"/>
        <c:baseTimeUnit val="years"/>
      </c:dateAx>
      <c:valAx>
        <c:axId val="343062560"/>
        <c:scaling>
          <c:orientation val="minMax"/>
          <c:max val="10"/>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4306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16147470430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データ!$DK$6:$DO$6</c:f>
              <c:numCache>
                <c:formatCode>#,##0.0;"△"#,##0.0</c:formatCode>
                <c:ptCount val="5"/>
                <c:pt idx="0">
                  <c:v>169.9</c:v>
                </c:pt>
                <c:pt idx="1">
                  <c:v>176.7</c:v>
                </c:pt>
                <c:pt idx="2">
                  <c:v>175.9</c:v>
                </c:pt>
                <c:pt idx="3">
                  <c:v>166.2</c:v>
                </c:pt>
                <c:pt idx="4">
                  <c:v>160.19999999999999</c:v>
                </c:pt>
              </c:numCache>
            </c:numRef>
          </c:val>
          <c:extLst xmlns:c16r2="http://schemas.microsoft.com/office/drawing/2015/06/chart">
            <c:ext xmlns:c16="http://schemas.microsoft.com/office/drawing/2014/chart" uri="{C3380CC4-5D6E-409C-BE32-E72D297353CC}">
              <c16:uniqueId val="{00000000-0601-4DD0-BC51-CCF46C31D320}"/>
            </c:ext>
          </c:extLst>
        </c:ser>
        <c:dLbls>
          <c:showLegendKey val="0"/>
          <c:showVal val="0"/>
          <c:showCatName val="0"/>
          <c:showSerName val="0"/>
          <c:showPercent val="0"/>
          <c:showBubbleSize val="0"/>
        </c:dLbls>
        <c:gapWidth val="150"/>
        <c:axId val="343067656"/>
        <c:axId val="343063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144.4</c:v>
                </c:pt>
                <c:pt idx="1">
                  <c:v>152.5</c:v>
                </c:pt>
                <c:pt idx="2">
                  <c:v>151.9</c:v>
                </c:pt>
                <c:pt idx="3">
                  <c:v>144.6</c:v>
                </c:pt>
                <c:pt idx="4">
                  <c:v>141.1</c:v>
                </c:pt>
              </c:numCache>
            </c:numRef>
          </c:val>
          <c:smooth val="0"/>
          <c:extLst xmlns:c16r2="http://schemas.microsoft.com/office/drawing/2015/06/chart">
            <c:ext xmlns:c16="http://schemas.microsoft.com/office/drawing/2014/chart" uri="{C3380CC4-5D6E-409C-BE32-E72D297353CC}">
              <c16:uniqueId val="{00000001-0601-4DD0-BC51-CCF46C31D320}"/>
            </c:ext>
          </c:extLst>
        </c:ser>
        <c:dLbls>
          <c:showLegendKey val="0"/>
          <c:showVal val="0"/>
          <c:showCatName val="0"/>
          <c:showSerName val="0"/>
          <c:showPercent val="0"/>
          <c:showBubbleSize val="0"/>
        </c:dLbls>
        <c:marker val="1"/>
        <c:smooth val="0"/>
        <c:axId val="343067656"/>
        <c:axId val="343063344"/>
      </c:lineChart>
      <c:dateAx>
        <c:axId val="343067656"/>
        <c:scaling>
          <c:orientation val="minMax"/>
        </c:scaling>
        <c:delete val="1"/>
        <c:axPos val="b"/>
        <c:numFmt formatCode="ge" sourceLinked="1"/>
        <c:majorTickMark val="none"/>
        <c:minorTickMark val="none"/>
        <c:tickLblPos val="none"/>
        <c:crossAx val="343063344"/>
        <c:crosses val="autoZero"/>
        <c:auto val="1"/>
        <c:lblOffset val="100"/>
        <c:baseTimeUnit val="years"/>
      </c:dateAx>
      <c:valAx>
        <c:axId val="3430633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30676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3850501804402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データ!$BF$6:$BJ$6</c:f>
              <c:numCache>
                <c:formatCode>#,##0.0;"△"#,##0.0</c:formatCode>
                <c:ptCount val="5"/>
                <c:pt idx="0">
                  <c:v>29.4</c:v>
                </c:pt>
                <c:pt idx="1">
                  <c:v>33.9</c:v>
                </c:pt>
                <c:pt idx="2">
                  <c:v>41.9</c:v>
                </c:pt>
                <c:pt idx="3">
                  <c:v>43.9</c:v>
                </c:pt>
                <c:pt idx="4">
                  <c:v>45</c:v>
                </c:pt>
              </c:numCache>
            </c:numRef>
          </c:val>
          <c:extLst xmlns:c16r2="http://schemas.microsoft.com/office/drawing/2015/06/chart">
            <c:ext xmlns:c16="http://schemas.microsoft.com/office/drawing/2014/chart" uri="{C3380CC4-5D6E-409C-BE32-E72D297353CC}">
              <c16:uniqueId val="{00000000-E94B-4C80-9355-A15898981728}"/>
            </c:ext>
          </c:extLst>
        </c:ser>
        <c:dLbls>
          <c:showLegendKey val="0"/>
          <c:showVal val="0"/>
          <c:showCatName val="0"/>
          <c:showSerName val="0"/>
          <c:showPercent val="0"/>
          <c:showBubbleSize val="0"/>
        </c:dLbls>
        <c:gapWidth val="150"/>
        <c:axId val="343063736"/>
        <c:axId val="343064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43.5</c:v>
                </c:pt>
                <c:pt idx="1">
                  <c:v>46.6</c:v>
                </c:pt>
                <c:pt idx="2">
                  <c:v>50.6</c:v>
                </c:pt>
                <c:pt idx="3">
                  <c:v>50.5</c:v>
                </c:pt>
                <c:pt idx="4">
                  <c:v>50.6</c:v>
                </c:pt>
              </c:numCache>
            </c:numRef>
          </c:val>
          <c:smooth val="0"/>
          <c:extLst xmlns:c16r2="http://schemas.microsoft.com/office/drawing/2015/06/chart">
            <c:ext xmlns:c16="http://schemas.microsoft.com/office/drawing/2014/chart" uri="{C3380CC4-5D6E-409C-BE32-E72D297353CC}">
              <c16:uniqueId val="{00000001-E94B-4C80-9355-A15898981728}"/>
            </c:ext>
          </c:extLst>
        </c:ser>
        <c:dLbls>
          <c:showLegendKey val="0"/>
          <c:showVal val="0"/>
          <c:showCatName val="0"/>
          <c:showSerName val="0"/>
          <c:showPercent val="0"/>
          <c:showBubbleSize val="0"/>
        </c:dLbls>
        <c:marker val="1"/>
        <c:smooth val="0"/>
        <c:axId val="343063736"/>
        <c:axId val="343064128"/>
      </c:lineChart>
      <c:dateAx>
        <c:axId val="343063736"/>
        <c:scaling>
          <c:orientation val="minMax"/>
        </c:scaling>
        <c:delete val="1"/>
        <c:axPos val="b"/>
        <c:numFmt formatCode="ge" sourceLinked="1"/>
        <c:majorTickMark val="none"/>
        <c:minorTickMark val="none"/>
        <c:tickLblPos val="none"/>
        <c:crossAx val="343064128"/>
        <c:crosses val="autoZero"/>
        <c:auto val="1"/>
        <c:lblOffset val="100"/>
        <c:baseTimeUnit val="years"/>
      </c:dateAx>
      <c:valAx>
        <c:axId val="3430641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30637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896465494718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データ!$BQ$6:$BU$6</c:f>
              <c:numCache>
                <c:formatCode>#,##0;"△"#,##0</c:formatCode>
                <c:ptCount val="5"/>
                <c:pt idx="0">
                  <c:v>12981</c:v>
                </c:pt>
                <c:pt idx="1">
                  <c:v>16104</c:v>
                </c:pt>
                <c:pt idx="2">
                  <c:v>17724</c:v>
                </c:pt>
                <c:pt idx="3">
                  <c:v>18091</c:v>
                </c:pt>
                <c:pt idx="4">
                  <c:v>18242</c:v>
                </c:pt>
              </c:numCache>
            </c:numRef>
          </c:val>
          <c:extLst xmlns:c16r2="http://schemas.microsoft.com/office/drawing/2015/06/chart">
            <c:ext xmlns:c16="http://schemas.microsoft.com/office/drawing/2014/chart" uri="{C3380CC4-5D6E-409C-BE32-E72D297353CC}">
              <c16:uniqueId val="{00000000-EC00-41EE-9F91-B77BCF00C714}"/>
            </c:ext>
          </c:extLst>
        </c:ser>
        <c:dLbls>
          <c:showLegendKey val="0"/>
          <c:showVal val="0"/>
          <c:showCatName val="0"/>
          <c:showSerName val="0"/>
          <c:showPercent val="0"/>
          <c:showBubbleSize val="0"/>
        </c:dLbls>
        <c:gapWidth val="150"/>
        <c:axId val="343060992"/>
        <c:axId val="344094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35871</c:v>
                </c:pt>
                <c:pt idx="1">
                  <c:v>39578</c:v>
                </c:pt>
                <c:pt idx="2">
                  <c:v>39782</c:v>
                </c:pt>
                <c:pt idx="3">
                  <c:v>37980</c:v>
                </c:pt>
                <c:pt idx="4">
                  <c:v>37295</c:v>
                </c:pt>
              </c:numCache>
            </c:numRef>
          </c:val>
          <c:smooth val="0"/>
          <c:extLst xmlns:c16r2="http://schemas.microsoft.com/office/drawing/2015/06/chart">
            <c:ext xmlns:c16="http://schemas.microsoft.com/office/drawing/2014/chart" uri="{C3380CC4-5D6E-409C-BE32-E72D297353CC}">
              <c16:uniqueId val="{00000001-EC00-41EE-9F91-B77BCF00C714}"/>
            </c:ext>
          </c:extLst>
        </c:ser>
        <c:dLbls>
          <c:showLegendKey val="0"/>
          <c:showVal val="0"/>
          <c:showCatName val="0"/>
          <c:showSerName val="0"/>
          <c:showPercent val="0"/>
          <c:showBubbleSize val="0"/>
        </c:dLbls>
        <c:marker val="1"/>
        <c:smooth val="0"/>
        <c:axId val="343060992"/>
        <c:axId val="344094376"/>
      </c:lineChart>
      <c:dateAx>
        <c:axId val="343060992"/>
        <c:scaling>
          <c:orientation val="minMax"/>
        </c:scaling>
        <c:delete val="1"/>
        <c:axPos val="b"/>
        <c:numFmt formatCode="ge" sourceLinked="1"/>
        <c:majorTickMark val="none"/>
        <c:minorTickMark val="none"/>
        <c:tickLblPos val="none"/>
        <c:crossAx val="344094376"/>
        <c:crosses val="autoZero"/>
        <c:auto val="1"/>
        <c:lblOffset val="100"/>
        <c:baseTimeUnit val="years"/>
      </c:dateAx>
      <c:valAx>
        <c:axId val="344094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430609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 xmlns:a16="http://schemas.microsoft.com/office/drawing/2014/main" id="{550068F9-B605-410B-9005-5F5BB7F26D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 xmlns:a16="http://schemas.microsoft.com/office/drawing/2014/main" id="{3F520913-2583-4ADF-AE87-FDADF4112E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 xmlns:a16="http://schemas.microsoft.com/office/drawing/2014/main" id="{0848650E-415C-4B1B-8574-92AE4DAE22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 xmlns:a16="http://schemas.microsoft.com/office/drawing/2014/main" id="{A93C6BDB-E781-4154-A8B2-41B7BC3672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 xmlns:a16="http://schemas.microsoft.com/office/drawing/2014/main" id="{B8EFBDE3-B88D-4F6D-AE34-2C5ECD108F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 xmlns:a16="http://schemas.microsoft.com/office/drawing/2014/main" id="{5EB0C3F4-0A7F-4368-897D-C10556EA77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 xmlns:a16="http://schemas.microsoft.com/office/drawing/2014/main" id="{26D3DE5A-5F73-41E9-97C1-4B27E74E63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 xmlns:a16="http://schemas.microsoft.com/office/drawing/2014/main" id="{125E9649-C16C-48DF-BFF3-313A139361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 xmlns:a16="http://schemas.microsoft.com/office/drawing/2014/main" id="{623FDCFA-EAF5-4C44-9877-68798C9C8E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【313.0】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【42.4】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【165.0】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【27,435】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B31" zoomScaleNormal="100" zoomScaleSheetLayoutView="70" workbookViewId="0">
      <selection activeCell="ND48" sqref="ND48:NR48"/>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徳島県徳島市　新町地下駐車場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Ａ２Ｂ２</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無</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3212</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f>データ!O7</f>
        <v>98</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118</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地下式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47</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133</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300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利用料金制</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127</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f>データ!$B$11</f>
        <v>41640</v>
      </c>
      <c r="V30" s="114"/>
      <c r="W30" s="114"/>
      <c r="X30" s="114"/>
      <c r="Y30" s="114"/>
      <c r="Z30" s="114"/>
      <c r="AA30" s="114"/>
      <c r="AB30" s="114"/>
      <c r="AC30" s="114"/>
      <c r="AD30" s="114"/>
      <c r="AE30" s="114"/>
      <c r="AF30" s="114"/>
      <c r="AG30" s="114"/>
      <c r="AH30" s="114"/>
      <c r="AI30" s="114"/>
      <c r="AJ30" s="114"/>
      <c r="AK30" s="114"/>
      <c r="AL30" s="114"/>
      <c r="AM30" s="114"/>
      <c r="AN30" s="114">
        <f>データ!$C$11</f>
        <v>42005</v>
      </c>
      <c r="AO30" s="114"/>
      <c r="AP30" s="114"/>
      <c r="AQ30" s="114"/>
      <c r="AR30" s="114"/>
      <c r="AS30" s="114"/>
      <c r="AT30" s="114"/>
      <c r="AU30" s="114"/>
      <c r="AV30" s="114"/>
      <c r="AW30" s="114"/>
      <c r="AX30" s="114"/>
      <c r="AY30" s="114"/>
      <c r="AZ30" s="114"/>
      <c r="BA30" s="114"/>
      <c r="BB30" s="114"/>
      <c r="BC30" s="114"/>
      <c r="BD30" s="114"/>
      <c r="BE30" s="114"/>
      <c r="BF30" s="114"/>
      <c r="BG30" s="114">
        <f>データ!$D$11</f>
        <v>42370</v>
      </c>
      <c r="BH30" s="114"/>
      <c r="BI30" s="114"/>
      <c r="BJ30" s="114"/>
      <c r="BK30" s="114"/>
      <c r="BL30" s="114"/>
      <c r="BM30" s="114"/>
      <c r="BN30" s="114"/>
      <c r="BO30" s="114"/>
      <c r="BP30" s="114"/>
      <c r="BQ30" s="114"/>
      <c r="BR30" s="114"/>
      <c r="BS30" s="114"/>
      <c r="BT30" s="114"/>
      <c r="BU30" s="114"/>
      <c r="BV30" s="114"/>
      <c r="BW30" s="114"/>
      <c r="BX30" s="114"/>
      <c r="BY30" s="114"/>
      <c r="BZ30" s="114">
        <f>データ!$E$11</f>
        <v>42736</v>
      </c>
      <c r="CA30" s="114"/>
      <c r="CB30" s="114"/>
      <c r="CC30" s="114"/>
      <c r="CD30" s="114"/>
      <c r="CE30" s="114"/>
      <c r="CF30" s="114"/>
      <c r="CG30" s="114"/>
      <c r="CH30" s="114"/>
      <c r="CI30" s="114"/>
      <c r="CJ30" s="114"/>
      <c r="CK30" s="114"/>
      <c r="CL30" s="114"/>
      <c r="CM30" s="114"/>
      <c r="CN30" s="114"/>
      <c r="CO30" s="114"/>
      <c r="CP30" s="114"/>
      <c r="CQ30" s="114"/>
      <c r="CR30" s="114"/>
      <c r="CS30" s="114">
        <f>データ!$F$11</f>
        <v>43101</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41640</v>
      </c>
      <c r="EM30" s="114"/>
      <c r="EN30" s="114"/>
      <c r="EO30" s="114"/>
      <c r="EP30" s="114"/>
      <c r="EQ30" s="114"/>
      <c r="ER30" s="114"/>
      <c r="ES30" s="114"/>
      <c r="ET30" s="114"/>
      <c r="EU30" s="114"/>
      <c r="EV30" s="114"/>
      <c r="EW30" s="114"/>
      <c r="EX30" s="114"/>
      <c r="EY30" s="114"/>
      <c r="EZ30" s="114"/>
      <c r="FA30" s="114"/>
      <c r="FB30" s="114"/>
      <c r="FC30" s="114"/>
      <c r="FD30" s="114"/>
      <c r="FE30" s="114">
        <f>データ!$C$11</f>
        <v>42005</v>
      </c>
      <c r="FF30" s="114"/>
      <c r="FG30" s="114"/>
      <c r="FH30" s="114"/>
      <c r="FI30" s="114"/>
      <c r="FJ30" s="114"/>
      <c r="FK30" s="114"/>
      <c r="FL30" s="114"/>
      <c r="FM30" s="114"/>
      <c r="FN30" s="114"/>
      <c r="FO30" s="114"/>
      <c r="FP30" s="114"/>
      <c r="FQ30" s="114"/>
      <c r="FR30" s="114"/>
      <c r="FS30" s="114"/>
      <c r="FT30" s="114"/>
      <c r="FU30" s="114"/>
      <c r="FV30" s="114"/>
      <c r="FW30" s="114"/>
      <c r="FX30" s="114">
        <f>データ!$D$11</f>
        <v>42370</v>
      </c>
      <c r="FY30" s="114"/>
      <c r="FZ30" s="114"/>
      <c r="GA30" s="114"/>
      <c r="GB30" s="114"/>
      <c r="GC30" s="114"/>
      <c r="GD30" s="114"/>
      <c r="GE30" s="114"/>
      <c r="GF30" s="114"/>
      <c r="GG30" s="114"/>
      <c r="GH30" s="114"/>
      <c r="GI30" s="114"/>
      <c r="GJ30" s="114"/>
      <c r="GK30" s="114"/>
      <c r="GL30" s="114"/>
      <c r="GM30" s="114"/>
      <c r="GN30" s="114"/>
      <c r="GO30" s="114"/>
      <c r="GP30" s="114"/>
      <c r="GQ30" s="114">
        <f>データ!$E$11</f>
        <v>42736</v>
      </c>
      <c r="GR30" s="114"/>
      <c r="GS30" s="114"/>
      <c r="GT30" s="114"/>
      <c r="GU30" s="114"/>
      <c r="GV30" s="114"/>
      <c r="GW30" s="114"/>
      <c r="GX30" s="114"/>
      <c r="GY30" s="114"/>
      <c r="GZ30" s="114"/>
      <c r="HA30" s="114"/>
      <c r="HB30" s="114"/>
      <c r="HC30" s="114"/>
      <c r="HD30" s="114"/>
      <c r="HE30" s="114"/>
      <c r="HF30" s="114"/>
      <c r="HG30" s="114"/>
      <c r="HH30" s="114"/>
      <c r="HI30" s="114"/>
      <c r="HJ30" s="114">
        <f>データ!$F$11</f>
        <v>43101</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41640</v>
      </c>
      <c r="JD30" s="114"/>
      <c r="JE30" s="114"/>
      <c r="JF30" s="114"/>
      <c r="JG30" s="114"/>
      <c r="JH30" s="114"/>
      <c r="JI30" s="114"/>
      <c r="JJ30" s="114"/>
      <c r="JK30" s="114"/>
      <c r="JL30" s="114"/>
      <c r="JM30" s="114"/>
      <c r="JN30" s="114"/>
      <c r="JO30" s="114"/>
      <c r="JP30" s="114"/>
      <c r="JQ30" s="114"/>
      <c r="JR30" s="114"/>
      <c r="JS30" s="114"/>
      <c r="JT30" s="114"/>
      <c r="JU30" s="114"/>
      <c r="JV30" s="114">
        <f>データ!$C$11</f>
        <v>42005</v>
      </c>
      <c r="JW30" s="114"/>
      <c r="JX30" s="114"/>
      <c r="JY30" s="114"/>
      <c r="JZ30" s="114"/>
      <c r="KA30" s="114"/>
      <c r="KB30" s="114"/>
      <c r="KC30" s="114"/>
      <c r="KD30" s="114"/>
      <c r="KE30" s="114"/>
      <c r="KF30" s="114"/>
      <c r="KG30" s="114"/>
      <c r="KH30" s="114"/>
      <c r="KI30" s="114"/>
      <c r="KJ30" s="114"/>
      <c r="KK30" s="114"/>
      <c r="KL30" s="114"/>
      <c r="KM30" s="114"/>
      <c r="KN30" s="114"/>
      <c r="KO30" s="114">
        <f>データ!$D$11</f>
        <v>42370</v>
      </c>
      <c r="KP30" s="114"/>
      <c r="KQ30" s="114"/>
      <c r="KR30" s="114"/>
      <c r="KS30" s="114"/>
      <c r="KT30" s="114"/>
      <c r="KU30" s="114"/>
      <c r="KV30" s="114"/>
      <c r="KW30" s="114"/>
      <c r="KX30" s="114"/>
      <c r="KY30" s="114"/>
      <c r="KZ30" s="114"/>
      <c r="LA30" s="114"/>
      <c r="LB30" s="114"/>
      <c r="LC30" s="114"/>
      <c r="LD30" s="114"/>
      <c r="LE30" s="114"/>
      <c r="LF30" s="114"/>
      <c r="LG30" s="114"/>
      <c r="LH30" s="114">
        <f>データ!$E$11</f>
        <v>42736</v>
      </c>
      <c r="LI30" s="114"/>
      <c r="LJ30" s="114"/>
      <c r="LK30" s="114"/>
      <c r="LL30" s="114"/>
      <c r="LM30" s="114"/>
      <c r="LN30" s="114"/>
      <c r="LO30" s="114"/>
      <c r="LP30" s="114"/>
      <c r="LQ30" s="114"/>
      <c r="LR30" s="114"/>
      <c r="LS30" s="114"/>
      <c r="LT30" s="114"/>
      <c r="LU30" s="114"/>
      <c r="LV30" s="114"/>
      <c r="LW30" s="114"/>
      <c r="LX30" s="114"/>
      <c r="LY30" s="114"/>
      <c r="LZ30" s="114"/>
      <c r="MA30" s="114">
        <f>データ!$F$11</f>
        <v>43101</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130.6</v>
      </c>
      <c r="V31" s="118"/>
      <c r="W31" s="118"/>
      <c r="X31" s="118"/>
      <c r="Y31" s="118"/>
      <c r="Z31" s="118"/>
      <c r="AA31" s="118"/>
      <c r="AB31" s="118"/>
      <c r="AC31" s="118"/>
      <c r="AD31" s="118"/>
      <c r="AE31" s="118"/>
      <c r="AF31" s="118"/>
      <c r="AG31" s="118"/>
      <c r="AH31" s="118"/>
      <c r="AI31" s="118"/>
      <c r="AJ31" s="118"/>
      <c r="AK31" s="118"/>
      <c r="AL31" s="118"/>
      <c r="AM31" s="118"/>
      <c r="AN31" s="118">
        <f>データ!Z7</f>
        <v>138.30000000000001</v>
      </c>
      <c r="AO31" s="118"/>
      <c r="AP31" s="118"/>
      <c r="AQ31" s="118"/>
      <c r="AR31" s="118"/>
      <c r="AS31" s="118"/>
      <c r="AT31" s="118"/>
      <c r="AU31" s="118"/>
      <c r="AV31" s="118"/>
      <c r="AW31" s="118"/>
      <c r="AX31" s="118"/>
      <c r="AY31" s="118"/>
      <c r="AZ31" s="118"/>
      <c r="BA31" s="118"/>
      <c r="BB31" s="118"/>
      <c r="BC31" s="118"/>
      <c r="BD31" s="118"/>
      <c r="BE31" s="118"/>
      <c r="BF31" s="118"/>
      <c r="BG31" s="118">
        <f>データ!AA7</f>
        <v>150</v>
      </c>
      <c r="BH31" s="118"/>
      <c r="BI31" s="118"/>
      <c r="BJ31" s="118"/>
      <c r="BK31" s="118"/>
      <c r="BL31" s="118"/>
      <c r="BM31" s="118"/>
      <c r="BN31" s="118"/>
      <c r="BO31" s="118"/>
      <c r="BP31" s="118"/>
      <c r="BQ31" s="118"/>
      <c r="BR31" s="118"/>
      <c r="BS31" s="118"/>
      <c r="BT31" s="118"/>
      <c r="BU31" s="118"/>
      <c r="BV31" s="118"/>
      <c r="BW31" s="118"/>
      <c r="BX31" s="118"/>
      <c r="BY31" s="118"/>
      <c r="BZ31" s="118">
        <f>データ!AB7</f>
        <v>154.1</v>
      </c>
      <c r="CA31" s="118"/>
      <c r="CB31" s="118"/>
      <c r="CC31" s="118"/>
      <c r="CD31" s="118"/>
      <c r="CE31" s="118"/>
      <c r="CF31" s="118"/>
      <c r="CG31" s="118"/>
      <c r="CH31" s="118"/>
      <c r="CI31" s="118"/>
      <c r="CJ31" s="118"/>
      <c r="CK31" s="118"/>
      <c r="CL31" s="118"/>
      <c r="CM31" s="118"/>
      <c r="CN31" s="118"/>
      <c r="CO31" s="118"/>
      <c r="CP31" s="118"/>
      <c r="CQ31" s="118"/>
      <c r="CR31" s="118"/>
      <c r="CS31" s="118">
        <f>データ!AC7</f>
        <v>162</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169.9</v>
      </c>
      <c r="JD31" s="120"/>
      <c r="JE31" s="120"/>
      <c r="JF31" s="120"/>
      <c r="JG31" s="120"/>
      <c r="JH31" s="120"/>
      <c r="JI31" s="120"/>
      <c r="JJ31" s="120"/>
      <c r="JK31" s="120"/>
      <c r="JL31" s="120"/>
      <c r="JM31" s="120"/>
      <c r="JN31" s="120"/>
      <c r="JO31" s="120"/>
      <c r="JP31" s="120"/>
      <c r="JQ31" s="120"/>
      <c r="JR31" s="120"/>
      <c r="JS31" s="120"/>
      <c r="JT31" s="120"/>
      <c r="JU31" s="121"/>
      <c r="JV31" s="119">
        <f>データ!DL7</f>
        <v>176.7</v>
      </c>
      <c r="JW31" s="120"/>
      <c r="JX31" s="120"/>
      <c r="JY31" s="120"/>
      <c r="JZ31" s="120"/>
      <c r="KA31" s="120"/>
      <c r="KB31" s="120"/>
      <c r="KC31" s="120"/>
      <c r="KD31" s="120"/>
      <c r="KE31" s="120"/>
      <c r="KF31" s="120"/>
      <c r="KG31" s="120"/>
      <c r="KH31" s="120"/>
      <c r="KI31" s="120"/>
      <c r="KJ31" s="120"/>
      <c r="KK31" s="120"/>
      <c r="KL31" s="120"/>
      <c r="KM31" s="120"/>
      <c r="KN31" s="121"/>
      <c r="KO31" s="119">
        <f>データ!DM7</f>
        <v>175.9</v>
      </c>
      <c r="KP31" s="120"/>
      <c r="KQ31" s="120"/>
      <c r="KR31" s="120"/>
      <c r="KS31" s="120"/>
      <c r="KT31" s="120"/>
      <c r="KU31" s="120"/>
      <c r="KV31" s="120"/>
      <c r="KW31" s="120"/>
      <c r="KX31" s="120"/>
      <c r="KY31" s="120"/>
      <c r="KZ31" s="120"/>
      <c r="LA31" s="120"/>
      <c r="LB31" s="120"/>
      <c r="LC31" s="120"/>
      <c r="LD31" s="120"/>
      <c r="LE31" s="120"/>
      <c r="LF31" s="120"/>
      <c r="LG31" s="121"/>
      <c r="LH31" s="119">
        <f>データ!DN7</f>
        <v>166.2</v>
      </c>
      <c r="LI31" s="120"/>
      <c r="LJ31" s="120"/>
      <c r="LK31" s="120"/>
      <c r="LL31" s="120"/>
      <c r="LM31" s="120"/>
      <c r="LN31" s="120"/>
      <c r="LO31" s="120"/>
      <c r="LP31" s="120"/>
      <c r="LQ31" s="120"/>
      <c r="LR31" s="120"/>
      <c r="LS31" s="120"/>
      <c r="LT31" s="120"/>
      <c r="LU31" s="120"/>
      <c r="LV31" s="120"/>
      <c r="LW31" s="120"/>
      <c r="LX31" s="120"/>
      <c r="LY31" s="120"/>
      <c r="LZ31" s="121"/>
      <c r="MA31" s="119">
        <f>データ!DO7</f>
        <v>160.19999999999999</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124.5</v>
      </c>
      <c r="V32" s="118"/>
      <c r="W32" s="118"/>
      <c r="X32" s="118"/>
      <c r="Y32" s="118"/>
      <c r="Z32" s="118"/>
      <c r="AA32" s="118"/>
      <c r="AB32" s="118"/>
      <c r="AC32" s="118"/>
      <c r="AD32" s="118"/>
      <c r="AE32" s="118"/>
      <c r="AF32" s="118"/>
      <c r="AG32" s="118"/>
      <c r="AH32" s="118"/>
      <c r="AI32" s="118"/>
      <c r="AJ32" s="118"/>
      <c r="AK32" s="118"/>
      <c r="AL32" s="118"/>
      <c r="AM32" s="118"/>
      <c r="AN32" s="118">
        <f>データ!AE7</f>
        <v>130.80000000000001</v>
      </c>
      <c r="AO32" s="118"/>
      <c r="AP32" s="118"/>
      <c r="AQ32" s="118"/>
      <c r="AR32" s="118"/>
      <c r="AS32" s="118"/>
      <c r="AT32" s="118"/>
      <c r="AU32" s="118"/>
      <c r="AV32" s="118"/>
      <c r="AW32" s="118"/>
      <c r="AX32" s="118"/>
      <c r="AY32" s="118"/>
      <c r="AZ32" s="118"/>
      <c r="BA32" s="118"/>
      <c r="BB32" s="118"/>
      <c r="BC32" s="118"/>
      <c r="BD32" s="118"/>
      <c r="BE32" s="118"/>
      <c r="BF32" s="118"/>
      <c r="BG32" s="118">
        <f>データ!AF7</f>
        <v>136.1</v>
      </c>
      <c r="BH32" s="118"/>
      <c r="BI32" s="118"/>
      <c r="BJ32" s="118"/>
      <c r="BK32" s="118"/>
      <c r="BL32" s="118"/>
      <c r="BM32" s="118"/>
      <c r="BN32" s="118"/>
      <c r="BO32" s="118"/>
      <c r="BP32" s="118"/>
      <c r="BQ32" s="118"/>
      <c r="BR32" s="118"/>
      <c r="BS32" s="118"/>
      <c r="BT32" s="118"/>
      <c r="BU32" s="118"/>
      <c r="BV32" s="118"/>
      <c r="BW32" s="118"/>
      <c r="BX32" s="118"/>
      <c r="BY32" s="118"/>
      <c r="BZ32" s="118">
        <f>データ!AG7</f>
        <v>135.69999999999999</v>
      </c>
      <c r="CA32" s="118"/>
      <c r="CB32" s="118"/>
      <c r="CC32" s="118"/>
      <c r="CD32" s="118"/>
      <c r="CE32" s="118"/>
      <c r="CF32" s="118"/>
      <c r="CG32" s="118"/>
      <c r="CH32" s="118"/>
      <c r="CI32" s="118"/>
      <c r="CJ32" s="118"/>
      <c r="CK32" s="118"/>
      <c r="CL32" s="118"/>
      <c r="CM32" s="118"/>
      <c r="CN32" s="118"/>
      <c r="CO32" s="118"/>
      <c r="CP32" s="118"/>
      <c r="CQ32" s="118"/>
      <c r="CR32" s="118"/>
      <c r="CS32" s="118">
        <f>データ!AH7</f>
        <v>137.30000000000001</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0</v>
      </c>
      <c r="EM32" s="118"/>
      <c r="EN32" s="118"/>
      <c r="EO32" s="118"/>
      <c r="EP32" s="118"/>
      <c r="EQ32" s="118"/>
      <c r="ER32" s="118"/>
      <c r="ES32" s="118"/>
      <c r="ET32" s="118"/>
      <c r="EU32" s="118"/>
      <c r="EV32" s="118"/>
      <c r="EW32" s="118"/>
      <c r="EX32" s="118"/>
      <c r="EY32" s="118"/>
      <c r="EZ32" s="118"/>
      <c r="FA32" s="118"/>
      <c r="FB32" s="118"/>
      <c r="FC32" s="118"/>
      <c r="FD32" s="118"/>
      <c r="FE32" s="118">
        <f>データ!AP7</f>
        <v>0</v>
      </c>
      <c r="FF32" s="118"/>
      <c r="FG32" s="118"/>
      <c r="FH32" s="118"/>
      <c r="FI32" s="118"/>
      <c r="FJ32" s="118"/>
      <c r="FK32" s="118"/>
      <c r="FL32" s="118"/>
      <c r="FM32" s="118"/>
      <c r="FN32" s="118"/>
      <c r="FO32" s="118"/>
      <c r="FP32" s="118"/>
      <c r="FQ32" s="118"/>
      <c r="FR32" s="118"/>
      <c r="FS32" s="118"/>
      <c r="FT32" s="118"/>
      <c r="FU32" s="118"/>
      <c r="FV32" s="118"/>
      <c r="FW32" s="118"/>
      <c r="FX32" s="118">
        <f>データ!AQ7</f>
        <v>0</v>
      </c>
      <c r="FY32" s="118"/>
      <c r="FZ32" s="118"/>
      <c r="GA32" s="118"/>
      <c r="GB32" s="118"/>
      <c r="GC32" s="118"/>
      <c r="GD32" s="118"/>
      <c r="GE32" s="118"/>
      <c r="GF32" s="118"/>
      <c r="GG32" s="118"/>
      <c r="GH32" s="118"/>
      <c r="GI32" s="118"/>
      <c r="GJ32" s="118"/>
      <c r="GK32" s="118"/>
      <c r="GL32" s="118"/>
      <c r="GM32" s="118"/>
      <c r="GN32" s="118"/>
      <c r="GO32" s="118"/>
      <c r="GP32" s="118"/>
      <c r="GQ32" s="118">
        <f>データ!AR7</f>
        <v>0</v>
      </c>
      <c r="GR32" s="118"/>
      <c r="GS32" s="118"/>
      <c r="GT32" s="118"/>
      <c r="GU32" s="118"/>
      <c r="GV32" s="118"/>
      <c r="GW32" s="118"/>
      <c r="GX32" s="118"/>
      <c r="GY32" s="118"/>
      <c r="GZ32" s="118"/>
      <c r="HA32" s="118"/>
      <c r="HB32" s="118"/>
      <c r="HC32" s="118"/>
      <c r="HD32" s="118"/>
      <c r="HE32" s="118"/>
      <c r="HF32" s="118"/>
      <c r="HG32" s="118"/>
      <c r="HH32" s="118"/>
      <c r="HI32" s="118"/>
      <c r="HJ32" s="118">
        <f>データ!AS7</f>
        <v>0</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144.4</v>
      </c>
      <c r="JD32" s="120"/>
      <c r="JE32" s="120"/>
      <c r="JF32" s="120"/>
      <c r="JG32" s="120"/>
      <c r="JH32" s="120"/>
      <c r="JI32" s="120"/>
      <c r="JJ32" s="120"/>
      <c r="JK32" s="120"/>
      <c r="JL32" s="120"/>
      <c r="JM32" s="120"/>
      <c r="JN32" s="120"/>
      <c r="JO32" s="120"/>
      <c r="JP32" s="120"/>
      <c r="JQ32" s="120"/>
      <c r="JR32" s="120"/>
      <c r="JS32" s="120"/>
      <c r="JT32" s="120"/>
      <c r="JU32" s="121"/>
      <c r="JV32" s="119">
        <f>データ!DQ7</f>
        <v>152.5</v>
      </c>
      <c r="JW32" s="120"/>
      <c r="JX32" s="120"/>
      <c r="JY32" s="120"/>
      <c r="JZ32" s="120"/>
      <c r="KA32" s="120"/>
      <c r="KB32" s="120"/>
      <c r="KC32" s="120"/>
      <c r="KD32" s="120"/>
      <c r="KE32" s="120"/>
      <c r="KF32" s="120"/>
      <c r="KG32" s="120"/>
      <c r="KH32" s="120"/>
      <c r="KI32" s="120"/>
      <c r="KJ32" s="120"/>
      <c r="KK32" s="120"/>
      <c r="KL32" s="120"/>
      <c r="KM32" s="120"/>
      <c r="KN32" s="121"/>
      <c r="KO32" s="119">
        <f>データ!DR7</f>
        <v>151.9</v>
      </c>
      <c r="KP32" s="120"/>
      <c r="KQ32" s="120"/>
      <c r="KR32" s="120"/>
      <c r="KS32" s="120"/>
      <c r="KT32" s="120"/>
      <c r="KU32" s="120"/>
      <c r="KV32" s="120"/>
      <c r="KW32" s="120"/>
      <c r="KX32" s="120"/>
      <c r="KY32" s="120"/>
      <c r="KZ32" s="120"/>
      <c r="LA32" s="120"/>
      <c r="LB32" s="120"/>
      <c r="LC32" s="120"/>
      <c r="LD32" s="120"/>
      <c r="LE32" s="120"/>
      <c r="LF32" s="120"/>
      <c r="LG32" s="121"/>
      <c r="LH32" s="119">
        <f>データ!DS7</f>
        <v>144.6</v>
      </c>
      <c r="LI32" s="120"/>
      <c r="LJ32" s="120"/>
      <c r="LK32" s="120"/>
      <c r="LL32" s="120"/>
      <c r="LM32" s="120"/>
      <c r="LN32" s="120"/>
      <c r="LO32" s="120"/>
      <c r="LP32" s="120"/>
      <c r="LQ32" s="120"/>
      <c r="LR32" s="120"/>
      <c r="LS32" s="120"/>
      <c r="LT32" s="120"/>
      <c r="LU32" s="120"/>
      <c r="LV32" s="120"/>
      <c r="LW32" s="120"/>
      <c r="LX32" s="120"/>
      <c r="LY32" s="120"/>
      <c r="LZ32" s="121"/>
      <c r="MA32" s="119">
        <f>データ!DT7</f>
        <v>141.1</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130</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128</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f>データ!$B$11</f>
        <v>41640</v>
      </c>
      <c r="V51" s="114"/>
      <c r="W51" s="114"/>
      <c r="X51" s="114"/>
      <c r="Y51" s="114"/>
      <c r="Z51" s="114"/>
      <c r="AA51" s="114"/>
      <c r="AB51" s="114"/>
      <c r="AC51" s="114"/>
      <c r="AD51" s="114"/>
      <c r="AE51" s="114"/>
      <c r="AF51" s="114"/>
      <c r="AG51" s="114"/>
      <c r="AH51" s="114"/>
      <c r="AI51" s="114"/>
      <c r="AJ51" s="114"/>
      <c r="AK51" s="114"/>
      <c r="AL51" s="114"/>
      <c r="AM51" s="114"/>
      <c r="AN51" s="114">
        <f>データ!$C$11</f>
        <v>42005</v>
      </c>
      <c r="AO51" s="114"/>
      <c r="AP51" s="114"/>
      <c r="AQ51" s="114"/>
      <c r="AR51" s="114"/>
      <c r="AS51" s="114"/>
      <c r="AT51" s="114"/>
      <c r="AU51" s="114"/>
      <c r="AV51" s="114"/>
      <c r="AW51" s="114"/>
      <c r="AX51" s="114"/>
      <c r="AY51" s="114"/>
      <c r="AZ51" s="114"/>
      <c r="BA51" s="114"/>
      <c r="BB51" s="114"/>
      <c r="BC51" s="114"/>
      <c r="BD51" s="114"/>
      <c r="BE51" s="114"/>
      <c r="BF51" s="114"/>
      <c r="BG51" s="114">
        <f>データ!$D$11</f>
        <v>42370</v>
      </c>
      <c r="BH51" s="114"/>
      <c r="BI51" s="114"/>
      <c r="BJ51" s="114"/>
      <c r="BK51" s="114"/>
      <c r="BL51" s="114"/>
      <c r="BM51" s="114"/>
      <c r="BN51" s="114"/>
      <c r="BO51" s="114"/>
      <c r="BP51" s="114"/>
      <c r="BQ51" s="114"/>
      <c r="BR51" s="114"/>
      <c r="BS51" s="114"/>
      <c r="BT51" s="114"/>
      <c r="BU51" s="114"/>
      <c r="BV51" s="114"/>
      <c r="BW51" s="114"/>
      <c r="BX51" s="114"/>
      <c r="BY51" s="114"/>
      <c r="BZ51" s="114">
        <f>データ!$E$11</f>
        <v>42736</v>
      </c>
      <c r="CA51" s="114"/>
      <c r="CB51" s="114"/>
      <c r="CC51" s="114"/>
      <c r="CD51" s="114"/>
      <c r="CE51" s="114"/>
      <c r="CF51" s="114"/>
      <c r="CG51" s="114"/>
      <c r="CH51" s="114"/>
      <c r="CI51" s="114"/>
      <c r="CJ51" s="114"/>
      <c r="CK51" s="114"/>
      <c r="CL51" s="114"/>
      <c r="CM51" s="114"/>
      <c r="CN51" s="114"/>
      <c r="CO51" s="114"/>
      <c r="CP51" s="114"/>
      <c r="CQ51" s="114"/>
      <c r="CR51" s="114"/>
      <c r="CS51" s="114">
        <f>データ!$F$11</f>
        <v>43101</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41640</v>
      </c>
      <c r="EM51" s="114"/>
      <c r="EN51" s="114"/>
      <c r="EO51" s="114"/>
      <c r="EP51" s="114"/>
      <c r="EQ51" s="114"/>
      <c r="ER51" s="114"/>
      <c r="ES51" s="114"/>
      <c r="ET51" s="114"/>
      <c r="EU51" s="114"/>
      <c r="EV51" s="114"/>
      <c r="EW51" s="114"/>
      <c r="EX51" s="114"/>
      <c r="EY51" s="114"/>
      <c r="EZ51" s="114"/>
      <c r="FA51" s="114"/>
      <c r="FB51" s="114"/>
      <c r="FC51" s="114"/>
      <c r="FD51" s="114"/>
      <c r="FE51" s="114">
        <f>データ!$C$11</f>
        <v>42005</v>
      </c>
      <c r="FF51" s="114"/>
      <c r="FG51" s="114"/>
      <c r="FH51" s="114"/>
      <c r="FI51" s="114"/>
      <c r="FJ51" s="114"/>
      <c r="FK51" s="114"/>
      <c r="FL51" s="114"/>
      <c r="FM51" s="114"/>
      <c r="FN51" s="114"/>
      <c r="FO51" s="114"/>
      <c r="FP51" s="114"/>
      <c r="FQ51" s="114"/>
      <c r="FR51" s="114"/>
      <c r="FS51" s="114"/>
      <c r="FT51" s="114"/>
      <c r="FU51" s="114"/>
      <c r="FV51" s="114"/>
      <c r="FW51" s="114"/>
      <c r="FX51" s="114">
        <f>データ!$D$11</f>
        <v>42370</v>
      </c>
      <c r="FY51" s="114"/>
      <c r="FZ51" s="114"/>
      <c r="GA51" s="114"/>
      <c r="GB51" s="114"/>
      <c r="GC51" s="114"/>
      <c r="GD51" s="114"/>
      <c r="GE51" s="114"/>
      <c r="GF51" s="114"/>
      <c r="GG51" s="114"/>
      <c r="GH51" s="114"/>
      <c r="GI51" s="114"/>
      <c r="GJ51" s="114"/>
      <c r="GK51" s="114"/>
      <c r="GL51" s="114"/>
      <c r="GM51" s="114"/>
      <c r="GN51" s="114"/>
      <c r="GO51" s="114"/>
      <c r="GP51" s="114"/>
      <c r="GQ51" s="114">
        <f>データ!$E$11</f>
        <v>42736</v>
      </c>
      <c r="GR51" s="114"/>
      <c r="GS51" s="114"/>
      <c r="GT51" s="114"/>
      <c r="GU51" s="114"/>
      <c r="GV51" s="114"/>
      <c r="GW51" s="114"/>
      <c r="GX51" s="114"/>
      <c r="GY51" s="114"/>
      <c r="GZ51" s="114"/>
      <c r="HA51" s="114"/>
      <c r="HB51" s="114"/>
      <c r="HC51" s="114"/>
      <c r="HD51" s="114"/>
      <c r="HE51" s="114"/>
      <c r="HF51" s="114"/>
      <c r="HG51" s="114"/>
      <c r="HH51" s="114"/>
      <c r="HI51" s="114"/>
      <c r="HJ51" s="114">
        <f>データ!$F$11</f>
        <v>43101</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41640</v>
      </c>
      <c r="JD51" s="114"/>
      <c r="JE51" s="114"/>
      <c r="JF51" s="114"/>
      <c r="JG51" s="114"/>
      <c r="JH51" s="114"/>
      <c r="JI51" s="114"/>
      <c r="JJ51" s="114"/>
      <c r="JK51" s="114"/>
      <c r="JL51" s="114"/>
      <c r="JM51" s="114"/>
      <c r="JN51" s="114"/>
      <c r="JO51" s="114"/>
      <c r="JP51" s="114"/>
      <c r="JQ51" s="114"/>
      <c r="JR51" s="114"/>
      <c r="JS51" s="114"/>
      <c r="JT51" s="114"/>
      <c r="JU51" s="114"/>
      <c r="JV51" s="114">
        <f>データ!$C$11</f>
        <v>42005</v>
      </c>
      <c r="JW51" s="114"/>
      <c r="JX51" s="114"/>
      <c r="JY51" s="114"/>
      <c r="JZ51" s="114"/>
      <c r="KA51" s="114"/>
      <c r="KB51" s="114"/>
      <c r="KC51" s="114"/>
      <c r="KD51" s="114"/>
      <c r="KE51" s="114"/>
      <c r="KF51" s="114"/>
      <c r="KG51" s="114"/>
      <c r="KH51" s="114"/>
      <c r="KI51" s="114"/>
      <c r="KJ51" s="114"/>
      <c r="KK51" s="114"/>
      <c r="KL51" s="114"/>
      <c r="KM51" s="114"/>
      <c r="KN51" s="114"/>
      <c r="KO51" s="114">
        <f>データ!$D$11</f>
        <v>42370</v>
      </c>
      <c r="KP51" s="114"/>
      <c r="KQ51" s="114"/>
      <c r="KR51" s="114"/>
      <c r="KS51" s="114"/>
      <c r="KT51" s="114"/>
      <c r="KU51" s="114"/>
      <c r="KV51" s="114"/>
      <c r="KW51" s="114"/>
      <c r="KX51" s="114"/>
      <c r="KY51" s="114"/>
      <c r="KZ51" s="114"/>
      <c r="LA51" s="114"/>
      <c r="LB51" s="114"/>
      <c r="LC51" s="114"/>
      <c r="LD51" s="114"/>
      <c r="LE51" s="114"/>
      <c r="LF51" s="114"/>
      <c r="LG51" s="114"/>
      <c r="LH51" s="114">
        <f>データ!$E$11</f>
        <v>42736</v>
      </c>
      <c r="LI51" s="114"/>
      <c r="LJ51" s="114"/>
      <c r="LK51" s="114"/>
      <c r="LL51" s="114"/>
      <c r="LM51" s="114"/>
      <c r="LN51" s="114"/>
      <c r="LO51" s="114"/>
      <c r="LP51" s="114"/>
      <c r="LQ51" s="114"/>
      <c r="LR51" s="114"/>
      <c r="LS51" s="114"/>
      <c r="LT51" s="114"/>
      <c r="LU51" s="114"/>
      <c r="LV51" s="114"/>
      <c r="LW51" s="114"/>
      <c r="LX51" s="114"/>
      <c r="LY51" s="114"/>
      <c r="LZ51" s="114"/>
      <c r="MA51" s="114">
        <f>データ!$F$11</f>
        <v>43101</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5">
        <f>データ!AU7</f>
        <v>0</v>
      </c>
      <c r="V52" s="125"/>
      <c r="W52" s="125"/>
      <c r="X52" s="125"/>
      <c r="Y52" s="125"/>
      <c r="Z52" s="125"/>
      <c r="AA52" s="125"/>
      <c r="AB52" s="125"/>
      <c r="AC52" s="125"/>
      <c r="AD52" s="125"/>
      <c r="AE52" s="125"/>
      <c r="AF52" s="125"/>
      <c r="AG52" s="125"/>
      <c r="AH52" s="125"/>
      <c r="AI52" s="125"/>
      <c r="AJ52" s="125"/>
      <c r="AK52" s="125"/>
      <c r="AL52" s="125"/>
      <c r="AM52" s="125"/>
      <c r="AN52" s="125">
        <f>データ!AV7</f>
        <v>0</v>
      </c>
      <c r="AO52" s="125"/>
      <c r="AP52" s="125"/>
      <c r="AQ52" s="125"/>
      <c r="AR52" s="125"/>
      <c r="AS52" s="125"/>
      <c r="AT52" s="125"/>
      <c r="AU52" s="125"/>
      <c r="AV52" s="125"/>
      <c r="AW52" s="125"/>
      <c r="AX52" s="125"/>
      <c r="AY52" s="125"/>
      <c r="AZ52" s="125"/>
      <c r="BA52" s="125"/>
      <c r="BB52" s="125"/>
      <c r="BC52" s="125"/>
      <c r="BD52" s="125"/>
      <c r="BE52" s="125"/>
      <c r="BF52" s="125"/>
      <c r="BG52" s="125">
        <f>データ!AW7</f>
        <v>0</v>
      </c>
      <c r="BH52" s="125"/>
      <c r="BI52" s="125"/>
      <c r="BJ52" s="125"/>
      <c r="BK52" s="125"/>
      <c r="BL52" s="125"/>
      <c r="BM52" s="125"/>
      <c r="BN52" s="125"/>
      <c r="BO52" s="125"/>
      <c r="BP52" s="125"/>
      <c r="BQ52" s="125"/>
      <c r="BR52" s="125"/>
      <c r="BS52" s="125"/>
      <c r="BT52" s="125"/>
      <c r="BU52" s="125"/>
      <c r="BV52" s="125"/>
      <c r="BW52" s="125"/>
      <c r="BX52" s="125"/>
      <c r="BY52" s="125"/>
      <c r="BZ52" s="125">
        <f>データ!AX7</f>
        <v>0</v>
      </c>
      <c r="CA52" s="125"/>
      <c r="CB52" s="125"/>
      <c r="CC52" s="125"/>
      <c r="CD52" s="125"/>
      <c r="CE52" s="125"/>
      <c r="CF52" s="125"/>
      <c r="CG52" s="125"/>
      <c r="CH52" s="125"/>
      <c r="CI52" s="125"/>
      <c r="CJ52" s="125"/>
      <c r="CK52" s="125"/>
      <c r="CL52" s="125"/>
      <c r="CM52" s="125"/>
      <c r="CN52" s="125"/>
      <c r="CO52" s="125"/>
      <c r="CP52" s="125"/>
      <c r="CQ52" s="125"/>
      <c r="CR52" s="125"/>
      <c r="CS52" s="125">
        <f>データ!AY7</f>
        <v>0</v>
      </c>
      <c r="CT52" s="125"/>
      <c r="CU52" s="125"/>
      <c r="CV52" s="125"/>
      <c r="CW52" s="125"/>
      <c r="CX52" s="125"/>
      <c r="CY52" s="125"/>
      <c r="CZ52" s="125"/>
      <c r="DA52" s="125"/>
      <c r="DB52" s="125"/>
      <c r="DC52" s="125"/>
      <c r="DD52" s="125"/>
      <c r="DE52" s="125"/>
      <c r="DF52" s="125"/>
      <c r="DG52" s="125"/>
      <c r="DH52" s="125"/>
      <c r="DI52" s="125"/>
      <c r="DJ52" s="125"/>
      <c r="DK52" s="125"/>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29.4</v>
      </c>
      <c r="EM52" s="118"/>
      <c r="EN52" s="118"/>
      <c r="EO52" s="118"/>
      <c r="EP52" s="118"/>
      <c r="EQ52" s="118"/>
      <c r="ER52" s="118"/>
      <c r="ES52" s="118"/>
      <c r="ET52" s="118"/>
      <c r="EU52" s="118"/>
      <c r="EV52" s="118"/>
      <c r="EW52" s="118"/>
      <c r="EX52" s="118"/>
      <c r="EY52" s="118"/>
      <c r="EZ52" s="118"/>
      <c r="FA52" s="118"/>
      <c r="FB52" s="118"/>
      <c r="FC52" s="118"/>
      <c r="FD52" s="118"/>
      <c r="FE52" s="118">
        <f>データ!BG7</f>
        <v>33.9</v>
      </c>
      <c r="FF52" s="118"/>
      <c r="FG52" s="118"/>
      <c r="FH52" s="118"/>
      <c r="FI52" s="118"/>
      <c r="FJ52" s="118"/>
      <c r="FK52" s="118"/>
      <c r="FL52" s="118"/>
      <c r="FM52" s="118"/>
      <c r="FN52" s="118"/>
      <c r="FO52" s="118"/>
      <c r="FP52" s="118"/>
      <c r="FQ52" s="118"/>
      <c r="FR52" s="118"/>
      <c r="FS52" s="118"/>
      <c r="FT52" s="118"/>
      <c r="FU52" s="118"/>
      <c r="FV52" s="118"/>
      <c r="FW52" s="118"/>
      <c r="FX52" s="118">
        <f>データ!BH7</f>
        <v>41.9</v>
      </c>
      <c r="FY52" s="118"/>
      <c r="FZ52" s="118"/>
      <c r="GA52" s="118"/>
      <c r="GB52" s="118"/>
      <c r="GC52" s="118"/>
      <c r="GD52" s="118"/>
      <c r="GE52" s="118"/>
      <c r="GF52" s="118"/>
      <c r="GG52" s="118"/>
      <c r="GH52" s="118"/>
      <c r="GI52" s="118"/>
      <c r="GJ52" s="118"/>
      <c r="GK52" s="118"/>
      <c r="GL52" s="118"/>
      <c r="GM52" s="118"/>
      <c r="GN52" s="118"/>
      <c r="GO52" s="118"/>
      <c r="GP52" s="118"/>
      <c r="GQ52" s="118">
        <f>データ!BI7</f>
        <v>43.9</v>
      </c>
      <c r="GR52" s="118"/>
      <c r="GS52" s="118"/>
      <c r="GT52" s="118"/>
      <c r="GU52" s="118"/>
      <c r="GV52" s="118"/>
      <c r="GW52" s="118"/>
      <c r="GX52" s="118"/>
      <c r="GY52" s="118"/>
      <c r="GZ52" s="118"/>
      <c r="HA52" s="118"/>
      <c r="HB52" s="118"/>
      <c r="HC52" s="118"/>
      <c r="HD52" s="118"/>
      <c r="HE52" s="118"/>
      <c r="HF52" s="118"/>
      <c r="HG52" s="118"/>
      <c r="HH52" s="118"/>
      <c r="HI52" s="118"/>
      <c r="HJ52" s="118">
        <f>データ!BJ7</f>
        <v>45</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5">
        <f>データ!BQ7</f>
        <v>12981</v>
      </c>
      <c r="JD52" s="125"/>
      <c r="JE52" s="125"/>
      <c r="JF52" s="125"/>
      <c r="JG52" s="125"/>
      <c r="JH52" s="125"/>
      <c r="JI52" s="125"/>
      <c r="JJ52" s="125"/>
      <c r="JK52" s="125"/>
      <c r="JL52" s="125"/>
      <c r="JM52" s="125"/>
      <c r="JN52" s="125"/>
      <c r="JO52" s="125"/>
      <c r="JP52" s="125"/>
      <c r="JQ52" s="125"/>
      <c r="JR52" s="125"/>
      <c r="JS52" s="125"/>
      <c r="JT52" s="125"/>
      <c r="JU52" s="125"/>
      <c r="JV52" s="125">
        <f>データ!BR7</f>
        <v>16104</v>
      </c>
      <c r="JW52" s="125"/>
      <c r="JX52" s="125"/>
      <c r="JY52" s="125"/>
      <c r="JZ52" s="125"/>
      <c r="KA52" s="125"/>
      <c r="KB52" s="125"/>
      <c r="KC52" s="125"/>
      <c r="KD52" s="125"/>
      <c r="KE52" s="125"/>
      <c r="KF52" s="125"/>
      <c r="KG52" s="125"/>
      <c r="KH52" s="125"/>
      <c r="KI52" s="125"/>
      <c r="KJ52" s="125"/>
      <c r="KK52" s="125"/>
      <c r="KL52" s="125"/>
      <c r="KM52" s="125"/>
      <c r="KN52" s="125"/>
      <c r="KO52" s="125">
        <f>データ!BS7</f>
        <v>17724</v>
      </c>
      <c r="KP52" s="125"/>
      <c r="KQ52" s="125"/>
      <c r="KR52" s="125"/>
      <c r="KS52" s="125"/>
      <c r="KT52" s="125"/>
      <c r="KU52" s="125"/>
      <c r="KV52" s="125"/>
      <c r="KW52" s="125"/>
      <c r="KX52" s="125"/>
      <c r="KY52" s="125"/>
      <c r="KZ52" s="125"/>
      <c r="LA52" s="125"/>
      <c r="LB52" s="125"/>
      <c r="LC52" s="125"/>
      <c r="LD52" s="125"/>
      <c r="LE52" s="125"/>
      <c r="LF52" s="125"/>
      <c r="LG52" s="125"/>
      <c r="LH52" s="125">
        <f>データ!BT7</f>
        <v>18091</v>
      </c>
      <c r="LI52" s="125"/>
      <c r="LJ52" s="125"/>
      <c r="LK52" s="125"/>
      <c r="LL52" s="125"/>
      <c r="LM52" s="125"/>
      <c r="LN52" s="125"/>
      <c r="LO52" s="125"/>
      <c r="LP52" s="125"/>
      <c r="LQ52" s="125"/>
      <c r="LR52" s="125"/>
      <c r="LS52" s="125"/>
      <c r="LT52" s="125"/>
      <c r="LU52" s="125"/>
      <c r="LV52" s="125"/>
      <c r="LW52" s="125"/>
      <c r="LX52" s="125"/>
      <c r="LY52" s="125"/>
      <c r="LZ52" s="125"/>
      <c r="MA52" s="125">
        <f>データ!BU7</f>
        <v>18242</v>
      </c>
      <c r="MB52" s="125"/>
      <c r="MC52" s="125"/>
      <c r="MD52" s="125"/>
      <c r="ME52" s="125"/>
      <c r="MF52" s="125"/>
      <c r="MG52" s="125"/>
      <c r="MH52" s="125"/>
      <c r="MI52" s="125"/>
      <c r="MJ52" s="125"/>
      <c r="MK52" s="125"/>
      <c r="ML52" s="125"/>
      <c r="MM52" s="125"/>
      <c r="MN52" s="125"/>
      <c r="MO52" s="125"/>
      <c r="MP52" s="125"/>
      <c r="MQ52" s="125"/>
      <c r="MR52" s="125"/>
      <c r="MS52" s="125"/>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5">
        <f>データ!AZ7</f>
        <v>0</v>
      </c>
      <c r="V53" s="125"/>
      <c r="W53" s="125"/>
      <c r="X53" s="125"/>
      <c r="Y53" s="125"/>
      <c r="Z53" s="125"/>
      <c r="AA53" s="125"/>
      <c r="AB53" s="125"/>
      <c r="AC53" s="125"/>
      <c r="AD53" s="125"/>
      <c r="AE53" s="125"/>
      <c r="AF53" s="125"/>
      <c r="AG53" s="125"/>
      <c r="AH53" s="125"/>
      <c r="AI53" s="125"/>
      <c r="AJ53" s="125"/>
      <c r="AK53" s="125"/>
      <c r="AL53" s="125"/>
      <c r="AM53" s="125"/>
      <c r="AN53" s="125">
        <f>データ!BA7</f>
        <v>0</v>
      </c>
      <c r="AO53" s="125"/>
      <c r="AP53" s="125"/>
      <c r="AQ53" s="125"/>
      <c r="AR53" s="125"/>
      <c r="AS53" s="125"/>
      <c r="AT53" s="125"/>
      <c r="AU53" s="125"/>
      <c r="AV53" s="125"/>
      <c r="AW53" s="125"/>
      <c r="AX53" s="125"/>
      <c r="AY53" s="125"/>
      <c r="AZ53" s="125"/>
      <c r="BA53" s="125"/>
      <c r="BB53" s="125"/>
      <c r="BC53" s="125"/>
      <c r="BD53" s="125"/>
      <c r="BE53" s="125"/>
      <c r="BF53" s="125"/>
      <c r="BG53" s="125">
        <f>データ!BB7</f>
        <v>0</v>
      </c>
      <c r="BH53" s="125"/>
      <c r="BI53" s="125"/>
      <c r="BJ53" s="125"/>
      <c r="BK53" s="125"/>
      <c r="BL53" s="125"/>
      <c r="BM53" s="125"/>
      <c r="BN53" s="125"/>
      <c r="BO53" s="125"/>
      <c r="BP53" s="125"/>
      <c r="BQ53" s="125"/>
      <c r="BR53" s="125"/>
      <c r="BS53" s="125"/>
      <c r="BT53" s="125"/>
      <c r="BU53" s="125"/>
      <c r="BV53" s="125"/>
      <c r="BW53" s="125"/>
      <c r="BX53" s="125"/>
      <c r="BY53" s="125"/>
      <c r="BZ53" s="125">
        <f>データ!BC7</f>
        <v>0</v>
      </c>
      <c r="CA53" s="125"/>
      <c r="CB53" s="125"/>
      <c r="CC53" s="125"/>
      <c r="CD53" s="125"/>
      <c r="CE53" s="125"/>
      <c r="CF53" s="125"/>
      <c r="CG53" s="125"/>
      <c r="CH53" s="125"/>
      <c r="CI53" s="125"/>
      <c r="CJ53" s="125"/>
      <c r="CK53" s="125"/>
      <c r="CL53" s="125"/>
      <c r="CM53" s="125"/>
      <c r="CN53" s="125"/>
      <c r="CO53" s="125"/>
      <c r="CP53" s="125"/>
      <c r="CQ53" s="125"/>
      <c r="CR53" s="125"/>
      <c r="CS53" s="125">
        <f>データ!BD7</f>
        <v>0</v>
      </c>
      <c r="CT53" s="125"/>
      <c r="CU53" s="125"/>
      <c r="CV53" s="125"/>
      <c r="CW53" s="125"/>
      <c r="CX53" s="125"/>
      <c r="CY53" s="125"/>
      <c r="CZ53" s="125"/>
      <c r="DA53" s="125"/>
      <c r="DB53" s="125"/>
      <c r="DC53" s="125"/>
      <c r="DD53" s="125"/>
      <c r="DE53" s="125"/>
      <c r="DF53" s="125"/>
      <c r="DG53" s="125"/>
      <c r="DH53" s="125"/>
      <c r="DI53" s="125"/>
      <c r="DJ53" s="125"/>
      <c r="DK53" s="125"/>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43.5</v>
      </c>
      <c r="EM53" s="118"/>
      <c r="EN53" s="118"/>
      <c r="EO53" s="118"/>
      <c r="EP53" s="118"/>
      <c r="EQ53" s="118"/>
      <c r="ER53" s="118"/>
      <c r="ES53" s="118"/>
      <c r="ET53" s="118"/>
      <c r="EU53" s="118"/>
      <c r="EV53" s="118"/>
      <c r="EW53" s="118"/>
      <c r="EX53" s="118"/>
      <c r="EY53" s="118"/>
      <c r="EZ53" s="118"/>
      <c r="FA53" s="118"/>
      <c r="FB53" s="118"/>
      <c r="FC53" s="118"/>
      <c r="FD53" s="118"/>
      <c r="FE53" s="118">
        <f>データ!BL7</f>
        <v>46.6</v>
      </c>
      <c r="FF53" s="118"/>
      <c r="FG53" s="118"/>
      <c r="FH53" s="118"/>
      <c r="FI53" s="118"/>
      <c r="FJ53" s="118"/>
      <c r="FK53" s="118"/>
      <c r="FL53" s="118"/>
      <c r="FM53" s="118"/>
      <c r="FN53" s="118"/>
      <c r="FO53" s="118"/>
      <c r="FP53" s="118"/>
      <c r="FQ53" s="118"/>
      <c r="FR53" s="118"/>
      <c r="FS53" s="118"/>
      <c r="FT53" s="118"/>
      <c r="FU53" s="118"/>
      <c r="FV53" s="118"/>
      <c r="FW53" s="118"/>
      <c r="FX53" s="118">
        <f>データ!BM7</f>
        <v>50.6</v>
      </c>
      <c r="FY53" s="118"/>
      <c r="FZ53" s="118"/>
      <c r="GA53" s="118"/>
      <c r="GB53" s="118"/>
      <c r="GC53" s="118"/>
      <c r="GD53" s="118"/>
      <c r="GE53" s="118"/>
      <c r="GF53" s="118"/>
      <c r="GG53" s="118"/>
      <c r="GH53" s="118"/>
      <c r="GI53" s="118"/>
      <c r="GJ53" s="118"/>
      <c r="GK53" s="118"/>
      <c r="GL53" s="118"/>
      <c r="GM53" s="118"/>
      <c r="GN53" s="118"/>
      <c r="GO53" s="118"/>
      <c r="GP53" s="118"/>
      <c r="GQ53" s="118">
        <f>データ!BN7</f>
        <v>50.5</v>
      </c>
      <c r="GR53" s="118"/>
      <c r="GS53" s="118"/>
      <c r="GT53" s="118"/>
      <c r="GU53" s="118"/>
      <c r="GV53" s="118"/>
      <c r="GW53" s="118"/>
      <c r="GX53" s="118"/>
      <c r="GY53" s="118"/>
      <c r="GZ53" s="118"/>
      <c r="HA53" s="118"/>
      <c r="HB53" s="118"/>
      <c r="HC53" s="118"/>
      <c r="HD53" s="118"/>
      <c r="HE53" s="118"/>
      <c r="HF53" s="118"/>
      <c r="HG53" s="118"/>
      <c r="HH53" s="118"/>
      <c r="HI53" s="118"/>
      <c r="HJ53" s="118">
        <f>データ!BO7</f>
        <v>50.6</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5">
        <f>データ!BV7</f>
        <v>35871</v>
      </c>
      <c r="JD53" s="125"/>
      <c r="JE53" s="125"/>
      <c r="JF53" s="125"/>
      <c r="JG53" s="125"/>
      <c r="JH53" s="125"/>
      <c r="JI53" s="125"/>
      <c r="JJ53" s="125"/>
      <c r="JK53" s="125"/>
      <c r="JL53" s="125"/>
      <c r="JM53" s="125"/>
      <c r="JN53" s="125"/>
      <c r="JO53" s="125"/>
      <c r="JP53" s="125"/>
      <c r="JQ53" s="125"/>
      <c r="JR53" s="125"/>
      <c r="JS53" s="125"/>
      <c r="JT53" s="125"/>
      <c r="JU53" s="125"/>
      <c r="JV53" s="125">
        <f>データ!BW7</f>
        <v>39578</v>
      </c>
      <c r="JW53" s="125"/>
      <c r="JX53" s="125"/>
      <c r="JY53" s="125"/>
      <c r="JZ53" s="125"/>
      <c r="KA53" s="125"/>
      <c r="KB53" s="125"/>
      <c r="KC53" s="125"/>
      <c r="KD53" s="125"/>
      <c r="KE53" s="125"/>
      <c r="KF53" s="125"/>
      <c r="KG53" s="125"/>
      <c r="KH53" s="125"/>
      <c r="KI53" s="125"/>
      <c r="KJ53" s="125"/>
      <c r="KK53" s="125"/>
      <c r="KL53" s="125"/>
      <c r="KM53" s="125"/>
      <c r="KN53" s="125"/>
      <c r="KO53" s="125">
        <f>データ!BX7</f>
        <v>39782</v>
      </c>
      <c r="KP53" s="125"/>
      <c r="KQ53" s="125"/>
      <c r="KR53" s="125"/>
      <c r="KS53" s="125"/>
      <c r="KT53" s="125"/>
      <c r="KU53" s="125"/>
      <c r="KV53" s="125"/>
      <c r="KW53" s="125"/>
      <c r="KX53" s="125"/>
      <c r="KY53" s="125"/>
      <c r="KZ53" s="125"/>
      <c r="LA53" s="125"/>
      <c r="LB53" s="125"/>
      <c r="LC53" s="125"/>
      <c r="LD53" s="125"/>
      <c r="LE53" s="125"/>
      <c r="LF53" s="125"/>
      <c r="LG53" s="125"/>
      <c r="LH53" s="125">
        <f>データ!BY7</f>
        <v>37980</v>
      </c>
      <c r="LI53" s="125"/>
      <c r="LJ53" s="125"/>
      <c r="LK53" s="125"/>
      <c r="LL53" s="125"/>
      <c r="LM53" s="125"/>
      <c r="LN53" s="125"/>
      <c r="LO53" s="125"/>
      <c r="LP53" s="125"/>
      <c r="LQ53" s="125"/>
      <c r="LR53" s="125"/>
      <c r="LS53" s="125"/>
      <c r="LT53" s="125"/>
      <c r="LU53" s="125"/>
      <c r="LV53" s="125"/>
      <c r="LW53" s="125"/>
      <c r="LX53" s="125"/>
      <c r="LY53" s="125"/>
      <c r="LZ53" s="125"/>
      <c r="MA53" s="125">
        <f>データ!BZ7</f>
        <v>37295</v>
      </c>
      <c r="MB53" s="125"/>
      <c r="MC53" s="125"/>
      <c r="MD53" s="125"/>
      <c r="ME53" s="125"/>
      <c r="MF53" s="125"/>
      <c r="MG53" s="125"/>
      <c r="MH53" s="125"/>
      <c r="MI53" s="125"/>
      <c r="MJ53" s="125"/>
      <c r="MK53" s="125"/>
      <c r="ML53" s="125"/>
      <c r="MM53" s="125"/>
      <c r="MN53" s="125"/>
      <c r="MO53" s="125"/>
      <c r="MP53" s="125"/>
      <c r="MQ53" s="125"/>
      <c r="MR53" s="125"/>
      <c r="MS53" s="125"/>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6" t="s">
        <v>32</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2"/>
      <c r="NE64" s="123"/>
      <c r="NF64" s="123"/>
      <c r="NG64" s="123"/>
      <c r="NH64" s="123"/>
      <c r="NI64" s="123"/>
      <c r="NJ64" s="123"/>
      <c r="NK64" s="123"/>
      <c r="NL64" s="123"/>
      <c r="NM64" s="123"/>
      <c r="NN64" s="123"/>
      <c r="NO64" s="123"/>
      <c r="NP64" s="123"/>
      <c r="NQ64" s="123"/>
      <c r="NR64" s="124"/>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129</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7">
        <f>データ!CM7</f>
        <v>0</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6" t="s">
        <v>34</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6">
        <f>データ!$B$11</f>
        <v>41640</v>
      </c>
      <c r="S76" s="137"/>
      <c r="T76" s="137"/>
      <c r="U76" s="137"/>
      <c r="V76" s="137"/>
      <c r="W76" s="137"/>
      <c r="X76" s="137"/>
      <c r="Y76" s="137"/>
      <c r="Z76" s="137"/>
      <c r="AA76" s="137"/>
      <c r="AB76" s="137"/>
      <c r="AC76" s="137"/>
      <c r="AD76" s="137"/>
      <c r="AE76" s="137"/>
      <c r="AF76" s="138"/>
      <c r="AG76" s="136">
        <f>データ!$C$11</f>
        <v>42005</v>
      </c>
      <c r="AH76" s="137"/>
      <c r="AI76" s="137"/>
      <c r="AJ76" s="137"/>
      <c r="AK76" s="137"/>
      <c r="AL76" s="137"/>
      <c r="AM76" s="137"/>
      <c r="AN76" s="137"/>
      <c r="AO76" s="137"/>
      <c r="AP76" s="137"/>
      <c r="AQ76" s="137"/>
      <c r="AR76" s="137"/>
      <c r="AS76" s="137"/>
      <c r="AT76" s="137"/>
      <c r="AU76" s="138"/>
      <c r="AV76" s="136">
        <f>データ!$D$11</f>
        <v>42370</v>
      </c>
      <c r="AW76" s="137"/>
      <c r="AX76" s="137"/>
      <c r="AY76" s="137"/>
      <c r="AZ76" s="137"/>
      <c r="BA76" s="137"/>
      <c r="BB76" s="137"/>
      <c r="BC76" s="137"/>
      <c r="BD76" s="137"/>
      <c r="BE76" s="137"/>
      <c r="BF76" s="137"/>
      <c r="BG76" s="137"/>
      <c r="BH76" s="137"/>
      <c r="BI76" s="137"/>
      <c r="BJ76" s="138"/>
      <c r="BK76" s="136">
        <f>データ!$E$11</f>
        <v>42736</v>
      </c>
      <c r="BL76" s="137"/>
      <c r="BM76" s="137"/>
      <c r="BN76" s="137"/>
      <c r="BO76" s="137"/>
      <c r="BP76" s="137"/>
      <c r="BQ76" s="137"/>
      <c r="BR76" s="137"/>
      <c r="BS76" s="137"/>
      <c r="BT76" s="137"/>
      <c r="BU76" s="137"/>
      <c r="BV76" s="137"/>
      <c r="BW76" s="137"/>
      <c r="BX76" s="137"/>
      <c r="BY76" s="138"/>
      <c r="BZ76" s="136">
        <f>データ!$F$11</f>
        <v>43101</v>
      </c>
      <c r="CA76" s="137"/>
      <c r="CB76" s="137"/>
      <c r="CC76" s="137"/>
      <c r="CD76" s="137"/>
      <c r="CE76" s="137"/>
      <c r="CF76" s="137"/>
      <c r="CG76" s="137"/>
      <c r="CH76" s="137"/>
      <c r="CI76" s="137"/>
      <c r="CJ76" s="137"/>
      <c r="CK76" s="137"/>
      <c r="CL76" s="137"/>
      <c r="CM76" s="137"/>
      <c r="CN76" s="138"/>
      <c r="CO76" s="4"/>
      <c r="CP76" s="4"/>
      <c r="CQ76" s="4"/>
      <c r="CR76" s="4"/>
      <c r="CS76" s="4"/>
      <c r="CT76" s="4"/>
      <c r="CU76" s="4"/>
      <c r="CV76" s="127">
        <f>データ!CN7</f>
        <v>0</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4"/>
      <c r="FZ76" s="4"/>
      <c r="GA76" s="4"/>
      <c r="GB76" s="4"/>
      <c r="GC76" s="4"/>
      <c r="GD76" s="4"/>
      <c r="GE76" s="4"/>
      <c r="GF76" s="4"/>
      <c r="GG76" s="4"/>
      <c r="GH76" s="4"/>
      <c r="GI76" s="4"/>
      <c r="GJ76" s="4"/>
      <c r="GK76" s="4"/>
      <c r="GL76" s="136">
        <f>データ!$B$11</f>
        <v>41640</v>
      </c>
      <c r="GM76" s="137"/>
      <c r="GN76" s="137"/>
      <c r="GO76" s="137"/>
      <c r="GP76" s="137"/>
      <c r="GQ76" s="137"/>
      <c r="GR76" s="137"/>
      <c r="GS76" s="137"/>
      <c r="GT76" s="137"/>
      <c r="GU76" s="137"/>
      <c r="GV76" s="137"/>
      <c r="GW76" s="137"/>
      <c r="GX76" s="137"/>
      <c r="GY76" s="137"/>
      <c r="GZ76" s="138"/>
      <c r="HA76" s="136">
        <f>データ!$C$11</f>
        <v>42005</v>
      </c>
      <c r="HB76" s="137"/>
      <c r="HC76" s="137"/>
      <c r="HD76" s="137"/>
      <c r="HE76" s="137"/>
      <c r="HF76" s="137"/>
      <c r="HG76" s="137"/>
      <c r="HH76" s="137"/>
      <c r="HI76" s="137"/>
      <c r="HJ76" s="137"/>
      <c r="HK76" s="137"/>
      <c r="HL76" s="137"/>
      <c r="HM76" s="137"/>
      <c r="HN76" s="137"/>
      <c r="HO76" s="138"/>
      <c r="HP76" s="136">
        <f>データ!$D$11</f>
        <v>42370</v>
      </c>
      <c r="HQ76" s="137"/>
      <c r="HR76" s="137"/>
      <c r="HS76" s="137"/>
      <c r="HT76" s="137"/>
      <c r="HU76" s="137"/>
      <c r="HV76" s="137"/>
      <c r="HW76" s="137"/>
      <c r="HX76" s="137"/>
      <c r="HY76" s="137"/>
      <c r="HZ76" s="137"/>
      <c r="IA76" s="137"/>
      <c r="IB76" s="137"/>
      <c r="IC76" s="137"/>
      <c r="ID76" s="138"/>
      <c r="IE76" s="136">
        <f>データ!$E$11</f>
        <v>42736</v>
      </c>
      <c r="IF76" s="137"/>
      <c r="IG76" s="137"/>
      <c r="IH76" s="137"/>
      <c r="II76" s="137"/>
      <c r="IJ76" s="137"/>
      <c r="IK76" s="137"/>
      <c r="IL76" s="137"/>
      <c r="IM76" s="137"/>
      <c r="IN76" s="137"/>
      <c r="IO76" s="137"/>
      <c r="IP76" s="137"/>
      <c r="IQ76" s="137"/>
      <c r="IR76" s="137"/>
      <c r="IS76" s="138"/>
      <c r="IT76" s="136">
        <f>データ!$F$11</f>
        <v>43101</v>
      </c>
      <c r="IU76" s="137"/>
      <c r="IV76" s="137"/>
      <c r="IW76" s="137"/>
      <c r="IX76" s="137"/>
      <c r="IY76" s="137"/>
      <c r="IZ76" s="137"/>
      <c r="JA76" s="137"/>
      <c r="JB76" s="137"/>
      <c r="JC76" s="137"/>
      <c r="JD76" s="137"/>
      <c r="JE76" s="137"/>
      <c r="JF76" s="137"/>
      <c r="JG76" s="137"/>
      <c r="JH76" s="138"/>
      <c r="JL76" s="4"/>
      <c r="JM76" s="4"/>
      <c r="JN76" s="4"/>
      <c r="JO76" s="4"/>
      <c r="JP76" s="4"/>
      <c r="JQ76" s="4"/>
      <c r="JR76" s="4"/>
      <c r="JS76" s="4"/>
      <c r="JT76" s="4"/>
      <c r="JU76" s="4"/>
      <c r="JV76" s="4"/>
      <c r="JW76" s="4"/>
      <c r="JX76" s="4"/>
      <c r="JY76" s="4"/>
      <c r="JZ76" s="4"/>
      <c r="KA76" s="136">
        <f>データ!$B$11</f>
        <v>41640</v>
      </c>
      <c r="KB76" s="137"/>
      <c r="KC76" s="137"/>
      <c r="KD76" s="137"/>
      <c r="KE76" s="137"/>
      <c r="KF76" s="137"/>
      <c r="KG76" s="137"/>
      <c r="KH76" s="137"/>
      <c r="KI76" s="137"/>
      <c r="KJ76" s="137"/>
      <c r="KK76" s="137"/>
      <c r="KL76" s="137"/>
      <c r="KM76" s="137"/>
      <c r="KN76" s="137"/>
      <c r="KO76" s="138"/>
      <c r="KP76" s="136">
        <f>データ!$C$11</f>
        <v>42005</v>
      </c>
      <c r="KQ76" s="137"/>
      <c r="KR76" s="137"/>
      <c r="KS76" s="137"/>
      <c r="KT76" s="137"/>
      <c r="KU76" s="137"/>
      <c r="KV76" s="137"/>
      <c r="KW76" s="137"/>
      <c r="KX76" s="137"/>
      <c r="KY76" s="137"/>
      <c r="KZ76" s="137"/>
      <c r="LA76" s="137"/>
      <c r="LB76" s="137"/>
      <c r="LC76" s="137"/>
      <c r="LD76" s="138"/>
      <c r="LE76" s="136">
        <f>データ!$D$11</f>
        <v>42370</v>
      </c>
      <c r="LF76" s="137"/>
      <c r="LG76" s="137"/>
      <c r="LH76" s="137"/>
      <c r="LI76" s="137"/>
      <c r="LJ76" s="137"/>
      <c r="LK76" s="137"/>
      <c r="LL76" s="137"/>
      <c r="LM76" s="137"/>
      <c r="LN76" s="137"/>
      <c r="LO76" s="137"/>
      <c r="LP76" s="137"/>
      <c r="LQ76" s="137"/>
      <c r="LR76" s="137"/>
      <c r="LS76" s="138"/>
      <c r="LT76" s="136">
        <f>データ!$E$11</f>
        <v>42736</v>
      </c>
      <c r="LU76" s="137"/>
      <c r="LV76" s="137"/>
      <c r="LW76" s="137"/>
      <c r="LX76" s="137"/>
      <c r="LY76" s="137"/>
      <c r="LZ76" s="137"/>
      <c r="MA76" s="137"/>
      <c r="MB76" s="137"/>
      <c r="MC76" s="137"/>
      <c r="MD76" s="137"/>
      <c r="ME76" s="137"/>
      <c r="MF76" s="137"/>
      <c r="MG76" s="137"/>
      <c r="MH76" s="138"/>
      <c r="MI76" s="136">
        <f>データ!$F$11</f>
        <v>43101</v>
      </c>
      <c r="MJ76" s="137"/>
      <c r="MK76" s="137"/>
      <c r="ML76" s="137"/>
      <c r="MM76" s="137"/>
      <c r="MN76" s="137"/>
      <c r="MO76" s="137"/>
      <c r="MP76" s="137"/>
      <c r="MQ76" s="137"/>
      <c r="MR76" s="137"/>
      <c r="MS76" s="137"/>
      <c r="MT76" s="137"/>
      <c r="MU76" s="137"/>
      <c r="MV76" s="137"/>
      <c r="MW76" s="138"/>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39" t="s">
        <v>27</v>
      </c>
      <c r="J77" s="139"/>
      <c r="K77" s="139"/>
      <c r="L77" s="139"/>
      <c r="M77" s="139"/>
      <c r="N77" s="139"/>
      <c r="O77" s="139"/>
      <c r="P77" s="139"/>
      <c r="Q77" s="139"/>
      <c r="R77" s="119">
        <f>データ!CB7</f>
        <v>58.3</v>
      </c>
      <c r="S77" s="120"/>
      <c r="T77" s="120"/>
      <c r="U77" s="120"/>
      <c r="V77" s="120"/>
      <c r="W77" s="120"/>
      <c r="X77" s="120"/>
      <c r="Y77" s="120"/>
      <c r="Z77" s="120"/>
      <c r="AA77" s="120"/>
      <c r="AB77" s="120"/>
      <c r="AC77" s="120"/>
      <c r="AD77" s="120"/>
      <c r="AE77" s="120"/>
      <c r="AF77" s="121"/>
      <c r="AG77" s="119">
        <f>データ!CC7</f>
        <v>60.3</v>
      </c>
      <c r="AH77" s="120"/>
      <c r="AI77" s="120"/>
      <c r="AJ77" s="120"/>
      <c r="AK77" s="120"/>
      <c r="AL77" s="120"/>
      <c r="AM77" s="120"/>
      <c r="AN77" s="120"/>
      <c r="AO77" s="120"/>
      <c r="AP77" s="120"/>
      <c r="AQ77" s="120"/>
      <c r="AR77" s="120"/>
      <c r="AS77" s="120"/>
      <c r="AT77" s="120"/>
      <c r="AU77" s="121"/>
      <c r="AV77" s="119">
        <f>データ!CD7</f>
        <v>62.2</v>
      </c>
      <c r="AW77" s="120"/>
      <c r="AX77" s="120"/>
      <c r="AY77" s="120"/>
      <c r="AZ77" s="120"/>
      <c r="BA77" s="120"/>
      <c r="BB77" s="120"/>
      <c r="BC77" s="120"/>
      <c r="BD77" s="120"/>
      <c r="BE77" s="120"/>
      <c r="BF77" s="120"/>
      <c r="BG77" s="120"/>
      <c r="BH77" s="120"/>
      <c r="BI77" s="120"/>
      <c r="BJ77" s="121"/>
      <c r="BK77" s="119">
        <f>データ!CE7</f>
        <v>64.2</v>
      </c>
      <c r="BL77" s="120"/>
      <c r="BM77" s="120"/>
      <c r="BN77" s="120"/>
      <c r="BO77" s="120"/>
      <c r="BP77" s="120"/>
      <c r="BQ77" s="120"/>
      <c r="BR77" s="120"/>
      <c r="BS77" s="120"/>
      <c r="BT77" s="120"/>
      <c r="BU77" s="120"/>
      <c r="BV77" s="120"/>
      <c r="BW77" s="120"/>
      <c r="BX77" s="120"/>
      <c r="BY77" s="121"/>
      <c r="BZ77" s="119">
        <f>データ!CF7</f>
        <v>66</v>
      </c>
      <c r="CA77" s="120"/>
      <c r="CB77" s="120"/>
      <c r="CC77" s="120"/>
      <c r="CD77" s="120"/>
      <c r="CE77" s="120"/>
      <c r="CF77" s="120"/>
      <c r="CG77" s="120"/>
      <c r="CH77" s="120"/>
      <c r="CI77" s="120"/>
      <c r="CJ77" s="120"/>
      <c r="CK77" s="120"/>
      <c r="CL77" s="120"/>
      <c r="CM77" s="120"/>
      <c r="CN77" s="121"/>
      <c r="CO77" s="4"/>
      <c r="CP77" s="4"/>
      <c r="CQ77" s="4"/>
      <c r="CR77" s="4"/>
      <c r="CS77" s="4"/>
      <c r="CT77" s="4"/>
      <c r="CU77" s="4"/>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4"/>
      <c r="FZ77" s="4"/>
      <c r="GA77" s="4"/>
      <c r="GB77" s="4"/>
      <c r="GC77" s="139" t="s">
        <v>27</v>
      </c>
      <c r="GD77" s="139"/>
      <c r="GE77" s="139"/>
      <c r="GF77" s="139"/>
      <c r="GG77" s="139"/>
      <c r="GH77" s="139"/>
      <c r="GI77" s="139"/>
      <c r="GJ77" s="139"/>
      <c r="GK77" s="139"/>
      <c r="GL77" s="119">
        <f>データ!CO7</f>
        <v>0</v>
      </c>
      <c r="GM77" s="120"/>
      <c r="GN77" s="120"/>
      <c r="GO77" s="120"/>
      <c r="GP77" s="120"/>
      <c r="GQ77" s="120"/>
      <c r="GR77" s="120"/>
      <c r="GS77" s="120"/>
      <c r="GT77" s="120"/>
      <c r="GU77" s="120"/>
      <c r="GV77" s="120"/>
      <c r="GW77" s="120"/>
      <c r="GX77" s="120"/>
      <c r="GY77" s="120"/>
      <c r="GZ77" s="121"/>
      <c r="HA77" s="119">
        <f>データ!CP7</f>
        <v>0</v>
      </c>
      <c r="HB77" s="120"/>
      <c r="HC77" s="120"/>
      <c r="HD77" s="120"/>
      <c r="HE77" s="120"/>
      <c r="HF77" s="120"/>
      <c r="HG77" s="120"/>
      <c r="HH77" s="120"/>
      <c r="HI77" s="120"/>
      <c r="HJ77" s="120"/>
      <c r="HK77" s="120"/>
      <c r="HL77" s="120"/>
      <c r="HM77" s="120"/>
      <c r="HN77" s="120"/>
      <c r="HO77" s="121"/>
      <c r="HP77" s="119">
        <f>データ!CQ7</f>
        <v>0</v>
      </c>
      <c r="HQ77" s="120"/>
      <c r="HR77" s="120"/>
      <c r="HS77" s="120"/>
      <c r="HT77" s="120"/>
      <c r="HU77" s="120"/>
      <c r="HV77" s="120"/>
      <c r="HW77" s="120"/>
      <c r="HX77" s="120"/>
      <c r="HY77" s="120"/>
      <c r="HZ77" s="120"/>
      <c r="IA77" s="120"/>
      <c r="IB77" s="120"/>
      <c r="IC77" s="120"/>
      <c r="ID77" s="121"/>
      <c r="IE77" s="119">
        <f>データ!CR7</f>
        <v>0</v>
      </c>
      <c r="IF77" s="120"/>
      <c r="IG77" s="120"/>
      <c r="IH77" s="120"/>
      <c r="II77" s="120"/>
      <c r="IJ77" s="120"/>
      <c r="IK77" s="120"/>
      <c r="IL77" s="120"/>
      <c r="IM77" s="120"/>
      <c r="IN77" s="120"/>
      <c r="IO77" s="120"/>
      <c r="IP77" s="120"/>
      <c r="IQ77" s="120"/>
      <c r="IR77" s="120"/>
      <c r="IS77" s="121"/>
      <c r="IT77" s="119">
        <f>データ!CS7</f>
        <v>0</v>
      </c>
      <c r="IU77" s="120"/>
      <c r="IV77" s="120"/>
      <c r="IW77" s="120"/>
      <c r="IX77" s="120"/>
      <c r="IY77" s="120"/>
      <c r="IZ77" s="120"/>
      <c r="JA77" s="120"/>
      <c r="JB77" s="120"/>
      <c r="JC77" s="120"/>
      <c r="JD77" s="120"/>
      <c r="JE77" s="120"/>
      <c r="JF77" s="120"/>
      <c r="JG77" s="120"/>
      <c r="JH77" s="121"/>
      <c r="JL77" s="4"/>
      <c r="JM77" s="4"/>
      <c r="JN77" s="4"/>
      <c r="JO77" s="4"/>
      <c r="JP77" s="4"/>
      <c r="JQ77" s="4"/>
      <c r="JR77" s="139" t="s">
        <v>27</v>
      </c>
      <c r="JS77" s="139"/>
      <c r="JT77" s="139"/>
      <c r="JU77" s="139"/>
      <c r="JV77" s="139"/>
      <c r="JW77" s="139"/>
      <c r="JX77" s="139"/>
      <c r="JY77" s="139"/>
      <c r="JZ77" s="139"/>
      <c r="KA77" s="119">
        <f>データ!CZ7</f>
        <v>30</v>
      </c>
      <c r="KB77" s="120"/>
      <c r="KC77" s="120"/>
      <c r="KD77" s="120"/>
      <c r="KE77" s="120"/>
      <c r="KF77" s="120"/>
      <c r="KG77" s="120"/>
      <c r="KH77" s="120"/>
      <c r="KI77" s="120"/>
      <c r="KJ77" s="120"/>
      <c r="KK77" s="120"/>
      <c r="KL77" s="120"/>
      <c r="KM77" s="120"/>
      <c r="KN77" s="120"/>
      <c r="KO77" s="121"/>
      <c r="KP77" s="119">
        <f>データ!DA7</f>
        <v>24.4</v>
      </c>
      <c r="KQ77" s="120"/>
      <c r="KR77" s="120"/>
      <c r="KS77" s="120"/>
      <c r="KT77" s="120"/>
      <c r="KU77" s="120"/>
      <c r="KV77" s="120"/>
      <c r="KW77" s="120"/>
      <c r="KX77" s="120"/>
      <c r="KY77" s="120"/>
      <c r="KZ77" s="120"/>
      <c r="LA77" s="120"/>
      <c r="LB77" s="120"/>
      <c r="LC77" s="120"/>
      <c r="LD77" s="121"/>
      <c r="LE77" s="119">
        <f>データ!DB7</f>
        <v>20.100000000000001</v>
      </c>
      <c r="LF77" s="120"/>
      <c r="LG77" s="120"/>
      <c r="LH77" s="120"/>
      <c r="LI77" s="120"/>
      <c r="LJ77" s="120"/>
      <c r="LK77" s="120"/>
      <c r="LL77" s="120"/>
      <c r="LM77" s="120"/>
      <c r="LN77" s="120"/>
      <c r="LO77" s="120"/>
      <c r="LP77" s="120"/>
      <c r="LQ77" s="120"/>
      <c r="LR77" s="120"/>
      <c r="LS77" s="121"/>
      <c r="LT77" s="119">
        <f>データ!DC7</f>
        <v>15.6</v>
      </c>
      <c r="LU77" s="120"/>
      <c r="LV77" s="120"/>
      <c r="LW77" s="120"/>
      <c r="LX77" s="120"/>
      <c r="LY77" s="120"/>
      <c r="LZ77" s="120"/>
      <c r="MA77" s="120"/>
      <c r="MB77" s="120"/>
      <c r="MC77" s="120"/>
      <c r="MD77" s="120"/>
      <c r="ME77" s="120"/>
      <c r="MF77" s="120"/>
      <c r="MG77" s="120"/>
      <c r="MH77" s="121"/>
      <c r="MI77" s="119">
        <f>データ!DD7</f>
        <v>16.2</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39" t="s">
        <v>29</v>
      </c>
      <c r="J78" s="139"/>
      <c r="K78" s="139"/>
      <c r="L78" s="139"/>
      <c r="M78" s="139"/>
      <c r="N78" s="139"/>
      <c r="O78" s="139"/>
      <c r="P78" s="139"/>
      <c r="Q78" s="139"/>
      <c r="R78" s="119">
        <f>データ!CG7</f>
        <v>57.1</v>
      </c>
      <c r="S78" s="120"/>
      <c r="T78" s="120"/>
      <c r="U78" s="120"/>
      <c r="V78" s="120"/>
      <c r="W78" s="120"/>
      <c r="X78" s="120"/>
      <c r="Y78" s="120"/>
      <c r="Z78" s="120"/>
      <c r="AA78" s="120"/>
      <c r="AB78" s="120"/>
      <c r="AC78" s="120"/>
      <c r="AD78" s="120"/>
      <c r="AE78" s="120"/>
      <c r="AF78" s="121"/>
      <c r="AG78" s="119">
        <f>データ!CH7</f>
        <v>58.9</v>
      </c>
      <c r="AH78" s="120"/>
      <c r="AI78" s="120"/>
      <c r="AJ78" s="120"/>
      <c r="AK78" s="120"/>
      <c r="AL78" s="120"/>
      <c r="AM78" s="120"/>
      <c r="AN78" s="120"/>
      <c r="AO78" s="120"/>
      <c r="AP78" s="120"/>
      <c r="AQ78" s="120"/>
      <c r="AR78" s="120"/>
      <c r="AS78" s="120"/>
      <c r="AT78" s="120"/>
      <c r="AU78" s="121"/>
      <c r="AV78" s="119">
        <f>データ!CI7</f>
        <v>60.6</v>
      </c>
      <c r="AW78" s="120"/>
      <c r="AX78" s="120"/>
      <c r="AY78" s="120"/>
      <c r="AZ78" s="120"/>
      <c r="BA78" s="120"/>
      <c r="BB78" s="120"/>
      <c r="BC78" s="120"/>
      <c r="BD78" s="120"/>
      <c r="BE78" s="120"/>
      <c r="BF78" s="120"/>
      <c r="BG78" s="120"/>
      <c r="BH78" s="120"/>
      <c r="BI78" s="120"/>
      <c r="BJ78" s="121"/>
      <c r="BK78" s="119">
        <f>データ!CJ7</f>
        <v>61.8</v>
      </c>
      <c r="BL78" s="120"/>
      <c r="BM78" s="120"/>
      <c r="BN78" s="120"/>
      <c r="BO78" s="120"/>
      <c r="BP78" s="120"/>
      <c r="BQ78" s="120"/>
      <c r="BR78" s="120"/>
      <c r="BS78" s="120"/>
      <c r="BT78" s="120"/>
      <c r="BU78" s="120"/>
      <c r="BV78" s="120"/>
      <c r="BW78" s="120"/>
      <c r="BX78" s="120"/>
      <c r="BY78" s="121"/>
      <c r="BZ78" s="119">
        <f>データ!CK7</f>
        <v>63.6</v>
      </c>
      <c r="CA78" s="120"/>
      <c r="CB78" s="120"/>
      <c r="CC78" s="120"/>
      <c r="CD78" s="120"/>
      <c r="CE78" s="120"/>
      <c r="CF78" s="120"/>
      <c r="CG78" s="120"/>
      <c r="CH78" s="120"/>
      <c r="CI78" s="120"/>
      <c r="CJ78" s="120"/>
      <c r="CK78" s="120"/>
      <c r="CL78" s="120"/>
      <c r="CM78" s="120"/>
      <c r="CN78" s="121"/>
      <c r="CO78" s="4"/>
      <c r="CP78" s="4"/>
      <c r="CQ78" s="4"/>
      <c r="CR78" s="4"/>
      <c r="CS78" s="4"/>
      <c r="CT78" s="4"/>
      <c r="CU78" s="4"/>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4"/>
      <c r="FZ78" s="4"/>
      <c r="GA78" s="4"/>
      <c r="GB78" s="4"/>
      <c r="GC78" s="139" t="s">
        <v>29</v>
      </c>
      <c r="GD78" s="139"/>
      <c r="GE78" s="139"/>
      <c r="GF78" s="139"/>
      <c r="GG78" s="139"/>
      <c r="GH78" s="139"/>
      <c r="GI78" s="139"/>
      <c r="GJ78" s="139"/>
      <c r="GK78" s="139"/>
      <c r="GL78" s="119">
        <f>データ!CT7</f>
        <v>0</v>
      </c>
      <c r="GM78" s="120"/>
      <c r="GN78" s="120"/>
      <c r="GO78" s="120"/>
      <c r="GP78" s="120"/>
      <c r="GQ78" s="120"/>
      <c r="GR78" s="120"/>
      <c r="GS78" s="120"/>
      <c r="GT78" s="120"/>
      <c r="GU78" s="120"/>
      <c r="GV78" s="120"/>
      <c r="GW78" s="120"/>
      <c r="GX78" s="120"/>
      <c r="GY78" s="120"/>
      <c r="GZ78" s="121"/>
      <c r="HA78" s="119">
        <f>データ!CU7</f>
        <v>0</v>
      </c>
      <c r="HB78" s="120"/>
      <c r="HC78" s="120"/>
      <c r="HD78" s="120"/>
      <c r="HE78" s="120"/>
      <c r="HF78" s="120"/>
      <c r="HG78" s="120"/>
      <c r="HH78" s="120"/>
      <c r="HI78" s="120"/>
      <c r="HJ78" s="120"/>
      <c r="HK78" s="120"/>
      <c r="HL78" s="120"/>
      <c r="HM78" s="120"/>
      <c r="HN78" s="120"/>
      <c r="HO78" s="121"/>
      <c r="HP78" s="119">
        <f>データ!CV7</f>
        <v>0</v>
      </c>
      <c r="HQ78" s="120"/>
      <c r="HR78" s="120"/>
      <c r="HS78" s="120"/>
      <c r="HT78" s="120"/>
      <c r="HU78" s="120"/>
      <c r="HV78" s="120"/>
      <c r="HW78" s="120"/>
      <c r="HX78" s="120"/>
      <c r="HY78" s="120"/>
      <c r="HZ78" s="120"/>
      <c r="IA78" s="120"/>
      <c r="IB78" s="120"/>
      <c r="IC78" s="120"/>
      <c r="ID78" s="121"/>
      <c r="IE78" s="119">
        <f>データ!CW7</f>
        <v>0</v>
      </c>
      <c r="IF78" s="120"/>
      <c r="IG78" s="120"/>
      <c r="IH78" s="120"/>
      <c r="II78" s="120"/>
      <c r="IJ78" s="120"/>
      <c r="IK78" s="120"/>
      <c r="IL78" s="120"/>
      <c r="IM78" s="120"/>
      <c r="IN78" s="120"/>
      <c r="IO78" s="120"/>
      <c r="IP78" s="120"/>
      <c r="IQ78" s="120"/>
      <c r="IR78" s="120"/>
      <c r="IS78" s="121"/>
      <c r="IT78" s="119">
        <f>データ!CX7</f>
        <v>0</v>
      </c>
      <c r="IU78" s="120"/>
      <c r="IV78" s="120"/>
      <c r="IW78" s="120"/>
      <c r="IX78" s="120"/>
      <c r="IY78" s="120"/>
      <c r="IZ78" s="120"/>
      <c r="JA78" s="120"/>
      <c r="JB78" s="120"/>
      <c r="JC78" s="120"/>
      <c r="JD78" s="120"/>
      <c r="JE78" s="120"/>
      <c r="JF78" s="120"/>
      <c r="JG78" s="120"/>
      <c r="JH78" s="121"/>
      <c r="JL78" s="4"/>
      <c r="JM78" s="4"/>
      <c r="JN78" s="4"/>
      <c r="JO78" s="4"/>
      <c r="JP78" s="4"/>
      <c r="JQ78" s="4"/>
      <c r="JR78" s="139" t="s">
        <v>29</v>
      </c>
      <c r="JS78" s="139"/>
      <c r="JT78" s="139"/>
      <c r="JU78" s="139"/>
      <c r="JV78" s="139"/>
      <c r="JW78" s="139"/>
      <c r="JX78" s="139"/>
      <c r="JY78" s="139"/>
      <c r="JZ78" s="139"/>
      <c r="KA78" s="119">
        <f>データ!DE7</f>
        <v>15</v>
      </c>
      <c r="KB78" s="120"/>
      <c r="KC78" s="120"/>
      <c r="KD78" s="120"/>
      <c r="KE78" s="120"/>
      <c r="KF78" s="120"/>
      <c r="KG78" s="120"/>
      <c r="KH78" s="120"/>
      <c r="KI78" s="120"/>
      <c r="KJ78" s="120"/>
      <c r="KK78" s="120"/>
      <c r="KL78" s="120"/>
      <c r="KM78" s="120"/>
      <c r="KN78" s="120"/>
      <c r="KO78" s="121"/>
      <c r="KP78" s="119">
        <f>データ!DF7</f>
        <v>12.2</v>
      </c>
      <c r="KQ78" s="120"/>
      <c r="KR78" s="120"/>
      <c r="KS78" s="120"/>
      <c r="KT78" s="120"/>
      <c r="KU78" s="120"/>
      <c r="KV78" s="120"/>
      <c r="KW78" s="120"/>
      <c r="KX78" s="120"/>
      <c r="KY78" s="120"/>
      <c r="KZ78" s="120"/>
      <c r="LA78" s="120"/>
      <c r="LB78" s="120"/>
      <c r="LC78" s="120"/>
      <c r="LD78" s="121"/>
      <c r="LE78" s="119">
        <f>データ!DG7</f>
        <v>10.1</v>
      </c>
      <c r="LF78" s="120"/>
      <c r="LG78" s="120"/>
      <c r="LH78" s="120"/>
      <c r="LI78" s="120"/>
      <c r="LJ78" s="120"/>
      <c r="LK78" s="120"/>
      <c r="LL78" s="120"/>
      <c r="LM78" s="120"/>
      <c r="LN78" s="120"/>
      <c r="LO78" s="120"/>
      <c r="LP78" s="120"/>
      <c r="LQ78" s="120"/>
      <c r="LR78" s="120"/>
      <c r="LS78" s="121"/>
      <c r="LT78" s="119">
        <f>データ!DH7</f>
        <v>7.8</v>
      </c>
      <c r="LU78" s="120"/>
      <c r="LV78" s="120"/>
      <c r="LW78" s="120"/>
      <c r="LX78" s="120"/>
      <c r="LY78" s="120"/>
      <c r="LZ78" s="120"/>
      <c r="MA78" s="120"/>
      <c r="MB78" s="120"/>
      <c r="MC78" s="120"/>
      <c r="MD78" s="120"/>
      <c r="ME78" s="120"/>
      <c r="MF78" s="120"/>
      <c r="MG78" s="120"/>
      <c r="MH78" s="121"/>
      <c r="MI78" s="119">
        <f>データ!DI7</f>
        <v>8.1</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2"/>
      <c r="NE82" s="123"/>
      <c r="NF82" s="123"/>
      <c r="NG82" s="123"/>
      <c r="NH82" s="123"/>
      <c r="NI82" s="123"/>
      <c r="NJ82" s="123"/>
      <c r="NK82" s="123"/>
      <c r="NL82" s="123"/>
      <c r="NM82" s="123"/>
      <c r="NN82" s="123"/>
      <c r="NO82" s="123"/>
      <c r="NP82" s="123"/>
      <c r="NQ82" s="123"/>
      <c r="NR82" s="124"/>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c r="N87" s="47"/>
      <c r="O87" s="47"/>
      <c r="P87" s="47"/>
      <c r="Q87" s="47"/>
      <c r="R87" s="47"/>
      <c r="S87" s="47"/>
      <c r="T87" s="47"/>
      <c r="U87" s="47"/>
      <c r="V87" s="47"/>
      <c r="W87" s="47"/>
      <c r="X87" s="47"/>
      <c r="Y87" s="47"/>
      <c r="Z87" s="48"/>
      <c r="AA87" s="48"/>
      <c r="AB87" s="48"/>
      <c r="AC87" s="48"/>
    </row>
    <row r="88" spans="1:382" hidden="1" x14ac:dyDescent="0.15">
      <c r="B88" s="45" t="str">
        <f>データ!AI6</f>
        <v>【163.8】</v>
      </c>
      <c r="C88" s="46" t="str">
        <f>データ!AT6</f>
        <v>【0.0】</v>
      </c>
      <c r="D88" s="46" t="str">
        <f>データ!BE6</f>
        <v>【0】</v>
      </c>
      <c r="E88" s="46" t="str">
        <f>データ!DU6</f>
        <v>【165.0】</v>
      </c>
      <c r="F88" s="46" t="str">
        <f>データ!BP6</f>
        <v>【49.8】</v>
      </c>
      <c r="G88" s="46" t="str">
        <f>データ!CA6</f>
        <v>【27,435】</v>
      </c>
      <c r="H88" s="46" t="str">
        <f>データ!CL6</f>
        <v>【42.4】</v>
      </c>
      <c r="I88" s="46" t="s">
        <v>47</v>
      </c>
      <c r="J88" s="46" t="s">
        <v>47</v>
      </c>
      <c r="K88" s="46" t="str">
        <f>データ!CY6</f>
        <v>【313.0】</v>
      </c>
      <c r="L88" s="46" t="str">
        <f>データ!DJ6</f>
        <v>【5.8】</v>
      </c>
      <c r="M88" s="47"/>
      <c r="N88" s="47" t="e">
        <f>データ!#REF!</f>
        <v>#REF!</v>
      </c>
      <c r="O88" s="47"/>
      <c r="P88" s="47"/>
      <c r="Q88" s="47"/>
      <c r="R88" s="47"/>
      <c r="S88" s="47"/>
      <c r="T88" s="47"/>
      <c r="U88" s="47"/>
      <c r="V88" s="47"/>
      <c r="W88" s="47"/>
      <c r="X88" s="47"/>
      <c r="Y88" s="47"/>
      <c r="Z88" s="48"/>
      <c r="AA88" s="48"/>
      <c r="AB88" s="48"/>
      <c r="AC88" s="48"/>
    </row>
  </sheetData>
  <sheetProtection algorithmName="SHA-512" hashValue="u98qexovGc+nhsw5q8WkRcUdCowYQ1xlmF+OGDLF2LRLnIFnjbDv7StQqDnMTZAOGn60R8N0o1/lMLebccMFQg==" saltValue="LUenuSWb2xXKVBFgvIoTHg=="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48</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49</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50</v>
      </c>
      <c r="B3" s="50" t="s">
        <v>51</v>
      </c>
      <c r="C3" s="50" t="s">
        <v>52</v>
      </c>
      <c r="D3" s="50" t="s">
        <v>53</v>
      </c>
      <c r="E3" s="50" t="s">
        <v>54</v>
      </c>
      <c r="F3" s="50" t="s">
        <v>55</v>
      </c>
      <c r="G3" s="50" t="s">
        <v>56</v>
      </c>
      <c r="H3" s="143" t="s">
        <v>57</v>
      </c>
      <c r="I3" s="144"/>
      <c r="J3" s="144"/>
      <c r="K3" s="144"/>
      <c r="L3" s="144"/>
      <c r="M3" s="144"/>
      <c r="N3" s="144"/>
      <c r="O3" s="144"/>
      <c r="P3" s="144"/>
      <c r="Q3" s="144"/>
      <c r="R3" s="144"/>
      <c r="S3" s="144"/>
      <c r="T3" s="144"/>
      <c r="U3" s="144"/>
      <c r="V3" s="144"/>
      <c r="W3" s="144"/>
      <c r="X3" s="144"/>
      <c r="Y3" s="51" t="s">
        <v>58</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59</v>
      </c>
      <c r="CP3" s="52"/>
      <c r="CQ3" s="52"/>
      <c r="CR3" s="52"/>
      <c r="CS3" s="52"/>
      <c r="CT3" s="52"/>
      <c r="CU3" s="52"/>
      <c r="CV3" s="52"/>
      <c r="CW3" s="52"/>
      <c r="CX3" s="52"/>
      <c r="CY3" s="52"/>
      <c r="CZ3" s="56"/>
      <c r="DA3" s="52"/>
      <c r="DB3" s="52"/>
      <c r="DC3" s="52"/>
      <c r="DD3" s="52"/>
      <c r="DE3" s="52"/>
      <c r="DF3" s="52"/>
      <c r="DG3" s="52"/>
      <c r="DH3" s="52"/>
      <c r="DI3" s="52"/>
      <c r="DJ3" s="54"/>
      <c r="DK3" s="52" t="s">
        <v>60</v>
      </c>
      <c r="DL3" s="52"/>
      <c r="DM3" s="52"/>
      <c r="DN3" s="52"/>
      <c r="DO3" s="52"/>
      <c r="DP3" s="52"/>
      <c r="DQ3" s="52"/>
      <c r="DR3" s="52"/>
      <c r="DS3" s="52"/>
      <c r="DT3" s="52"/>
      <c r="DU3" s="54"/>
    </row>
    <row r="4" spans="1:125" x14ac:dyDescent="0.15">
      <c r="A4" s="49" t="s">
        <v>61</v>
      </c>
      <c r="B4" s="57"/>
      <c r="C4" s="57"/>
      <c r="D4" s="57"/>
      <c r="E4" s="57"/>
      <c r="F4" s="57"/>
      <c r="G4" s="57"/>
      <c r="H4" s="145"/>
      <c r="I4" s="146"/>
      <c r="J4" s="146"/>
      <c r="K4" s="146"/>
      <c r="L4" s="146"/>
      <c r="M4" s="146"/>
      <c r="N4" s="146"/>
      <c r="O4" s="146"/>
      <c r="P4" s="146"/>
      <c r="Q4" s="146"/>
      <c r="R4" s="146"/>
      <c r="S4" s="146"/>
      <c r="T4" s="146"/>
      <c r="U4" s="146"/>
      <c r="V4" s="146"/>
      <c r="W4" s="146"/>
      <c r="X4" s="146"/>
      <c r="Y4" s="140" t="s">
        <v>62</v>
      </c>
      <c r="Z4" s="141"/>
      <c r="AA4" s="141"/>
      <c r="AB4" s="141"/>
      <c r="AC4" s="141"/>
      <c r="AD4" s="141"/>
      <c r="AE4" s="141"/>
      <c r="AF4" s="141"/>
      <c r="AG4" s="141"/>
      <c r="AH4" s="141"/>
      <c r="AI4" s="142"/>
      <c r="AJ4" s="147" t="s">
        <v>63</v>
      </c>
      <c r="AK4" s="147"/>
      <c r="AL4" s="147"/>
      <c r="AM4" s="147"/>
      <c r="AN4" s="147"/>
      <c r="AO4" s="147"/>
      <c r="AP4" s="147"/>
      <c r="AQ4" s="147"/>
      <c r="AR4" s="147"/>
      <c r="AS4" s="147"/>
      <c r="AT4" s="147"/>
      <c r="AU4" s="148" t="s">
        <v>64</v>
      </c>
      <c r="AV4" s="147"/>
      <c r="AW4" s="147"/>
      <c r="AX4" s="147"/>
      <c r="AY4" s="147"/>
      <c r="AZ4" s="147"/>
      <c r="BA4" s="147"/>
      <c r="BB4" s="147"/>
      <c r="BC4" s="147"/>
      <c r="BD4" s="147"/>
      <c r="BE4" s="147"/>
      <c r="BF4" s="147" t="s">
        <v>65</v>
      </c>
      <c r="BG4" s="147"/>
      <c r="BH4" s="147"/>
      <c r="BI4" s="147"/>
      <c r="BJ4" s="147"/>
      <c r="BK4" s="147"/>
      <c r="BL4" s="147"/>
      <c r="BM4" s="147"/>
      <c r="BN4" s="147"/>
      <c r="BO4" s="147"/>
      <c r="BP4" s="147"/>
      <c r="BQ4" s="148" t="s">
        <v>66</v>
      </c>
      <c r="BR4" s="147"/>
      <c r="BS4" s="147"/>
      <c r="BT4" s="147"/>
      <c r="BU4" s="147"/>
      <c r="BV4" s="147"/>
      <c r="BW4" s="147"/>
      <c r="BX4" s="147"/>
      <c r="BY4" s="147"/>
      <c r="BZ4" s="147"/>
      <c r="CA4" s="147"/>
      <c r="CB4" s="147" t="s">
        <v>67</v>
      </c>
      <c r="CC4" s="147"/>
      <c r="CD4" s="147"/>
      <c r="CE4" s="147"/>
      <c r="CF4" s="147"/>
      <c r="CG4" s="147"/>
      <c r="CH4" s="147"/>
      <c r="CI4" s="147"/>
      <c r="CJ4" s="147"/>
      <c r="CK4" s="147"/>
      <c r="CL4" s="147"/>
      <c r="CM4" s="149" t="s">
        <v>68</v>
      </c>
      <c r="CN4" s="149" t="s">
        <v>69</v>
      </c>
      <c r="CO4" s="140" t="s">
        <v>70</v>
      </c>
      <c r="CP4" s="141"/>
      <c r="CQ4" s="141"/>
      <c r="CR4" s="141"/>
      <c r="CS4" s="141"/>
      <c r="CT4" s="141"/>
      <c r="CU4" s="141"/>
      <c r="CV4" s="141"/>
      <c r="CW4" s="141"/>
      <c r="CX4" s="141"/>
      <c r="CY4" s="142"/>
      <c r="CZ4" s="147" t="s">
        <v>71</v>
      </c>
      <c r="DA4" s="147"/>
      <c r="DB4" s="147"/>
      <c r="DC4" s="147"/>
      <c r="DD4" s="147"/>
      <c r="DE4" s="147"/>
      <c r="DF4" s="147"/>
      <c r="DG4" s="147"/>
      <c r="DH4" s="147"/>
      <c r="DI4" s="147"/>
      <c r="DJ4" s="147"/>
      <c r="DK4" s="140" t="s">
        <v>72</v>
      </c>
      <c r="DL4" s="141"/>
      <c r="DM4" s="141"/>
      <c r="DN4" s="141"/>
      <c r="DO4" s="141"/>
      <c r="DP4" s="141"/>
      <c r="DQ4" s="141"/>
      <c r="DR4" s="141"/>
      <c r="DS4" s="141"/>
      <c r="DT4" s="141"/>
      <c r="DU4" s="142"/>
    </row>
    <row r="5" spans="1:125" x14ac:dyDescent="0.15">
      <c r="A5" s="49" t="s">
        <v>73</v>
      </c>
      <c r="B5" s="58"/>
      <c r="C5" s="58"/>
      <c r="D5" s="58"/>
      <c r="E5" s="58"/>
      <c r="F5" s="58"/>
      <c r="G5" s="58"/>
      <c r="H5" s="59" t="s">
        <v>74</v>
      </c>
      <c r="I5" s="59" t="s">
        <v>75</v>
      </c>
      <c r="J5" s="59" t="s">
        <v>76</v>
      </c>
      <c r="K5" s="59" t="s">
        <v>77</v>
      </c>
      <c r="L5" s="59" t="s">
        <v>78</v>
      </c>
      <c r="M5" s="59" t="s">
        <v>4</v>
      </c>
      <c r="N5" s="59" t="s">
        <v>5</v>
      </c>
      <c r="O5" s="59" t="s">
        <v>79</v>
      </c>
      <c r="P5" s="59" t="s">
        <v>13</v>
      </c>
      <c r="Q5" s="59" t="s">
        <v>80</v>
      </c>
      <c r="R5" s="59" t="s">
        <v>81</v>
      </c>
      <c r="S5" s="59" t="s">
        <v>82</v>
      </c>
      <c r="T5" s="59" t="s">
        <v>83</v>
      </c>
      <c r="U5" s="59" t="s">
        <v>84</v>
      </c>
      <c r="V5" s="59" t="s">
        <v>85</v>
      </c>
      <c r="W5" s="59" t="s">
        <v>86</v>
      </c>
      <c r="X5" s="59" t="s">
        <v>87</v>
      </c>
      <c r="Y5" s="59" t="s">
        <v>88</v>
      </c>
      <c r="Z5" s="59" t="s">
        <v>89</v>
      </c>
      <c r="AA5" s="59" t="s">
        <v>90</v>
      </c>
      <c r="AB5" s="59" t="s">
        <v>91</v>
      </c>
      <c r="AC5" s="59" t="s">
        <v>92</v>
      </c>
      <c r="AD5" s="59" t="s">
        <v>93</v>
      </c>
      <c r="AE5" s="59" t="s">
        <v>94</v>
      </c>
      <c r="AF5" s="59" t="s">
        <v>95</v>
      </c>
      <c r="AG5" s="59" t="s">
        <v>96</v>
      </c>
      <c r="AH5" s="59" t="s">
        <v>97</v>
      </c>
      <c r="AI5" s="59" t="s">
        <v>98</v>
      </c>
      <c r="AJ5" s="59" t="s">
        <v>88</v>
      </c>
      <c r="AK5" s="59" t="s">
        <v>89</v>
      </c>
      <c r="AL5" s="59" t="s">
        <v>90</v>
      </c>
      <c r="AM5" s="59" t="s">
        <v>99</v>
      </c>
      <c r="AN5" s="59" t="s">
        <v>100</v>
      </c>
      <c r="AO5" s="59" t="s">
        <v>93</v>
      </c>
      <c r="AP5" s="59" t="s">
        <v>94</v>
      </c>
      <c r="AQ5" s="59" t="s">
        <v>95</v>
      </c>
      <c r="AR5" s="59" t="s">
        <v>96</v>
      </c>
      <c r="AS5" s="59" t="s">
        <v>97</v>
      </c>
      <c r="AT5" s="59" t="s">
        <v>98</v>
      </c>
      <c r="AU5" s="59" t="s">
        <v>88</v>
      </c>
      <c r="AV5" s="59" t="s">
        <v>89</v>
      </c>
      <c r="AW5" s="59" t="s">
        <v>90</v>
      </c>
      <c r="AX5" s="59" t="s">
        <v>101</v>
      </c>
      <c r="AY5" s="59" t="s">
        <v>92</v>
      </c>
      <c r="AZ5" s="59" t="s">
        <v>93</v>
      </c>
      <c r="BA5" s="59" t="s">
        <v>94</v>
      </c>
      <c r="BB5" s="59" t="s">
        <v>95</v>
      </c>
      <c r="BC5" s="59" t="s">
        <v>96</v>
      </c>
      <c r="BD5" s="59" t="s">
        <v>97</v>
      </c>
      <c r="BE5" s="59" t="s">
        <v>98</v>
      </c>
      <c r="BF5" s="59" t="s">
        <v>88</v>
      </c>
      <c r="BG5" s="59" t="s">
        <v>89</v>
      </c>
      <c r="BH5" s="59" t="s">
        <v>102</v>
      </c>
      <c r="BI5" s="59" t="s">
        <v>103</v>
      </c>
      <c r="BJ5" s="59" t="s">
        <v>104</v>
      </c>
      <c r="BK5" s="59" t="s">
        <v>93</v>
      </c>
      <c r="BL5" s="59" t="s">
        <v>94</v>
      </c>
      <c r="BM5" s="59" t="s">
        <v>95</v>
      </c>
      <c r="BN5" s="59" t="s">
        <v>96</v>
      </c>
      <c r="BO5" s="59" t="s">
        <v>97</v>
      </c>
      <c r="BP5" s="59" t="s">
        <v>98</v>
      </c>
      <c r="BQ5" s="59" t="s">
        <v>88</v>
      </c>
      <c r="BR5" s="59" t="s">
        <v>105</v>
      </c>
      <c r="BS5" s="59" t="s">
        <v>90</v>
      </c>
      <c r="BT5" s="59" t="s">
        <v>103</v>
      </c>
      <c r="BU5" s="59" t="s">
        <v>92</v>
      </c>
      <c r="BV5" s="59" t="s">
        <v>93</v>
      </c>
      <c r="BW5" s="59" t="s">
        <v>94</v>
      </c>
      <c r="BX5" s="59" t="s">
        <v>95</v>
      </c>
      <c r="BY5" s="59" t="s">
        <v>96</v>
      </c>
      <c r="BZ5" s="59" t="s">
        <v>97</v>
      </c>
      <c r="CA5" s="59" t="s">
        <v>98</v>
      </c>
      <c r="CB5" s="59" t="s">
        <v>88</v>
      </c>
      <c r="CC5" s="59" t="s">
        <v>89</v>
      </c>
      <c r="CD5" s="59" t="s">
        <v>102</v>
      </c>
      <c r="CE5" s="59" t="s">
        <v>103</v>
      </c>
      <c r="CF5" s="59" t="s">
        <v>92</v>
      </c>
      <c r="CG5" s="59" t="s">
        <v>93</v>
      </c>
      <c r="CH5" s="59" t="s">
        <v>94</v>
      </c>
      <c r="CI5" s="59" t="s">
        <v>95</v>
      </c>
      <c r="CJ5" s="59" t="s">
        <v>96</v>
      </c>
      <c r="CK5" s="59" t="s">
        <v>97</v>
      </c>
      <c r="CL5" s="59" t="s">
        <v>98</v>
      </c>
      <c r="CM5" s="150"/>
      <c r="CN5" s="150"/>
      <c r="CO5" s="59" t="s">
        <v>106</v>
      </c>
      <c r="CP5" s="59" t="s">
        <v>89</v>
      </c>
      <c r="CQ5" s="59" t="s">
        <v>90</v>
      </c>
      <c r="CR5" s="59" t="s">
        <v>103</v>
      </c>
      <c r="CS5" s="59" t="s">
        <v>107</v>
      </c>
      <c r="CT5" s="59" t="s">
        <v>93</v>
      </c>
      <c r="CU5" s="59" t="s">
        <v>94</v>
      </c>
      <c r="CV5" s="59" t="s">
        <v>95</v>
      </c>
      <c r="CW5" s="59" t="s">
        <v>96</v>
      </c>
      <c r="CX5" s="59" t="s">
        <v>97</v>
      </c>
      <c r="CY5" s="59" t="s">
        <v>98</v>
      </c>
      <c r="CZ5" s="59" t="s">
        <v>88</v>
      </c>
      <c r="DA5" s="59" t="s">
        <v>108</v>
      </c>
      <c r="DB5" s="59" t="s">
        <v>102</v>
      </c>
      <c r="DC5" s="59" t="s">
        <v>103</v>
      </c>
      <c r="DD5" s="59" t="s">
        <v>104</v>
      </c>
      <c r="DE5" s="59" t="s">
        <v>93</v>
      </c>
      <c r="DF5" s="59" t="s">
        <v>94</v>
      </c>
      <c r="DG5" s="59" t="s">
        <v>95</v>
      </c>
      <c r="DH5" s="59" t="s">
        <v>96</v>
      </c>
      <c r="DI5" s="59" t="s">
        <v>97</v>
      </c>
      <c r="DJ5" s="59" t="s">
        <v>35</v>
      </c>
      <c r="DK5" s="59" t="s">
        <v>88</v>
      </c>
      <c r="DL5" s="59" t="s">
        <v>89</v>
      </c>
      <c r="DM5" s="59" t="s">
        <v>90</v>
      </c>
      <c r="DN5" s="59" t="s">
        <v>103</v>
      </c>
      <c r="DO5" s="59" t="s">
        <v>100</v>
      </c>
      <c r="DP5" s="59" t="s">
        <v>93</v>
      </c>
      <c r="DQ5" s="59" t="s">
        <v>94</v>
      </c>
      <c r="DR5" s="59" t="s">
        <v>95</v>
      </c>
      <c r="DS5" s="59" t="s">
        <v>96</v>
      </c>
      <c r="DT5" s="59" t="s">
        <v>97</v>
      </c>
      <c r="DU5" s="59" t="s">
        <v>98</v>
      </c>
    </row>
    <row r="6" spans="1:125" s="66" customFormat="1" x14ac:dyDescent="0.15">
      <c r="A6" s="49" t="s">
        <v>109</v>
      </c>
      <c r="B6" s="60">
        <f>B8</f>
        <v>2018</v>
      </c>
      <c r="C6" s="60">
        <f t="shared" ref="C6:X6" si="1">C8</f>
        <v>362018</v>
      </c>
      <c r="D6" s="60">
        <f t="shared" si="1"/>
        <v>46</v>
      </c>
      <c r="E6" s="60">
        <f t="shared" si="1"/>
        <v>14</v>
      </c>
      <c r="F6" s="60">
        <f t="shared" si="1"/>
        <v>0</v>
      </c>
      <c r="G6" s="60">
        <f t="shared" si="1"/>
        <v>1</v>
      </c>
      <c r="H6" s="60" t="str">
        <f>SUBSTITUTE(H8,"　","")</f>
        <v>徳島県徳島市</v>
      </c>
      <c r="I6" s="60" t="str">
        <f t="shared" si="1"/>
        <v>新町地下駐車場</v>
      </c>
      <c r="J6" s="60" t="str">
        <f t="shared" si="1"/>
        <v>法適用</v>
      </c>
      <c r="K6" s="60" t="str">
        <f t="shared" si="1"/>
        <v>駐車場整備事業</v>
      </c>
      <c r="L6" s="60" t="str">
        <f t="shared" si="1"/>
        <v>-</v>
      </c>
      <c r="M6" s="60" t="str">
        <f t="shared" si="1"/>
        <v>Ａ２Ｂ２</v>
      </c>
      <c r="N6" s="60" t="str">
        <f t="shared" si="1"/>
        <v>非設置</v>
      </c>
      <c r="O6" s="61">
        <f t="shared" si="1"/>
        <v>98</v>
      </c>
      <c r="P6" s="62" t="str">
        <f t="shared" si="1"/>
        <v>都市計画駐車場</v>
      </c>
      <c r="Q6" s="62" t="str">
        <f t="shared" si="1"/>
        <v>地下式</v>
      </c>
      <c r="R6" s="63">
        <f t="shared" si="1"/>
        <v>47</v>
      </c>
      <c r="S6" s="62" t="str">
        <f t="shared" si="1"/>
        <v>無</v>
      </c>
      <c r="T6" s="62" t="str">
        <f t="shared" si="1"/>
        <v>無</v>
      </c>
      <c r="U6" s="63">
        <f t="shared" si="1"/>
        <v>3212</v>
      </c>
      <c r="V6" s="63">
        <f t="shared" si="1"/>
        <v>133</v>
      </c>
      <c r="W6" s="63">
        <f t="shared" si="1"/>
        <v>300</v>
      </c>
      <c r="X6" s="62" t="str">
        <f t="shared" si="1"/>
        <v>利用料金制</v>
      </c>
      <c r="Y6" s="64">
        <f>IF(Y8="-",NA(),Y8)</f>
        <v>130.6</v>
      </c>
      <c r="Z6" s="64">
        <f t="shared" ref="Z6:AH6" si="2">IF(Z8="-",NA(),Z8)</f>
        <v>138.30000000000001</v>
      </c>
      <c r="AA6" s="64">
        <f t="shared" si="2"/>
        <v>150</v>
      </c>
      <c r="AB6" s="64">
        <f t="shared" si="2"/>
        <v>154.1</v>
      </c>
      <c r="AC6" s="64">
        <f t="shared" si="2"/>
        <v>162</v>
      </c>
      <c r="AD6" s="64">
        <f t="shared" si="2"/>
        <v>124.5</v>
      </c>
      <c r="AE6" s="64">
        <f t="shared" si="2"/>
        <v>130.80000000000001</v>
      </c>
      <c r="AF6" s="64">
        <f t="shared" si="2"/>
        <v>136.1</v>
      </c>
      <c r="AG6" s="64">
        <f t="shared" si="2"/>
        <v>135.69999999999999</v>
      </c>
      <c r="AH6" s="64">
        <f t="shared" si="2"/>
        <v>137.30000000000001</v>
      </c>
      <c r="AI6" s="61" t="str">
        <f>IF(AI8="-","",IF(AI8="-","【-】","【"&amp;SUBSTITUTE(TEXT(AI8,"#,##0.0"),"-","△")&amp;"】"))</f>
        <v>【163.8】</v>
      </c>
      <c r="AJ6" s="64">
        <f>IF(AJ8="-",NA(),AJ8)</f>
        <v>0</v>
      </c>
      <c r="AK6" s="64">
        <f t="shared" ref="AK6:AS6" si="3">IF(AK8="-",NA(),AK8)</f>
        <v>0</v>
      </c>
      <c r="AL6" s="64">
        <f t="shared" si="3"/>
        <v>0</v>
      </c>
      <c r="AM6" s="64">
        <f t="shared" si="3"/>
        <v>0</v>
      </c>
      <c r="AN6" s="64">
        <f t="shared" si="3"/>
        <v>0</v>
      </c>
      <c r="AO6" s="64">
        <f t="shared" si="3"/>
        <v>0</v>
      </c>
      <c r="AP6" s="64">
        <f t="shared" si="3"/>
        <v>0</v>
      </c>
      <c r="AQ6" s="64">
        <f t="shared" si="3"/>
        <v>0</v>
      </c>
      <c r="AR6" s="64">
        <f t="shared" si="3"/>
        <v>0</v>
      </c>
      <c r="AS6" s="64">
        <f t="shared" si="3"/>
        <v>0</v>
      </c>
      <c r="AT6" s="61" t="str">
        <f>IF(AT8="-","",IF(AT8="-","【-】","【"&amp;SUBSTITUTE(TEXT(AT8,"#,##0.0"),"-","△")&amp;"】"))</f>
        <v>【0.0】</v>
      </c>
      <c r="AU6" s="65">
        <f>IF(AU8="-",NA(),AU8)</f>
        <v>0</v>
      </c>
      <c r="AV6" s="65">
        <f t="shared" ref="AV6:BD6" si="4">IF(AV8="-",NA(),AV8)</f>
        <v>0</v>
      </c>
      <c r="AW6" s="65">
        <f t="shared" si="4"/>
        <v>0</v>
      </c>
      <c r="AX6" s="65">
        <f t="shared" si="4"/>
        <v>0</v>
      </c>
      <c r="AY6" s="65">
        <f t="shared" si="4"/>
        <v>0</v>
      </c>
      <c r="AZ6" s="65">
        <f t="shared" si="4"/>
        <v>0</v>
      </c>
      <c r="BA6" s="65">
        <f t="shared" si="4"/>
        <v>0</v>
      </c>
      <c r="BB6" s="65">
        <f t="shared" si="4"/>
        <v>0</v>
      </c>
      <c r="BC6" s="65">
        <f t="shared" si="4"/>
        <v>0</v>
      </c>
      <c r="BD6" s="65">
        <f t="shared" si="4"/>
        <v>0</v>
      </c>
      <c r="BE6" s="63" t="str">
        <f>IF(BE8="-","",IF(BE8="-","【-】","【"&amp;SUBSTITUTE(TEXT(BE8,"#,##0"),"-","△")&amp;"】"))</f>
        <v>【0】</v>
      </c>
      <c r="BF6" s="64">
        <f>IF(BF8="-",NA(),BF8)</f>
        <v>29.4</v>
      </c>
      <c r="BG6" s="64">
        <f t="shared" ref="BG6:BO6" si="5">IF(BG8="-",NA(),BG8)</f>
        <v>33.9</v>
      </c>
      <c r="BH6" s="64">
        <f t="shared" si="5"/>
        <v>41.9</v>
      </c>
      <c r="BI6" s="64">
        <f t="shared" si="5"/>
        <v>43.9</v>
      </c>
      <c r="BJ6" s="64">
        <f t="shared" si="5"/>
        <v>45</v>
      </c>
      <c r="BK6" s="64">
        <f t="shared" si="5"/>
        <v>43.5</v>
      </c>
      <c r="BL6" s="64">
        <f t="shared" si="5"/>
        <v>46.6</v>
      </c>
      <c r="BM6" s="64">
        <f t="shared" si="5"/>
        <v>50.6</v>
      </c>
      <c r="BN6" s="64">
        <f t="shared" si="5"/>
        <v>50.5</v>
      </c>
      <c r="BO6" s="64">
        <f t="shared" si="5"/>
        <v>50.6</v>
      </c>
      <c r="BP6" s="61" t="str">
        <f>IF(BP8="-","",IF(BP8="-","【-】","【"&amp;SUBSTITUTE(TEXT(BP8,"#,##0.0"),"-","△")&amp;"】"))</f>
        <v>【49.8】</v>
      </c>
      <c r="BQ6" s="65">
        <f>IF(BQ8="-",NA(),BQ8)</f>
        <v>12981</v>
      </c>
      <c r="BR6" s="65">
        <f t="shared" ref="BR6:BZ6" si="6">IF(BR8="-",NA(),BR8)</f>
        <v>16104</v>
      </c>
      <c r="BS6" s="65">
        <f t="shared" si="6"/>
        <v>17724</v>
      </c>
      <c r="BT6" s="65">
        <f t="shared" si="6"/>
        <v>18091</v>
      </c>
      <c r="BU6" s="65">
        <f t="shared" si="6"/>
        <v>18242</v>
      </c>
      <c r="BV6" s="65">
        <f t="shared" si="6"/>
        <v>35871</v>
      </c>
      <c r="BW6" s="65">
        <f t="shared" si="6"/>
        <v>39578</v>
      </c>
      <c r="BX6" s="65">
        <f t="shared" si="6"/>
        <v>39782</v>
      </c>
      <c r="BY6" s="65">
        <f t="shared" si="6"/>
        <v>37980</v>
      </c>
      <c r="BZ6" s="65">
        <f t="shared" si="6"/>
        <v>37295</v>
      </c>
      <c r="CA6" s="63" t="str">
        <f>IF(CA8="-","",IF(CA8="-","【-】","【"&amp;SUBSTITUTE(TEXT(CA8,"#,##0"),"-","△")&amp;"】"))</f>
        <v>【27,435】</v>
      </c>
      <c r="CB6" s="64">
        <f>IF(CB8="-",NA(),CB8)</f>
        <v>58.3</v>
      </c>
      <c r="CC6" s="64">
        <f t="shared" ref="CC6:CK6" si="7">IF(CC8="-",NA(),CC8)</f>
        <v>60.3</v>
      </c>
      <c r="CD6" s="64">
        <f t="shared" si="7"/>
        <v>62.2</v>
      </c>
      <c r="CE6" s="64">
        <f t="shared" si="7"/>
        <v>64.2</v>
      </c>
      <c r="CF6" s="64">
        <f t="shared" si="7"/>
        <v>66</v>
      </c>
      <c r="CG6" s="64">
        <f t="shared" si="7"/>
        <v>57.1</v>
      </c>
      <c r="CH6" s="64">
        <f t="shared" si="7"/>
        <v>58.9</v>
      </c>
      <c r="CI6" s="64">
        <f t="shared" si="7"/>
        <v>60.6</v>
      </c>
      <c r="CJ6" s="64">
        <f t="shared" si="7"/>
        <v>61.8</v>
      </c>
      <c r="CK6" s="64">
        <f t="shared" si="7"/>
        <v>63.6</v>
      </c>
      <c r="CL6" s="61" t="str">
        <f>IF(CL8="-","",IF(CL8="-","【-】","【"&amp;SUBSTITUTE(TEXT(CL8,"#,##0.0"),"-","△")&amp;"】"))</f>
        <v>【42.4】</v>
      </c>
      <c r="CM6" s="63">
        <f t="shared" ref="CM6:CN6" si="8">CM8</f>
        <v>0</v>
      </c>
      <c r="CN6" s="63">
        <f t="shared" si="8"/>
        <v>0</v>
      </c>
      <c r="CO6" s="64">
        <f>IF(CO8="-",NA(),CO8)</f>
        <v>0</v>
      </c>
      <c r="CP6" s="64">
        <f t="shared" ref="CP6:CX6" si="9">IF(CP8="-",NA(),CP8)</f>
        <v>0</v>
      </c>
      <c r="CQ6" s="64">
        <f t="shared" si="9"/>
        <v>0</v>
      </c>
      <c r="CR6" s="64">
        <f t="shared" si="9"/>
        <v>0</v>
      </c>
      <c r="CS6" s="64">
        <f t="shared" si="9"/>
        <v>0</v>
      </c>
      <c r="CT6" s="64">
        <f t="shared" si="9"/>
        <v>0</v>
      </c>
      <c r="CU6" s="64">
        <f t="shared" si="9"/>
        <v>0</v>
      </c>
      <c r="CV6" s="64">
        <f t="shared" si="9"/>
        <v>0</v>
      </c>
      <c r="CW6" s="64">
        <f t="shared" si="9"/>
        <v>0</v>
      </c>
      <c r="CX6" s="64">
        <f t="shared" si="9"/>
        <v>0</v>
      </c>
      <c r="CY6" s="61" t="str">
        <f>IF(CY8="-","",IF(CY8="-","【-】","【"&amp;SUBSTITUTE(TEXT(CY8,"#,##0.0"),"-","△")&amp;"】"))</f>
        <v>【313.0】</v>
      </c>
      <c r="CZ6" s="64">
        <f>IF(CZ8="-",NA(),CZ8)</f>
        <v>30</v>
      </c>
      <c r="DA6" s="64">
        <f t="shared" ref="DA6:DI6" si="10">IF(DA8="-",NA(),DA8)</f>
        <v>24.4</v>
      </c>
      <c r="DB6" s="64">
        <f t="shared" si="10"/>
        <v>20.100000000000001</v>
      </c>
      <c r="DC6" s="64">
        <f t="shared" si="10"/>
        <v>15.6</v>
      </c>
      <c r="DD6" s="64">
        <f t="shared" si="10"/>
        <v>16.2</v>
      </c>
      <c r="DE6" s="64">
        <f t="shared" si="10"/>
        <v>15</v>
      </c>
      <c r="DF6" s="64">
        <f t="shared" si="10"/>
        <v>12.2</v>
      </c>
      <c r="DG6" s="64">
        <f t="shared" si="10"/>
        <v>10.1</v>
      </c>
      <c r="DH6" s="64">
        <f t="shared" si="10"/>
        <v>7.8</v>
      </c>
      <c r="DI6" s="64">
        <f t="shared" si="10"/>
        <v>8.1</v>
      </c>
      <c r="DJ6" s="61" t="str">
        <f>IF(DJ8="-","",IF(DJ8="-","【-】","【"&amp;SUBSTITUTE(TEXT(DJ8,"#,##0.0"),"-","△")&amp;"】"))</f>
        <v>【5.8】</v>
      </c>
      <c r="DK6" s="64">
        <f>IF(DK8="-",NA(),DK8)</f>
        <v>169.9</v>
      </c>
      <c r="DL6" s="64">
        <f t="shared" ref="DL6:DT6" si="11">IF(DL8="-",NA(),DL8)</f>
        <v>176.7</v>
      </c>
      <c r="DM6" s="64">
        <f t="shared" si="11"/>
        <v>175.9</v>
      </c>
      <c r="DN6" s="64">
        <f t="shared" si="11"/>
        <v>166.2</v>
      </c>
      <c r="DO6" s="64">
        <f t="shared" si="11"/>
        <v>160.19999999999999</v>
      </c>
      <c r="DP6" s="64">
        <f t="shared" si="11"/>
        <v>144.4</v>
      </c>
      <c r="DQ6" s="64">
        <f t="shared" si="11"/>
        <v>152.5</v>
      </c>
      <c r="DR6" s="64">
        <f t="shared" si="11"/>
        <v>151.9</v>
      </c>
      <c r="DS6" s="64">
        <f t="shared" si="11"/>
        <v>144.6</v>
      </c>
      <c r="DT6" s="64">
        <f t="shared" si="11"/>
        <v>141.1</v>
      </c>
      <c r="DU6" s="61" t="str">
        <f>IF(DU8="-","",IF(DU8="-","【-】","【"&amp;SUBSTITUTE(TEXT(DU8,"#,##0.0"),"-","△")&amp;"】"))</f>
        <v>【165.0】</v>
      </c>
    </row>
    <row r="7" spans="1:125" s="66" customFormat="1" x14ac:dyDescent="0.15">
      <c r="A7" s="49" t="s">
        <v>110</v>
      </c>
      <c r="B7" s="60">
        <f t="shared" ref="B7:X7" si="12">B8</f>
        <v>2018</v>
      </c>
      <c r="C7" s="60">
        <f t="shared" si="12"/>
        <v>362018</v>
      </c>
      <c r="D7" s="60">
        <f t="shared" si="12"/>
        <v>46</v>
      </c>
      <c r="E7" s="60">
        <f t="shared" si="12"/>
        <v>14</v>
      </c>
      <c r="F7" s="60">
        <f t="shared" si="12"/>
        <v>0</v>
      </c>
      <c r="G7" s="60">
        <f t="shared" si="12"/>
        <v>1</v>
      </c>
      <c r="H7" s="60" t="str">
        <f t="shared" si="12"/>
        <v>徳島県　徳島市</v>
      </c>
      <c r="I7" s="60" t="str">
        <f t="shared" si="12"/>
        <v>新町地下駐車場</v>
      </c>
      <c r="J7" s="60" t="str">
        <f t="shared" si="12"/>
        <v>法適用</v>
      </c>
      <c r="K7" s="60" t="str">
        <f t="shared" si="12"/>
        <v>駐車場整備事業</v>
      </c>
      <c r="L7" s="60" t="str">
        <f t="shared" si="12"/>
        <v>-</v>
      </c>
      <c r="M7" s="60" t="str">
        <f t="shared" si="12"/>
        <v>Ａ２Ｂ２</v>
      </c>
      <c r="N7" s="60" t="str">
        <f t="shared" si="12"/>
        <v>非設置</v>
      </c>
      <c r="O7" s="61">
        <f t="shared" si="12"/>
        <v>98</v>
      </c>
      <c r="P7" s="62" t="str">
        <f t="shared" si="12"/>
        <v>都市計画駐車場</v>
      </c>
      <c r="Q7" s="62" t="str">
        <f t="shared" si="12"/>
        <v>地下式</v>
      </c>
      <c r="R7" s="63">
        <f t="shared" si="12"/>
        <v>47</v>
      </c>
      <c r="S7" s="62" t="str">
        <f t="shared" si="12"/>
        <v>無</v>
      </c>
      <c r="T7" s="62" t="str">
        <f t="shared" si="12"/>
        <v>無</v>
      </c>
      <c r="U7" s="63">
        <f t="shared" si="12"/>
        <v>3212</v>
      </c>
      <c r="V7" s="63">
        <f t="shared" si="12"/>
        <v>133</v>
      </c>
      <c r="W7" s="63">
        <f t="shared" si="12"/>
        <v>300</v>
      </c>
      <c r="X7" s="62" t="str">
        <f t="shared" si="12"/>
        <v>利用料金制</v>
      </c>
      <c r="Y7" s="64">
        <f>Y8</f>
        <v>130.6</v>
      </c>
      <c r="Z7" s="64">
        <f t="shared" ref="Z7:AH7" si="13">Z8</f>
        <v>138.30000000000001</v>
      </c>
      <c r="AA7" s="64">
        <f t="shared" si="13"/>
        <v>150</v>
      </c>
      <c r="AB7" s="64">
        <f t="shared" si="13"/>
        <v>154.1</v>
      </c>
      <c r="AC7" s="64">
        <f t="shared" si="13"/>
        <v>162</v>
      </c>
      <c r="AD7" s="64">
        <f t="shared" si="13"/>
        <v>124.5</v>
      </c>
      <c r="AE7" s="64">
        <f t="shared" si="13"/>
        <v>130.80000000000001</v>
      </c>
      <c r="AF7" s="64">
        <f t="shared" si="13"/>
        <v>136.1</v>
      </c>
      <c r="AG7" s="64">
        <f t="shared" si="13"/>
        <v>135.69999999999999</v>
      </c>
      <c r="AH7" s="64">
        <f t="shared" si="13"/>
        <v>137.30000000000001</v>
      </c>
      <c r="AI7" s="61"/>
      <c r="AJ7" s="64">
        <f>AJ8</f>
        <v>0</v>
      </c>
      <c r="AK7" s="64">
        <f t="shared" ref="AK7:AS7" si="14">AK8</f>
        <v>0</v>
      </c>
      <c r="AL7" s="64">
        <f t="shared" si="14"/>
        <v>0</v>
      </c>
      <c r="AM7" s="64">
        <f t="shared" si="14"/>
        <v>0</v>
      </c>
      <c r="AN7" s="64">
        <f t="shared" si="14"/>
        <v>0</v>
      </c>
      <c r="AO7" s="64">
        <f t="shared" si="14"/>
        <v>0</v>
      </c>
      <c r="AP7" s="64">
        <f t="shared" si="14"/>
        <v>0</v>
      </c>
      <c r="AQ7" s="64">
        <f t="shared" si="14"/>
        <v>0</v>
      </c>
      <c r="AR7" s="64">
        <f t="shared" si="14"/>
        <v>0</v>
      </c>
      <c r="AS7" s="64">
        <f t="shared" si="14"/>
        <v>0</v>
      </c>
      <c r="AT7" s="61"/>
      <c r="AU7" s="65">
        <f>AU8</f>
        <v>0</v>
      </c>
      <c r="AV7" s="65">
        <f t="shared" ref="AV7:BD7" si="15">AV8</f>
        <v>0</v>
      </c>
      <c r="AW7" s="65">
        <f t="shared" si="15"/>
        <v>0</v>
      </c>
      <c r="AX7" s="65">
        <f t="shared" si="15"/>
        <v>0</v>
      </c>
      <c r="AY7" s="65">
        <f t="shared" si="15"/>
        <v>0</v>
      </c>
      <c r="AZ7" s="65">
        <f t="shared" si="15"/>
        <v>0</v>
      </c>
      <c r="BA7" s="65">
        <f t="shared" si="15"/>
        <v>0</v>
      </c>
      <c r="BB7" s="65">
        <f t="shared" si="15"/>
        <v>0</v>
      </c>
      <c r="BC7" s="65">
        <f t="shared" si="15"/>
        <v>0</v>
      </c>
      <c r="BD7" s="65">
        <f t="shared" si="15"/>
        <v>0</v>
      </c>
      <c r="BE7" s="63"/>
      <c r="BF7" s="64">
        <f>BF8</f>
        <v>29.4</v>
      </c>
      <c r="BG7" s="64">
        <f t="shared" ref="BG7:BO7" si="16">BG8</f>
        <v>33.9</v>
      </c>
      <c r="BH7" s="64">
        <f t="shared" si="16"/>
        <v>41.9</v>
      </c>
      <c r="BI7" s="64">
        <f t="shared" si="16"/>
        <v>43.9</v>
      </c>
      <c r="BJ7" s="64">
        <f t="shared" si="16"/>
        <v>45</v>
      </c>
      <c r="BK7" s="64">
        <f t="shared" si="16"/>
        <v>43.5</v>
      </c>
      <c r="BL7" s="64">
        <f t="shared" si="16"/>
        <v>46.6</v>
      </c>
      <c r="BM7" s="64">
        <f t="shared" si="16"/>
        <v>50.6</v>
      </c>
      <c r="BN7" s="64">
        <f t="shared" si="16"/>
        <v>50.5</v>
      </c>
      <c r="BO7" s="64">
        <f t="shared" si="16"/>
        <v>50.6</v>
      </c>
      <c r="BP7" s="61"/>
      <c r="BQ7" s="65">
        <f>BQ8</f>
        <v>12981</v>
      </c>
      <c r="BR7" s="65">
        <f t="shared" ref="BR7:BZ7" si="17">BR8</f>
        <v>16104</v>
      </c>
      <c r="BS7" s="65">
        <f t="shared" si="17"/>
        <v>17724</v>
      </c>
      <c r="BT7" s="65">
        <f t="shared" si="17"/>
        <v>18091</v>
      </c>
      <c r="BU7" s="65">
        <f t="shared" si="17"/>
        <v>18242</v>
      </c>
      <c r="BV7" s="65">
        <f t="shared" si="17"/>
        <v>35871</v>
      </c>
      <c r="BW7" s="65">
        <f t="shared" si="17"/>
        <v>39578</v>
      </c>
      <c r="BX7" s="65">
        <f t="shared" si="17"/>
        <v>39782</v>
      </c>
      <c r="BY7" s="65">
        <f t="shared" si="17"/>
        <v>37980</v>
      </c>
      <c r="BZ7" s="65">
        <f t="shared" si="17"/>
        <v>37295</v>
      </c>
      <c r="CA7" s="63"/>
      <c r="CB7" s="64">
        <f>CB8</f>
        <v>58.3</v>
      </c>
      <c r="CC7" s="64">
        <f t="shared" ref="CC7:CK7" si="18">CC8</f>
        <v>60.3</v>
      </c>
      <c r="CD7" s="64">
        <f t="shared" si="18"/>
        <v>62.2</v>
      </c>
      <c r="CE7" s="64">
        <f t="shared" si="18"/>
        <v>64.2</v>
      </c>
      <c r="CF7" s="64">
        <f t="shared" si="18"/>
        <v>66</v>
      </c>
      <c r="CG7" s="64">
        <f t="shared" si="18"/>
        <v>57.1</v>
      </c>
      <c r="CH7" s="64">
        <f t="shared" si="18"/>
        <v>58.9</v>
      </c>
      <c r="CI7" s="64">
        <f t="shared" si="18"/>
        <v>60.6</v>
      </c>
      <c r="CJ7" s="64">
        <f t="shared" si="18"/>
        <v>61.8</v>
      </c>
      <c r="CK7" s="64">
        <f t="shared" si="18"/>
        <v>63.6</v>
      </c>
      <c r="CL7" s="61"/>
      <c r="CM7" s="63">
        <f>CM8</f>
        <v>0</v>
      </c>
      <c r="CN7" s="63">
        <f>CN8</f>
        <v>0</v>
      </c>
      <c r="CO7" s="64">
        <f>CO8</f>
        <v>0</v>
      </c>
      <c r="CP7" s="64">
        <f t="shared" ref="CP7:CX7" si="19">CP8</f>
        <v>0</v>
      </c>
      <c r="CQ7" s="64">
        <f t="shared" si="19"/>
        <v>0</v>
      </c>
      <c r="CR7" s="64">
        <f t="shared" si="19"/>
        <v>0</v>
      </c>
      <c r="CS7" s="64">
        <f t="shared" si="19"/>
        <v>0</v>
      </c>
      <c r="CT7" s="64">
        <f t="shared" si="19"/>
        <v>0</v>
      </c>
      <c r="CU7" s="64">
        <f t="shared" si="19"/>
        <v>0</v>
      </c>
      <c r="CV7" s="64">
        <f t="shared" si="19"/>
        <v>0</v>
      </c>
      <c r="CW7" s="64">
        <f t="shared" si="19"/>
        <v>0</v>
      </c>
      <c r="CX7" s="64">
        <f t="shared" si="19"/>
        <v>0</v>
      </c>
      <c r="CY7" s="61"/>
      <c r="CZ7" s="64">
        <f>CZ8</f>
        <v>30</v>
      </c>
      <c r="DA7" s="64">
        <f t="shared" ref="DA7:DI7" si="20">DA8</f>
        <v>24.4</v>
      </c>
      <c r="DB7" s="64">
        <f t="shared" si="20"/>
        <v>20.100000000000001</v>
      </c>
      <c r="DC7" s="64">
        <f t="shared" si="20"/>
        <v>15.6</v>
      </c>
      <c r="DD7" s="64">
        <f t="shared" si="20"/>
        <v>16.2</v>
      </c>
      <c r="DE7" s="64">
        <f t="shared" si="20"/>
        <v>15</v>
      </c>
      <c r="DF7" s="64">
        <f t="shared" si="20"/>
        <v>12.2</v>
      </c>
      <c r="DG7" s="64">
        <f t="shared" si="20"/>
        <v>10.1</v>
      </c>
      <c r="DH7" s="64">
        <f t="shared" si="20"/>
        <v>7.8</v>
      </c>
      <c r="DI7" s="64">
        <f t="shared" si="20"/>
        <v>8.1</v>
      </c>
      <c r="DJ7" s="61"/>
      <c r="DK7" s="64">
        <f>DK8</f>
        <v>169.9</v>
      </c>
      <c r="DL7" s="64">
        <f t="shared" ref="DL7:DT7" si="21">DL8</f>
        <v>176.7</v>
      </c>
      <c r="DM7" s="64">
        <f t="shared" si="21"/>
        <v>175.9</v>
      </c>
      <c r="DN7" s="64">
        <f t="shared" si="21"/>
        <v>166.2</v>
      </c>
      <c r="DO7" s="64">
        <f t="shared" si="21"/>
        <v>160.19999999999999</v>
      </c>
      <c r="DP7" s="64">
        <f t="shared" si="21"/>
        <v>144.4</v>
      </c>
      <c r="DQ7" s="64">
        <f t="shared" si="21"/>
        <v>152.5</v>
      </c>
      <c r="DR7" s="64">
        <f t="shared" si="21"/>
        <v>151.9</v>
      </c>
      <c r="DS7" s="64">
        <f t="shared" si="21"/>
        <v>144.6</v>
      </c>
      <c r="DT7" s="64">
        <f t="shared" si="21"/>
        <v>141.1</v>
      </c>
      <c r="DU7" s="61"/>
    </row>
    <row r="8" spans="1:125" s="66" customFormat="1" x14ac:dyDescent="0.15">
      <c r="A8" s="49"/>
      <c r="B8" s="67">
        <v>2018</v>
      </c>
      <c r="C8" s="67">
        <v>362018</v>
      </c>
      <c r="D8" s="67">
        <v>46</v>
      </c>
      <c r="E8" s="67">
        <v>14</v>
      </c>
      <c r="F8" s="67">
        <v>0</v>
      </c>
      <c r="G8" s="67">
        <v>1</v>
      </c>
      <c r="H8" s="67" t="s">
        <v>111</v>
      </c>
      <c r="I8" s="67" t="s">
        <v>112</v>
      </c>
      <c r="J8" s="67" t="s">
        <v>113</v>
      </c>
      <c r="K8" s="67" t="s">
        <v>114</v>
      </c>
      <c r="L8" s="67" t="s">
        <v>115</v>
      </c>
      <c r="M8" s="67" t="s">
        <v>116</v>
      </c>
      <c r="N8" s="67" t="s">
        <v>117</v>
      </c>
      <c r="O8" s="68">
        <v>98</v>
      </c>
      <c r="P8" s="69" t="s">
        <v>118</v>
      </c>
      <c r="Q8" s="69" t="s">
        <v>119</v>
      </c>
      <c r="R8" s="70">
        <v>47</v>
      </c>
      <c r="S8" s="69" t="s">
        <v>120</v>
      </c>
      <c r="T8" s="69" t="s">
        <v>120</v>
      </c>
      <c r="U8" s="70">
        <v>3212</v>
      </c>
      <c r="V8" s="70">
        <v>133</v>
      </c>
      <c r="W8" s="70">
        <v>300</v>
      </c>
      <c r="X8" s="69" t="s">
        <v>121</v>
      </c>
      <c r="Y8" s="71">
        <v>130.6</v>
      </c>
      <c r="Z8" s="71">
        <v>138.30000000000001</v>
      </c>
      <c r="AA8" s="71">
        <v>150</v>
      </c>
      <c r="AB8" s="71">
        <v>154.1</v>
      </c>
      <c r="AC8" s="71">
        <v>162</v>
      </c>
      <c r="AD8" s="71">
        <v>124.5</v>
      </c>
      <c r="AE8" s="71">
        <v>130.80000000000001</v>
      </c>
      <c r="AF8" s="71">
        <v>136.1</v>
      </c>
      <c r="AG8" s="71">
        <v>135.69999999999999</v>
      </c>
      <c r="AH8" s="71">
        <v>137.30000000000001</v>
      </c>
      <c r="AI8" s="68">
        <v>163.80000000000001</v>
      </c>
      <c r="AJ8" s="71">
        <v>0</v>
      </c>
      <c r="AK8" s="71">
        <v>0</v>
      </c>
      <c r="AL8" s="71">
        <v>0</v>
      </c>
      <c r="AM8" s="71">
        <v>0</v>
      </c>
      <c r="AN8" s="71">
        <v>0</v>
      </c>
      <c r="AO8" s="71">
        <v>0</v>
      </c>
      <c r="AP8" s="71">
        <v>0</v>
      </c>
      <c r="AQ8" s="71">
        <v>0</v>
      </c>
      <c r="AR8" s="71">
        <v>0</v>
      </c>
      <c r="AS8" s="71">
        <v>0</v>
      </c>
      <c r="AT8" s="68">
        <v>0</v>
      </c>
      <c r="AU8" s="72">
        <v>0</v>
      </c>
      <c r="AV8" s="72">
        <v>0</v>
      </c>
      <c r="AW8" s="72">
        <v>0</v>
      </c>
      <c r="AX8" s="72">
        <v>0</v>
      </c>
      <c r="AY8" s="72">
        <v>0</v>
      </c>
      <c r="AZ8" s="72">
        <v>0</v>
      </c>
      <c r="BA8" s="72">
        <v>0</v>
      </c>
      <c r="BB8" s="72">
        <v>0</v>
      </c>
      <c r="BC8" s="72">
        <v>0</v>
      </c>
      <c r="BD8" s="72">
        <v>0</v>
      </c>
      <c r="BE8" s="72">
        <v>0</v>
      </c>
      <c r="BF8" s="71">
        <v>29.4</v>
      </c>
      <c r="BG8" s="71">
        <v>33.9</v>
      </c>
      <c r="BH8" s="71">
        <v>41.9</v>
      </c>
      <c r="BI8" s="71">
        <v>43.9</v>
      </c>
      <c r="BJ8" s="71">
        <v>45</v>
      </c>
      <c r="BK8" s="71">
        <v>43.5</v>
      </c>
      <c r="BL8" s="71">
        <v>46.6</v>
      </c>
      <c r="BM8" s="71">
        <v>50.6</v>
      </c>
      <c r="BN8" s="71">
        <v>50.5</v>
      </c>
      <c r="BO8" s="71">
        <v>50.6</v>
      </c>
      <c r="BP8" s="68">
        <v>49.8</v>
      </c>
      <c r="BQ8" s="72">
        <v>12981</v>
      </c>
      <c r="BR8" s="72">
        <v>16104</v>
      </c>
      <c r="BS8" s="72">
        <v>17724</v>
      </c>
      <c r="BT8" s="73">
        <v>18091</v>
      </c>
      <c r="BU8" s="73">
        <v>18242</v>
      </c>
      <c r="BV8" s="72">
        <v>35871</v>
      </c>
      <c r="BW8" s="72">
        <v>39578</v>
      </c>
      <c r="BX8" s="72">
        <v>39782</v>
      </c>
      <c r="BY8" s="72">
        <v>37980</v>
      </c>
      <c r="BZ8" s="72">
        <v>37295</v>
      </c>
      <c r="CA8" s="70">
        <v>27435</v>
      </c>
      <c r="CB8" s="71">
        <v>58.3</v>
      </c>
      <c r="CC8" s="71">
        <v>60.3</v>
      </c>
      <c r="CD8" s="71">
        <v>62.2</v>
      </c>
      <c r="CE8" s="71">
        <v>64.2</v>
      </c>
      <c r="CF8" s="71">
        <v>66</v>
      </c>
      <c r="CG8" s="71">
        <v>57.1</v>
      </c>
      <c r="CH8" s="71">
        <v>58.9</v>
      </c>
      <c r="CI8" s="71">
        <v>60.6</v>
      </c>
      <c r="CJ8" s="71">
        <v>61.8</v>
      </c>
      <c r="CK8" s="71">
        <v>63.6</v>
      </c>
      <c r="CL8" s="68">
        <v>42.4</v>
      </c>
      <c r="CM8" s="70">
        <v>0</v>
      </c>
      <c r="CN8" s="70">
        <v>0</v>
      </c>
      <c r="CO8" s="71">
        <v>0</v>
      </c>
      <c r="CP8" s="71">
        <v>0</v>
      </c>
      <c r="CQ8" s="71">
        <v>0</v>
      </c>
      <c r="CR8" s="71">
        <v>0</v>
      </c>
      <c r="CS8" s="71">
        <v>0</v>
      </c>
      <c r="CT8" s="71">
        <v>0</v>
      </c>
      <c r="CU8" s="71">
        <v>0</v>
      </c>
      <c r="CV8" s="71">
        <v>0</v>
      </c>
      <c r="CW8" s="71">
        <v>0</v>
      </c>
      <c r="CX8" s="71">
        <v>0</v>
      </c>
      <c r="CY8" s="68">
        <v>313</v>
      </c>
      <c r="CZ8" s="71">
        <v>30</v>
      </c>
      <c r="DA8" s="71">
        <v>24.4</v>
      </c>
      <c r="DB8" s="71">
        <v>20.100000000000001</v>
      </c>
      <c r="DC8" s="71">
        <v>15.6</v>
      </c>
      <c r="DD8" s="71">
        <v>16.2</v>
      </c>
      <c r="DE8" s="71">
        <v>15</v>
      </c>
      <c r="DF8" s="71">
        <v>12.2</v>
      </c>
      <c r="DG8" s="71">
        <v>10.1</v>
      </c>
      <c r="DH8" s="71">
        <v>7.8</v>
      </c>
      <c r="DI8" s="71">
        <v>8.1</v>
      </c>
      <c r="DJ8" s="68">
        <v>5.8</v>
      </c>
      <c r="DK8" s="71">
        <v>169.9</v>
      </c>
      <c r="DL8" s="71">
        <v>176.7</v>
      </c>
      <c r="DM8" s="71">
        <v>175.9</v>
      </c>
      <c r="DN8" s="71">
        <v>166.2</v>
      </c>
      <c r="DO8" s="71">
        <v>160.19999999999999</v>
      </c>
      <c r="DP8" s="71">
        <v>144.4</v>
      </c>
      <c r="DQ8" s="71">
        <v>152.5</v>
      </c>
      <c r="DR8" s="71">
        <v>151.9</v>
      </c>
      <c r="DS8" s="71">
        <v>144.6</v>
      </c>
      <c r="DT8" s="71">
        <v>141.1</v>
      </c>
      <c r="DU8" s="68">
        <v>165</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122</v>
      </c>
      <c r="C10" s="78" t="s">
        <v>123</v>
      </c>
      <c r="D10" s="78" t="s">
        <v>124</v>
      </c>
      <c r="E10" s="78" t="s">
        <v>125</v>
      </c>
      <c r="F10" s="78" t="s">
        <v>126</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51</v>
      </c>
      <c r="B11" s="79">
        <f>DATEVALUE($B$6-4&amp;"年1月1日")</f>
        <v>41640</v>
      </c>
      <c r="C11" s="79">
        <f>DATEVALUE($B$6-3&amp;"年1月1日")</f>
        <v>42005</v>
      </c>
      <c r="D11" s="79">
        <f>DATEVALUE($B$6-2&amp;"年1月1日")</f>
        <v>42370</v>
      </c>
      <c r="E11" s="79">
        <f>DATEVALUE($B$6-1&amp;"年1月1日")</f>
        <v>42736</v>
      </c>
      <c r="F11" s="79">
        <f>DATEVALUE($B$6&amp;"年1月1日")</f>
        <v>43101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兼田　顕好</cp:lastModifiedBy>
  <cp:lastPrinted>2020-01-27T07:18:15Z</cp:lastPrinted>
  <dcterms:created xsi:type="dcterms:W3CDTF">2019-12-05T07:19:39Z</dcterms:created>
  <dcterms:modified xsi:type="dcterms:W3CDTF">2020-02-01T01:35:17Z</dcterms:modified>
  <cp:category/>
</cp:coreProperties>
</file>