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jRjRWrYC7oFXqh280thOP899H226uWbj4HDkLu2P1/OZLCY3+e9SpbtHLvbgLzLpz9WxWEStxAX9WtP24kww4g==" workbookSaltValue="F04e8Yye2ew5uIJB/JR5Jg==" workbookSpinCount="100000" lockStructure="1"/>
  <bookViews>
    <workbookView xWindow="0" yWindow="0" windowWidth="19200" windowHeight="82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<sst xmlns="http://schemas.openxmlformats.org/spreadsheetml/2006/main" count="220" uniqueCount="108">
  <si>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</si>
  <si>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</si>
  <si>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</si>
  <si>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</si>
  <si>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</si>
  <si>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</si>
  <si>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</si>
  <si>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</si>
  <si>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</si>
  <si>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</si>
  <si>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</si>
  <si>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</si>
  <si>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</si>
  <si>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</si>
  <si>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</si>
  <si>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</si>
  <si>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</si>
  <si>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</si>
  <si>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</si>
  <si>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</si>
  <si>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</si>
  <si>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</si>
  <si>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</si>
  <si>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</si>
  <si>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</si>
  <si>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</si>
  <si>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</si>
  <si>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</si>
  <si>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</si>
  <si>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</si>
  <si>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</si>
  <si>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</si>
  <si>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</si>
  <si>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</si>
  <si>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</si>
  <si>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</si>
  <si>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</si>
  <si>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</si>
  <si>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</si>
  <si>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</si>
  <si>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</si>
  <si>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</si>
  <si>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</si>
  <si>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</si>
  <si>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</si>
  <si>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</si>
  <si>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</si>
  <si>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</si>
  <si>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</si>
  <si>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</si>
  <si>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</si>
  <si>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</si>
  <si>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</si>
  <si>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</si>
  <si>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</si>
  <si>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</si>
  <si>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</si>
  <si>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</si>
  <si>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</si>
  <si>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</si>
  <si>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</si>
  <si>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</si>
  <si>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</si>
  <si>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</si>
  <si>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</si>
  <si>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</si>
  <si>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</si>
  <si>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</si>
  <si>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</si>
  <si>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</si>
  <si>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</si>
  <si>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</si>
  <si>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</si>
  <si>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</si>
  <si>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</si>
  <si>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</si>
  <si>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</si>
  <si>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</si>
  <si>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</si>
  <si>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</si>
  <si>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</si>
  <si>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</si>
  <si>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</si>
  <si>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</si>
  <si>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</si>
  <si>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</si>
  <si>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</si>
  <si>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</si>
  <si>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</si>
  <si>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</si>
  <si>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</si>
  <si>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</si>
  <si>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</si>
  <si>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</si>
  <si>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</si>
  <si>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</si>
  <si>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</si>
  <si>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</si>
  <si>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</si>
  <si>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</si>
  <si>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</si>
  <si>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</si>
  <si>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</si>
  <si>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</si>
  <si>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</si>
  <si>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過去長期間上昇傾向にあった本町の人口は、現在、減少傾向に転じており、今の料金体系で長期間安定経営を継続することについては慎重に考えるべきと判断しています。引き続き、料金改定の検討など経営上必要な収益の増加手段を模索していく必要があります。</t>
    <phoneticPr fontId="4"/>
  </si>
  <si>
    <t>老朽管更新事業を継続的に実施してきた結果、有形固定資産減価償却率は、38.90%（類似団体平均48.97%）と、問題のない状況です。ただし、今後、施設の老朽化対策は中長期的な課題といえます。アセットマネジメント等を通じて、これらの実態を的確に把握するとともに、安心・安全の確保及び財政的に持続可能な水道経営を目指して、長寿命化、更新等の財源の確保と予算執行の平準化に努める必要があります。</t>
    <phoneticPr fontId="4"/>
  </si>
  <si>
    <t xml:space="preserve">① 平成30年度における経常収支比率は109.95%（類似団体平均108.87%）であり、修繕費等の削減により前年度からは少し上昇し、類似団体平均も上回わっています。
② 有収率：平成30年度は91.67%で、類似団体平均の81.90%を大きく上回っています。引き続き、配水管の老朽化対策などにより、有収率の維持・向上を目指します。
④企業債残高対給水収益比率は、今後も世代間負担の公平性を確保し、企業債の償還により経営が圧迫することのないよう、計画的な起債を実施していきます。
また、⑤料金回収率109.42%（類似団体平均98.66%）、⑥給水原価118.29円（類似団体平均178.59円）からは、適切な料金体系の中で経営ができていることが示されています。
</t>
    <rPh sb="48" eb="49">
      <t>トウ</t>
    </rPh>
    <rPh sb="50" eb="52">
      <t>サクゲン</t>
    </rPh>
    <rPh sb="55" eb="56">
      <t>ゼン</t>
    </rPh>
    <rPh sb="61" eb="62">
      <t>スコ</t>
    </rPh>
    <rPh sb="63" eb="65">
      <t>ジョウショウ</t>
    </rPh>
    <rPh sb="74" eb="76">
      <t>ウワマワ</t>
    </rPh>
    <rPh sb="168" eb="170">
      <t>キギョウ</t>
    </rPh>
    <rPh sb="170" eb="171">
      <t>サイ</t>
    </rPh>
    <rPh sb="171" eb="173">
      <t>ザンダカ</t>
    </rPh>
    <rPh sb="173" eb="174">
      <t>タイ</t>
    </rPh>
    <rPh sb="174" eb="176">
      <t>キュウスイ</t>
    </rPh>
    <rPh sb="176" eb="178">
      <t>シュウエキ</t>
    </rPh>
    <rPh sb="178" eb="180">
      <t>ヒリツ</t>
    </rPh>
    <rPh sb="182" eb="18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</si>
</sst>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2.35</c:v>
                </c:pt>
                <c:pt idx="2">
                  <c:v>1.35</c:v>
                </c:pt>
                <c:pt idx="3">
                  <c:v>0.61</c:v>
                </c:pt>
                <c:pt idx="4">
                  <c:v>0.48</c:v>
                </c:pt>
              </c:numCache>
            </c:numRef>
          </c:val>
          <c:extLst>
            <c:ext xmlns:c16="http://schemas.microsoft.com/office/drawing/2014/chart" uri="{C3380CC4-5D6E-409C-BE32-E72D297353CC}">
              <c16:uniqueId val="{00000000-9509-4836-8412-E4B58C8C41BB}"/>
            </c:ext>
          </c:extLst>
        </c:ser>
        <c:dLbls>
          <c:showLegendKey val="0"/>
          <c:showVal val="0"/>
          <c:showCatName val="0"/>
          <c:showSerName val="0"/>
          <c:showPercent val="0"/>
          <c:showBubbleSize val="0"/>
        </c:dLbls>
        <c:gapWidth val="150"/>
        <c:axId val="87471232"/>
        <c:axId val="874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0.39</c:v>
                </c:pt>
                <c:pt idx="4">
                  <c:v>0.5</c:v>
                </c:pt>
              </c:numCache>
            </c:numRef>
          </c:val>
          <c:smooth val="0"/>
          <c:extLst>
            <c:ext xmlns:c16="http://schemas.microsoft.com/office/drawing/2014/chart" uri="{C3380CC4-5D6E-409C-BE32-E72D297353CC}">
              <c16:uniqueId val="{00000001-9509-4836-8412-E4B58C8C41BB}"/>
            </c:ext>
          </c:extLst>
        </c:ser>
        <c:dLbls>
          <c:showLegendKey val="0"/>
          <c:showVal val="0"/>
          <c:showCatName val="0"/>
          <c:showSerName val="0"/>
          <c:showPercent val="0"/>
          <c:showBubbleSize val="0"/>
        </c:dLbls>
        <c:marker val="1"/>
        <c:smooth val="0"/>
        <c:axId val="87471232"/>
        <c:axId val="87473152"/>
      </c:lineChart>
      <c:dateAx>
        <c:axId val="87471232"/>
        <c:scaling>
          <c:orientation val="minMax"/>
        </c:scaling>
        <c:delete val="1"/>
        <c:axPos val="b"/>
        <c:numFmt formatCode="ge" sourceLinked="1"/>
        <c:majorTickMark val="none"/>
        <c:minorTickMark val="none"/>
        <c:tickLblPos val="none"/>
        <c:crossAx val="87473152"/>
        <c:crosses val="autoZero"/>
        <c:auto val="1"/>
        <c:lblOffset val="100"/>
        <c:baseTimeUnit val="years"/>
      </c:dateAx>
      <c:valAx>
        <c:axId val="874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44.02</c:v>
                </c:pt>
                <c:pt idx="1">
                  <c:v>43.14</c:v>
                </c:pt>
                <c:pt idx="2">
                  <c:v>38.479999999999997</c:v>
                </c:pt>
                <c:pt idx="3">
                  <c:v>36.54</c:v>
                </c:pt>
                <c:pt idx="4">
                  <c:v>36.369999999999997</c:v>
                </c:pt>
              </c:numCache>
            </c:numRef>
          </c:val>
          <c:extLst>
            <c:ext xmlns:c16="http://schemas.microsoft.com/office/drawing/2014/chart" uri="{C3380CC4-5D6E-409C-BE32-E72D297353CC}">
              <c16:uniqueId val="{00000000-16B4-41FE-A7F8-18DA05535C7C}"/>
            </c:ext>
          </c:extLst>
        </c:ser>
        <c:dLbls>
          <c:showLegendKey val="0"/>
          <c:showVal val="0"/>
          <c:showCatName val="0"/>
          <c:showSerName val="0"/>
          <c:showPercent val="0"/>
          <c:showBubbleSize val="0"/>
        </c:dLbls>
        <c:gapWidth val="150"/>
        <c:axId val="114377856"/>
        <c:axId val="1143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55.88</c:v>
                </c:pt>
                <c:pt idx="4">
                  <c:v>55.03</c:v>
                </c:pt>
              </c:numCache>
            </c:numRef>
          </c:val>
          <c:smooth val="0"/>
          <c:extLst>
            <c:ext xmlns:c16="http://schemas.microsoft.com/office/drawing/2014/chart" uri="{C3380CC4-5D6E-409C-BE32-E72D297353CC}">
              <c16:uniqueId val="{00000001-16B4-41FE-A7F8-18DA05535C7C}"/>
            </c:ext>
          </c:extLst>
        </c:ser>
        <c:dLbls>
          <c:showLegendKey val="0"/>
          <c:showVal val="0"/>
          <c:showCatName val="0"/>
          <c:showSerName val="0"/>
          <c:showPercent val="0"/>
          <c:showBubbleSize val="0"/>
        </c:dLbls>
        <c:marker val="1"/>
        <c:smooth val="0"/>
        <c:axId val="114377856"/>
        <c:axId val="114379776"/>
      </c:lineChart>
      <c:dateAx>
        <c:axId val="114377856"/>
        <c:scaling>
          <c:orientation val="minMax"/>
        </c:scaling>
        <c:delete val="1"/>
        <c:axPos val="b"/>
        <c:numFmt formatCode="ge" sourceLinked="1"/>
        <c:majorTickMark val="none"/>
        <c:minorTickMark val="none"/>
        <c:tickLblPos val="none"/>
        <c:crossAx val="114379776"/>
        <c:crosses val="autoZero"/>
        <c:auto val="1"/>
        <c:lblOffset val="100"/>
        <c:baseTimeUnit val="years"/>
      </c:dateAx>
      <c:valAx>
        <c:axId val="114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78.52</c:v>
                </c:pt>
                <c:pt idx="1">
                  <c:v>78.88</c:v>
                </c:pt>
                <c:pt idx="2">
                  <c:v>88.06</c:v>
                </c:pt>
                <c:pt idx="3">
                  <c:v>92.15</c:v>
                </c:pt>
                <c:pt idx="4">
                  <c:v>91.67</c:v>
                </c:pt>
              </c:numCache>
            </c:numRef>
          </c:val>
          <c:extLst>
            <c:ext xmlns:c16="http://schemas.microsoft.com/office/drawing/2014/chart" uri="{C3380CC4-5D6E-409C-BE32-E72D297353CC}">
              <c16:uniqueId val="{00000000-A92D-4D40-BB56-D622AE301450}"/>
            </c:ext>
          </c:extLst>
        </c:ser>
        <c:dLbls>
          <c:showLegendKey val="0"/>
          <c:showVal val="0"/>
          <c:showCatName val="0"/>
          <c:showSerName val="0"/>
          <c:showPercent val="0"/>
          <c:showBubbleSize val="0"/>
        </c:dLbls>
        <c:gapWidth val="150"/>
        <c:axId val="114558464"/>
        <c:axId val="1145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80.989999999999995</c:v>
                </c:pt>
                <c:pt idx="4">
                  <c:v>81.900000000000006</c:v>
                </c:pt>
              </c:numCache>
            </c:numRef>
          </c:val>
          <c:smooth val="0"/>
          <c:extLst>
            <c:ext xmlns:c16="http://schemas.microsoft.com/office/drawing/2014/chart" uri="{C3380CC4-5D6E-409C-BE32-E72D297353CC}">
              <c16:uniqueId val="{00000001-A92D-4D40-BB56-D622AE301450}"/>
            </c:ext>
          </c:extLst>
        </c:ser>
        <c:dLbls>
          <c:showLegendKey val="0"/>
          <c:showVal val="0"/>
          <c:showCatName val="0"/>
          <c:showSerName val="0"/>
          <c:showPercent val="0"/>
          <c:showBubbleSize val="0"/>
        </c:dLbls>
        <c:marker val="1"/>
        <c:smooth val="0"/>
        <c:axId val="114558464"/>
        <c:axId val="114560384"/>
      </c:lineChart>
      <c:dateAx>
        <c:axId val="114558464"/>
        <c:scaling>
          <c:orientation val="minMax"/>
        </c:scaling>
        <c:delete val="1"/>
        <c:axPos val="b"/>
        <c:numFmt formatCode="ge" sourceLinked="1"/>
        <c:majorTickMark val="none"/>
        <c:minorTickMark val="none"/>
        <c:tickLblPos val="none"/>
        <c:crossAx val="114560384"/>
        <c:crosses val="autoZero"/>
        <c:auto val="1"/>
        <c:lblOffset val="100"/>
        <c:baseTimeUnit val="years"/>
      </c:dateAx>
      <c:valAx>
        <c:axId val="114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107.92</c:v>
                </c:pt>
                <c:pt idx="1">
                  <c:v>125.45</c:v>
                </c:pt>
                <c:pt idx="2">
                  <c:v>124.18</c:v>
                </c:pt>
                <c:pt idx="3">
                  <c:v>105.97</c:v>
                </c:pt>
                <c:pt idx="4">
                  <c:v>109.95</c:v>
                </c:pt>
              </c:numCache>
            </c:numRef>
          </c:val>
          <c:extLst>
            <c:ext xmlns:c16="http://schemas.microsoft.com/office/drawing/2014/chart" uri="{C3380CC4-5D6E-409C-BE32-E72D297353CC}">
              <c16:uniqueId val="{00000000-0164-4143-A9DB-06F1F8D7244E}"/>
            </c:ext>
          </c:extLst>
        </c:ser>
        <c:dLbls>
          <c:showLegendKey val="0"/>
          <c:showVal val="0"/>
          <c:showCatName val="0"/>
          <c:showSerName val="0"/>
          <c:showPercent val="0"/>
          <c:showBubbleSize val="0"/>
        </c:dLbls>
        <c:gapWidth val="150"/>
        <c:axId val="87610880"/>
        <c:axId val="876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110.02</c:v>
                </c:pt>
                <c:pt idx="4">
                  <c:v>108.87</c:v>
                </c:pt>
              </c:numCache>
            </c:numRef>
          </c:val>
          <c:smooth val="0"/>
          <c:extLst>
            <c:ext xmlns:c16="http://schemas.microsoft.com/office/drawing/2014/chart" uri="{C3380CC4-5D6E-409C-BE32-E72D297353CC}">
              <c16:uniqueId val="{00000001-0164-4143-A9DB-06F1F8D7244E}"/>
            </c:ext>
          </c:extLst>
        </c:ser>
        <c:dLbls>
          <c:showLegendKey val="0"/>
          <c:showVal val="0"/>
          <c:showCatName val="0"/>
          <c:showSerName val="0"/>
          <c:showPercent val="0"/>
          <c:showBubbleSize val="0"/>
        </c:dLbls>
        <c:marker val="1"/>
        <c:smooth val="0"/>
        <c:axId val="87610880"/>
        <c:axId val="87612800"/>
      </c:lineChart>
      <c:dateAx>
        <c:axId val="87610880"/>
        <c:scaling>
          <c:orientation val="minMax"/>
        </c:scaling>
        <c:delete val="1"/>
        <c:axPos val="b"/>
        <c:numFmt formatCode="ge" sourceLinked="1"/>
        <c:majorTickMark val="none"/>
        <c:minorTickMark val="none"/>
        <c:tickLblPos val="none"/>
        <c:crossAx val="87612800"/>
        <c:crosses val="autoZero"/>
        <c:auto val="1"/>
        <c:lblOffset val="100"/>
        <c:baseTimeUnit val="years"/>
      </c:dateAx>
      <c:valAx>
        <c:axId val="8761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38.380000000000003</c:v>
                </c:pt>
                <c:pt idx="1">
                  <c:v>39.61</c:v>
                </c:pt>
                <c:pt idx="2">
                  <c:v>34.630000000000003</c:v>
                </c:pt>
                <c:pt idx="3">
                  <c:v>36.79</c:v>
                </c:pt>
                <c:pt idx="4">
                  <c:v>38.9</c:v>
                </c:pt>
              </c:numCache>
            </c:numRef>
          </c:val>
          <c:extLst>
            <c:ext xmlns:c16="http://schemas.microsoft.com/office/drawing/2014/chart" uri="{C3380CC4-5D6E-409C-BE32-E72D297353CC}">
              <c16:uniqueId val="{00000000-E1CA-4159-B1BE-7BD33FD6C0EE}"/>
            </c:ext>
          </c:extLst>
        </c:ser>
        <c:dLbls>
          <c:showLegendKey val="0"/>
          <c:showVal val="0"/>
          <c:showCatName val="0"/>
          <c:showSerName val="0"/>
          <c:showPercent val="0"/>
          <c:showBubbleSize val="0"/>
        </c:dLbls>
        <c:gapWidth val="150"/>
        <c:axId val="114104192"/>
        <c:axId val="1141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46.61</c:v>
                </c:pt>
                <c:pt idx="4">
                  <c:v>48.87</c:v>
                </c:pt>
              </c:numCache>
            </c:numRef>
          </c:val>
          <c:smooth val="0"/>
          <c:extLst>
            <c:ext xmlns:c16="http://schemas.microsoft.com/office/drawing/2014/chart" uri="{C3380CC4-5D6E-409C-BE32-E72D297353CC}">
              <c16:uniqueId val="{00000001-E1CA-4159-B1BE-7BD33FD6C0EE}"/>
            </c:ext>
          </c:extLst>
        </c:ser>
        <c:dLbls>
          <c:showLegendKey val="0"/>
          <c:showVal val="0"/>
          <c:showCatName val="0"/>
          <c:showSerName val="0"/>
          <c:showPercent val="0"/>
          <c:showBubbleSize val="0"/>
        </c:dLbls>
        <c:marker val="1"/>
        <c:smooth val="0"/>
        <c:axId val="114104192"/>
        <c:axId val="114106368"/>
      </c:lineChart>
      <c:dateAx>
        <c:axId val="114104192"/>
        <c:scaling>
          <c:orientation val="minMax"/>
        </c:scaling>
        <c:delete val="1"/>
        <c:axPos val="b"/>
        <c:numFmt formatCode="ge" sourceLinked="1"/>
        <c:majorTickMark val="none"/>
        <c:minorTickMark val="none"/>
        <c:tickLblPos val="none"/>
        <c:crossAx val="114106368"/>
        <c:crosses val="autoZero"/>
        <c:auto val="1"/>
        <c:lblOffset val="100"/>
        <c:baseTimeUnit val="years"/>
      </c:dateAx>
      <c:valAx>
        <c:axId val="1141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2.78</c:v>
                </c:pt>
                <c:pt idx="1">
                  <c:v>2.0099999999999998</c:v>
                </c:pt>
                <c:pt idx="2">
                  <c:v>1.69</c:v>
                </c:pt>
                <c:pt idx="3">
                  <c:v>0.7</c:v>
                </c:pt>
                <c:pt idx="4">
                  <c:v>0.48</c:v>
                </c:pt>
              </c:numCache>
            </c:numRef>
          </c:val>
          <c:extLst>
            <c:ext xmlns:c16="http://schemas.microsoft.com/office/drawing/2014/chart" uri="{C3380CC4-5D6E-409C-BE32-E72D297353CC}">
              <c16:uniqueId val="{00000000-8D99-4D2E-BB6B-CA32775E76C9}"/>
            </c:ext>
          </c:extLst>
        </c:ser>
        <c:dLbls>
          <c:showLegendKey val="0"/>
          <c:showVal val="0"/>
          <c:showCatName val="0"/>
          <c:showSerName val="0"/>
          <c:showPercent val="0"/>
          <c:showBubbleSize val="0"/>
        </c:dLbls>
        <c:gapWidth val="150"/>
        <c:axId val="114145536"/>
        <c:axId val="1141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10.84</c:v>
                </c:pt>
                <c:pt idx="4">
                  <c:v>14.85</c:v>
                </c:pt>
              </c:numCache>
            </c:numRef>
          </c:val>
          <c:smooth val="0"/>
          <c:extLst>
            <c:ext xmlns:c16="http://schemas.microsoft.com/office/drawing/2014/chart" uri="{C3380CC4-5D6E-409C-BE32-E72D297353CC}">
              <c16:uniqueId val="{00000001-8D99-4D2E-BB6B-CA32775E76C9}"/>
            </c:ext>
          </c:extLst>
        </c:ser>
        <c:dLbls>
          <c:showLegendKey val="0"/>
          <c:showVal val="0"/>
          <c:showCatName val="0"/>
          <c:showSerName val="0"/>
          <c:showPercent val="0"/>
          <c:showBubbleSize val="0"/>
        </c:dLbls>
        <c:marker val="1"/>
        <c:smooth val="0"/>
        <c:axId val="114145536"/>
        <c:axId val="114151808"/>
      </c:lineChart>
      <c:dateAx>
        <c:axId val="114145536"/>
        <c:scaling>
          <c:orientation val="minMax"/>
        </c:scaling>
        <c:delete val="1"/>
        <c:axPos val="b"/>
        <c:numFmt formatCode="ge" sourceLinked="1"/>
        <c:majorTickMark val="none"/>
        <c:minorTickMark val="none"/>
        <c:tickLblPos val="none"/>
        <c:crossAx val="114151808"/>
        <c:crosses val="autoZero"/>
        <c:auto val="1"/>
        <c:lblOffset val="100"/>
        <c:baseTimeUnit val="years"/>
      </c:dateAx>
      <c:valAx>
        <c:axId val="114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97-4263-B12C-3219D1D16394}"/>
            </c:ext>
          </c:extLst>
        </c:ser>
        <c:dLbls>
          <c:showLegendKey val="0"/>
          <c:showVal val="0"/>
          <c:showCatName val="0"/>
          <c:showSerName val="0"/>
          <c:showPercent val="0"/>
          <c:showBubbleSize val="0"/>
        </c:dLbls>
        <c:gapWidth val="150"/>
        <c:axId val="114168960"/>
        <c:axId val="1141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7.31</c:v>
                </c:pt>
                <c:pt idx="4">
                  <c:v>3.16</c:v>
                </c:pt>
              </c:numCache>
            </c:numRef>
          </c:val>
          <c:smooth val="0"/>
          <c:extLst>
            <c:ext xmlns:c16="http://schemas.microsoft.com/office/drawing/2014/chart" uri="{C3380CC4-5D6E-409C-BE32-E72D297353CC}">
              <c16:uniqueId val="{00000001-A097-4263-B12C-3219D1D16394}"/>
            </c:ext>
          </c:extLst>
        </c:ser>
        <c:dLbls>
          <c:showLegendKey val="0"/>
          <c:showVal val="0"/>
          <c:showCatName val="0"/>
          <c:showSerName val="0"/>
          <c:showPercent val="0"/>
          <c:showBubbleSize val="0"/>
        </c:dLbls>
        <c:marker val="1"/>
        <c:smooth val="0"/>
        <c:axId val="114168960"/>
        <c:axId val="114170880"/>
      </c:lineChart>
      <c:dateAx>
        <c:axId val="114168960"/>
        <c:scaling>
          <c:orientation val="minMax"/>
        </c:scaling>
        <c:delete val="1"/>
        <c:axPos val="b"/>
        <c:numFmt formatCode="ge" sourceLinked="1"/>
        <c:majorTickMark val="none"/>
        <c:minorTickMark val="none"/>
        <c:tickLblPos val="none"/>
        <c:crossAx val="114170880"/>
        <c:crosses val="autoZero"/>
        <c:auto val="1"/>
        <c:lblOffset val="100"/>
        <c:baseTimeUnit val="years"/>
      </c:dateAx>
      <c:valAx>
        <c:axId val="11417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1278.47</c:v>
                </c:pt>
                <c:pt idx="1">
                  <c:v>1832.88</c:v>
                </c:pt>
                <c:pt idx="2">
                  <c:v>340.29</c:v>
                </c:pt>
                <c:pt idx="3">
                  <c:v>1567.26</c:v>
                </c:pt>
                <c:pt idx="4">
                  <c:v>2115.38</c:v>
                </c:pt>
              </c:numCache>
            </c:numRef>
          </c:val>
          <c:extLst>
            <c:ext xmlns:c16="http://schemas.microsoft.com/office/drawing/2014/chart" uri="{C3380CC4-5D6E-409C-BE32-E72D297353CC}">
              <c16:uniqueId val="{00000000-C254-4D6E-BF3E-C19DF533E3B6}"/>
            </c:ext>
          </c:extLst>
        </c:ser>
        <c:dLbls>
          <c:showLegendKey val="0"/>
          <c:showVal val="0"/>
          <c:showCatName val="0"/>
          <c:showSerName val="0"/>
          <c:showPercent val="0"/>
          <c:showBubbleSize val="0"/>
        </c:dLbls>
        <c:gapWidth val="150"/>
        <c:axId val="114210304"/>
        <c:axId val="1142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355.27</c:v>
                </c:pt>
                <c:pt idx="4">
                  <c:v>369.69</c:v>
                </c:pt>
              </c:numCache>
            </c:numRef>
          </c:val>
          <c:smooth val="0"/>
          <c:extLst>
            <c:ext xmlns:c16="http://schemas.microsoft.com/office/drawing/2014/chart" uri="{C3380CC4-5D6E-409C-BE32-E72D297353CC}">
              <c16:uniqueId val="{00000001-C254-4D6E-BF3E-C19DF533E3B6}"/>
            </c:ext>
          </c:extLst>
        </c:ser>
        <c:dLbls>
          <c:showLegendKey val="0"/>
          <c:showVal val="0"/>
          <c:showCatName val="0"/>
          <c:showSerName val="0"/>
          <c:showPercent val="0"/>
          <c:showBubbleSize val="0"/>
        </c:dLbls>
        <c:marker val="1"/>
        <c:smooth val="0"/>
        <c:axId val="114210304"/>
        <c:axId val="114212224"/>
      </c:lineChart>
      <c:dateAx>
        <c:axId val="114210304"/>
        <c:scaling>
          <c:orientation val="minMax"/>
        </c:scaling>
        <c:delete val="1"/>
        <c:axPos val="b"/>
        <c:numFmt formatCode="ge" sourceLinked="1"/>
        <c:majorTickMark val="none"/>
        <c:minorTickMark val="none"/>
        <c:tickLblPos val="none"/>
        <c:crossAx val="114212224"/>
        <c:crosses val="autoZero"/>
        <c:auto val="1"/>
        <c:lblOffset val="100"/>
        <c:baseTimeUnit val="years"/>
      </c:dateAx>
      <c:valAx>
        <c:axId val="11421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250.55</c:v>
                </c:pt>
                <c:pt idx="1">
                  <c:v>314.81</c:v>
                </c:pt>
                <c:pt idx="2">
                  <c:v>383.75</c:v>
                </c:pt>
                <c:pt idx="3">
                  <c:v>374.95</c:v>
                </c:pt>
                <c:pt idx="4">
                  <c:v>366.95</c:v>
                </c:pt>
              </c:numCache>
            </c:numRef>
          </c:val>
          <c:extLst>
            <c:ext xmlns:c16="http://schemas.microsoft.com/office/drawing/2014/chart" uri="{C3380CC4-5D6E-409C-BE32-E72D297353CC}">
              <c16:uniqueId val="{00000000-BC07-44A3-94A0-F236F8AA6235}"/>
            </c:ext>
          </c:extLst>
        </c:ser>
        <c:dLbls>
          <c:showLegendKey val="0"/>
          <c:showVal val="0"/>
          <c:showCatName val="0"/>
          <c:showSerName val="0"/>
          <c:showPercent val="0"/>
          <c:showBubbleSize val="0"/>
        </c:dLbls>
        <c:gapWidth val="150"/>
        <c:axId val="114263936"/>
        <c:axId val="1142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458.27</c:v>
                </c:pt>
                <c:pt idx="4">
                  <c:v>402.99</c:v>
                </c:pt>
              </c:numCache>
            </c:numRef>
          </c:val>
          <c:smooth val="0"/>
          <c:extLst>
            <c:ext xmlns:c16="http://schemas.microsoft.com/office/drawing/2014/chart" uri="{C3380CC4-5D6E-409C-BE32-E72D297353CC}">
              <c16:uniqueId val="{00000001-BC07-44A3-94A0-F236F8AA6235}"/>
            </c:ext>
          </c:extLst>
        </c:ser>
        <c:dLbls>
          <c:showLegendKey val="0"/>
          <c:showVal val="0"/>
          <c:showCatName val="0"/>
          <c:showSerName val="0"/>
          <c:showPercent val="0"/>
          <c:showBubbleSize val="0"/>
        </c:dLbls>
        <c:marker val="1"/>
        <c:smooth val="0"/>
        <c:axId val="114263936"/>
        <c:axId val="114278400"/>
      </c:lineChart>
      <c:dateAx>
        <c:axId val="114263936"/>
        <c:scaling>
          <c:orientation val="minMax"/>
        </c:scaling>
        <c:delete val="1"/>
        <c:axPos val="b"/>
        <c:numFmt formatCode="ge" sourceLinked="1"/>
        <c:majorTickMark val="none"/>
        <c:minorTickMark val="none"/>
        <c:tickLblPos val="none"/>
        <c:crossAx val="114278400"/>
        <c:crosses val="autoZero"/>
        <c:auto val="1"/>
        <c:lblOffset val="100"/>
        <c:baseTimeUnit val="years"/>
      </c:dateAx>
      <c:valAx>
        <c:axId val="11427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108.02</c:v>
                </c:pt>
                <c:pt idx="1">
                  <c:v>129.87</c:v>
                </c:pt>
                <c:pt idx="2">
                  <c:v>127.74</c:v>
                </c:pt>
                <c:pt idx="3">
                  <c:v>106.2</c:v>
                </c:pt>
                <c:pt idx="4">
                  <c:v>109.42</c:v>
                </c:pt>
              </c:numCache>
            </c:numRef>
          </c:val>
          <c:extLst>
            <c:ext xmlns:c16="http://schemas.microsoft.com/office/drawing/2014/chart" uri="{C3380CC4-5D6E-409C-BE32-E72D297353CC}">
              <c16:uniqueId val="{00000000-9B52-4533-B3C6-69CECB65043B}"/>
            </c:ext>
          </c:extLst>
        </c:ser>
        <c:dLbls>
          <c:showLegendKey val="0"/>
          <c:showVal val="0"/>
          <c:showCatName val="0"/>
          <c:showSerName val="0"/>
          <c:showPercent val="0"/>
          <c:showBubbleSize val="0"/>
        </c:dLbls>
        <c:gapWidth val="150"/>
        <c:axId val="114305280"/>
        <c:axId val="114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96.77</c:v>
                </c:pt>
                <c:pt idx="4">
                  <c:v>98.66</c:v>
                </c:pt>
              </c:numCache>
            </c:numRef>
          </c:val>
          <c:smooth val="0"/>
          <c:extLst>
            <c:ext xmlns:c16="http://schemas.microsoft.com/office/drawing/2014/chart" uri="{C3380CC4-5D6E-409C-BE32-E72D297353CC}">
              <c16:uniqueId val="{00000001-9B52-4533-B3C6-69CECB65043B}"/>
            </c:ext>
          </c:extLst>
        </c:ser>
        <c:dLbls>
          <c:showLegendKey val="0"/>
          <c:showVal val="0"/>
          <c:showCatName val="0"/>
          <c:showSerName val="0"/>
          <c:showPercent val="0"/>
          <c:showBubbleSize val="0"/>
        </c:dLbls>
        <c:marker val="1"/>
        <c:smooth val="0"/>
        <c:axId val="114305280"/>
        <c:axId val="114315648"/>
      </c:lineChart>
      <c:dateAx>
        <c:axId val="114305280"/>
        <c:scaling>
          <c:orientation val="minMax"/>
        </c:scaling>
        <c:delete val="1"/>
        <c:axPos val="b"/>
        <c:numFmt formatCode="ge" sourceLinked="1"/>
        <c:majorTickMark val="none"/>
        <c:minorTickMark val="none"/>
        <c:tickLblPos val="none"/>
        <c:crossAx val="114315648"/>
        <c:crosses val="autoZero"/>
        <c:auto val="1"/>
        <c:lblOffset val="100"/>
        <c:baseTimeUnit val="years"/>
      </c:dateAx>
      <c:valAx>
        <c:axId val="114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115.75</c:v>
                </c:pt>
                <c:pt idx="1">
                  <c:v>99.01</c:v>
                </c:pt>
                <c:pt idx="2">
                  <c:v>100.25</c:v>
                </c:pt>
                <c:pt idx="3">
                  <c:v>121.2</c:v>
                </c:pt>
                <c:pt idx="4">
                  <c:v>118.29</c:v>
                </c:pt>
              </c:numCache>
            </c:numRef>
          </c:val>
          <c:extLst>
            <c:ext xmlns:c16="http://schemas.microsoft.com/office/drawing/2014/chart" uri="{C3380CC4-5D6E-409C-BE32-E72D297353CC}">
              <c16:uniqueId val="{00000000-C7B1-4E04-8DFE-A69EA58D0EC4}"/>
            </c:ext>
          </c:extLst>
        </c:ser>
        <c:dLbls>
          <c:showLegendKey val="0"/>
          <c:showVal val="0"/>
          <c:showCatName val="0"/>
          <c:showSerName val="0"/>
          <c:showPercent val="0"/>
          <c:showBubbleSize val="0"/>
        </c:dLbls>
        <c:gapWidth val="150"/>
        <c:axId val="114340608"/>
        <c:axId val="1143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187.18</c:v>
                </c:pt>
                <c:pt idx="4">
                  <c:v>178.59</c:v>
                </c:pt>
              </c:numCache>
            </c:numRef>
          </c:val>
          <c:smooth val="0"/>
          <c:extLst>
            <c:ext xmlns:c16="http://schemas.microsoft.com/office/drawing/2014/chart" uri="{C3380CC4-5D6E-409C-BE32-E72D297353CC}">
              <c16:uniqueId val="{00000001-C7B1-4E04-8DFE-A69EA58D0EC4}"/>
            </c:ext>
          </c:extLst>
        </c:ser>
        <c:dLbls>
          <c:showLegendKey val="0"/>
          <c:showVal val="0"/>
          <c:showCatName val="0"/>
          <c:showSerName val="0"/>
          <c:showPercent val="0"/>
          <c:showBubbleSize val="0"/>
        </c:dLbls>
        <c:marker val="1"/>
        <c:smooth val="0"/>
        <c:axId val="114340608"/>
        <c:axId val="114342528"/>
      </c:lineChart>
      <c:dateAx>
        <c:axId val="114340608"/>
        <c:scaling>
          <c:orientation val="minMax"/>
        </c:scaling>
        <c:delete val="1"/>
        <c:axPos val="b"/>
        <c:numFmt formatCode="ge" sourceLinked="1"/>
        <c:majorTickMark val="none"/>
        <c:minorTickMark val="none"/>
        <c:tickLblPos val="none"/>
        <c:crossAx val="114342528"/>
        <c:crosses val="autoZero"/>
        <c:auto val="1"/>
        <c:lblOffset val="100"/>
        <c:baseTimeUnit val="years"/>
      </c:dateAx>
      <c:valAx>
        <c:axId val="114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松茂町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15167</v>
      </c>
      <c r="AM8" s="60"/>
      <c r="AN8" s="60"/>
      <c r="AO8" s="60"/>
      <c r="AP8" s="60"/>
      <c r="AQ8" s="60"/>
      <c r="AR8" s="60"/>
      <c r="AS8" s="60"/>
      <c r="AT8" s="51">
        <f>データ!$S$6</f>
        <v>14.24</v>
      </c>
      <c r="AU8" s="52"/>
      <c r="AV8" s="52"/>
      <c r="AW8" s="52"/>
      <c r="AX8" s="52"/>
      <c r="AY8" s="52"/>
      <c r="AZ8" s="52"/>
      <c r="BA8" s="52"/>
      <c r="BB8" s="53">
        <f>データ!$T$6</f>
        <v>1065.0999999999999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80.8</v>
      </c>
      <c r="J10" s="52"/>
      <c r="K10" s="52"/>
      <c r="L10" s="52"/>
      <c r="M10" s="52"/>
      <c r="N10" s="52"/>
      <c r="O10" s="63"/>
      <c r="P10" s="53">
        <f>データ!$P$6</f>
        <v>100</v>
      </c>
      <c r="Q10" s="53"/>
      <c r="R10" s="53"/>
      <c r="S10" s="53"/>
      <c r="T10" s="53"/>
      <c r="U10" s="53"/>
      <c r="V10" s="53"/>
      <c r="W10" s="60">
        <f>データ!$Q$6</f>
        <v>2130</v>
      </c>
      <c r="X10" s="60"/>
      <c r="Y10" s="60"/>
      <c r="Z10" s="60"/>
      <c r="AA10" s="60"/>
      <c r="AB10" s="60"/>
      <c r="AC10" s="60"/>
      <c r="AD10" s="2"/>
      <c r="AE10" s="2"/>
      <c r="AF10" s="2"/>
      <c r="AG10" s="2"/>
      <c r="AH10" s="4"/>
      <c r="AI10" s="4"/>
      <c r="AJ10" s="4"/>
      <c r="AK10" s="4"/>
      <c r="AL10" s="60">
        <f>データ!$U$6</f>
        <v>15059</v>
      </c>
      <c r="AM10" s="60"/>
      <c r="AN10" s="60"/>
      <c r="AO10" s="60"/>
      <c r="AP10" s="60"/>
      <c r="AQ10" s="60"/>
      <c r="AR10" s="60"/>
      <c r="AS10" s="60"/>
      <c r="AT10" s="51">
        <f>データ!$V$6</f>
        <v>13.94</v>
      </c>
      <c r="AU10" s="52"/>
      <c r="AV10" s="52"/>
      <c r="AW10" s="52"/>
      <c r="AX10" s="52"/>
      <c r="AY10" s="52"/>
      <c r="AZ10" s="52"/>
      <c r="BA10" s="52"/>
      <c r="BB10" s="53">
        <f>データ!$W$6</f>
        <v>1080.27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BRl5wkZ5W9J626K6+kCTrcyKlCBGNhHW7H+Zf+JhpvwJze7omKmIOAb5khjPjHPKhOS10STKRAAHOuJahMRiQ==" saltValue="CRG9EqI+IqAJ6DJB65fT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364011</v>
      </c>
      <c r="D6" s="34">
        <f t="shared" si="3"/>
        <v>46</v>
      </c>
      <c r="E6" s="34">
        <f t="shared" si="3"/>
        <v>1</v>
      </c>
      <c r="F6" s="34">
        <f t="shared" si="3"/>
        <v>0</v>
      </c>
      <c r="G6" s="34">
        <f t="shared" si="3"/>
        <v>1</v>
      </c>
      <c r="H6" s="34" t="str">
        <f t="shared" si="3"/>
        <v>徳島県　松茂町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80.8</v>
      </c>
      <c r="P6" s="35">
        <f t="shared" si="3"/>
        <v>100</v>
      </c>
      <c r="Q6" s="35">
        <f t="shared" si="3"/>
        <v>2130</v>
      </c>
      <c r="R6" s="35">
        <f t="shared" si="3"/>
        <v>15167</v>
      </c>
      <c r="S6" s="35">
        <f t="shared" si="3"/>
        <v>14.24</v>
      </c>
      <c r="T6" s="35">
        <f t="shared" si="3"/>
        <v>1065.0999999999999</v>
      </c>
      <c r="U6" s="35">
        <f t="shared" si="3"/>
        <v>15059</v>
      </c>
      <c r="V6" s="35">
        <f t="shared" si="3"/>
        <v>13.94</v>
      </c>
      <c r="W6" s="35">
        <f t="shared" si="3"/>
        <v>1080.27</v>
      </c>
      <c r="X6" s="36">
        <f>IF(X7="",NA(),X7)</f>
        <v>107.92</v>
      </c>
      <c r="Y6" s="36">
        <f t="shared" ref="Y6:AG6" si="4">IF(Y7="",NA(),Y7)</f>
        <v>125.45</v>
      </c>
      <c r="Z6" s="36">
        <f t="shared" si="4"/>
        <v>124.18</v>
      </c>
      <c r="AA6" s="36">
        <f t="shared" si="4"/>
        <v>105.97</v>
      </c>
      <c r="AB6" s="36">
        <f t="shared" si="4"/>
        <v>109.95</v>
      </c>
      <c r="AC6" s="36">
        <f t="shared" si="4"/>
        <v>110.01</v>
      </c>
      <c r="AD6" s="36">
        <f t="shared" si="4"/>
        <v>111.21</v>
      </c>
      <c r="AE6" s="36">
        <f t="shared" si="4"/>
        <v>111.71</v>
      </c>
      <c r="AF6" s="36">
        <f t="shared" si="4"/>
        <v>110.02</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7.31</v>
      </c>
      <c r="AR6" s="36">
        <f t="shared" si="5"/>
        <v>3.16</v>
      </c>
      <c r="AS6" s="35" t="str">
        <f>IF(AS7="","",IF(AS7="-","【-】","【"&amp;SUBSTITUTE(TEXT(AS7,"#,##0.00"),"-","△")&amp;"】"))</f>
        <v>【1.05】</v>
      </c>
      <c r="AT6" s="36">
        <f>IF(AT7="",NA(),AT7)</f>
        <v>1278.47</v>
      </c>
      <c r="AU6" s="36">
        <f t="shared" ref="AU6:BC6" si="6">IF(AU7="",NA(),AU7)</f>
        <v>1832.88</v>
      </c>
      <c r="AV6" s="36">
        <f t="shared" si="6"/>
        <v>340.29</v>
      </c>
      <c r="AW6" s="36">
        <f t="shared" si="6"/>
        <v>1567.26</v>
      </c>
      <c r="AX6" s="36">
        <f t="shared" si="6"/>
        <v>2115.38</v>
      </c>
      <c r="AY6" s="36">
        <f t="shared" si="6"/>
        <v>381.53</v>
      </c>
      <c r="AZ6" s="36">
        <f t="shared" si="6"/>
        <v>391.54</v>
      </c>
      <c r="BA6" s="36">
        <f t="shared" si="6"/>
        <v>384.34</v>
      </c>
      <c r="BB6" s="36">
        <f t="shared" si="6"/>
        <v>355.27</v>
      </c>
      <c r="BC6" s="36">
        <f t="shared" si="6"/>
        <v>369.69</v>
      </c>
      <c r="BD6" s="35" t="str">
        <f>IF(BD7="","",IF(BD7="-","【-】","【"&amp;SUBSTITUTE(TEXT(BD7,"#,##0.00"),"-","△")&amp;"】"))</f>
        <v>【261.93】</v>
      </c>
      <c r="BE6" s="36">
        <f>IF(BE7="",NA(),BE7)</f>
        <v>250.55</v>
      </c>
      <c r="BF6" s="36">
        <f t="shared" ref="BF6:BN6" si="7">IF(BF7="",NA(),BF7)</f>
        <v>314.81</v>
      </c>
      <c r="BG6" s="36">
        <f t="shared" si="7"/>
        <v>383.75</v>
      </c>
      <c r="BH6" s="36">
        <f t="shared" si="7"/>
        <v>374.95</v>
      </c>
      <c r="BI6" s="36">
        <f t="shared" si="7"/>
        <v>366.95</v>
      </c>
      <c r="BJ6" s="36">
        <f t="shared" si="7"/>
        <v>393.27</v>
      </c>
      <c r="BK6" s="36">
        <f t="shared" si="7"/>
        <v>386.97</v>
      </c>
      <c r="BL6" s="36">
        <f t="shared" si="7"/>
        <v>380.58</v>
      </c>
      <c r="BM6" s="36">
        <f t="shared" si="7"/>
        <v>458.27</v>
      </c>
      <c r="BN6" s="36">
        <f t="shared" si="7"/>
        <v>402.99</v>
      </c>
      <c r="BO6" s="35" t="str">
        <f>IF(BO7="","",IF(BO7="-","【-】","【"&amp;SUBSTITUTE(TEXT(BO7,"#,##0.00"),"-","△")&amp;"】"))</f>
        <v>【270.46】</v>
      </c>
      <c r="BP6" s="36">
        <f>IF(BP7="",NA(),BP7)</f>
        <v>108.02</v>
      </c>
      <c r="BQ6" s="36">
        <f t="shared" ref="BQ6:BY6" si="8">IF(BQ7="",NA(),BQ7)</f>
        <v>129.87</v>
      </c>
      <c r="BR6" s="36">
        <f t="shared" si="8"/>
        <v>127.74</v>
      </c>
      <c r="BS6" s="36">
        <f t="shared" si="8"/>
        <v>106.2</v>
      </c>
      <c r="BT6" s="36">
        <f t="shared" si="8"/>
        <v>109.42</v>
      </c>
      <c r="BU6" s="36">
        <f t="shared" si="8"/>
        <v>100.47</v>
      </c>
      <c r="BV6" s="36">
        <f t="shared" si="8"/>
        <v>101.72</v>
      </c>
      <c r="BW6" s="36">
        <f t="shared" si="8"/>
        <v>102.38</v>
      </c>
      <c r="BX6" s="36">
        <f t="shared" si="8"/>
        <v>96.77</v>
      </c>
      <c r="BY6" s="36">
        <f t="shared" si="8"/>
        <v>98.66</v>
      </c>
      <c r="BZ6" s="35" t="str">
        <f>IF(BZ7="","",IF(BZ7="-","【-】","【"&amp;SUBSTITUTE(TEXT(BZ7,"#,##0.00"),"-","△")&amp;"】"))</f>
        <v>【103.91】</v>
      </c>
      <c r="CA6" s="36">
        <f>IF(CA7="",NA(),CA7)</f>
        <v>115.75</v>
      </c>
      <c r="CB6" s="36">
        <f t="shared" ref="CB6:CJ6" si="9">IF(CB7="",NA(),CB7)</f>
        <v>99.01</v>
      </c>
      <c r="CC6" s="36">
        <f t="shared" si="9"/>
        <v>100.25</v>
      </c>
      <c r="CD6" s="36">
        <f t="shared" si="9"/>
        <v>121.2</v>
      </c>
      <c r="CE6" s="36">
        <f t="shared" si="9"/>
        <v>118.29</v>
      </c>
      <c r="CF6" s="36">
        <f t="shared" si="9"/>
        <v>169.82</v>
      </c>
      <c r="CG6" s="36">
        <f t="shared" si="9"/>
        <v>168.2</v>
      </c>
      <c r="CH6" s="36">
        <f t="shared" si="9"/>
        <v>168.67</v>
      </c>
      <c r="CI6" s="36">
        <f t="shared" si="9"/>
        <v>187.18</v>
      </c>
      <c r="CJ6" s="36">
        <f t="shared" si="9"/>
        <v>178.59</v>
      </c>
      <c r="CK6" s="35" t="str">
        <f>IF(CK7="","",IF(CK7="-","【-】","【"&amp;SUBSTITUTE(TEXT(CK7,"#,##0.00"),"-","△")&amp;"】"))</f>
        <v>【167.11】</v>
      </c>
      <c r="CL6" s="36">
        <f>IF(CL7="",NA(),CL7)</f>
        <v>44.02</v>
      </c>
      <c r="CM6" s="36">
        <f t="shared" ref="CM6:CU6" si="10">IF(CM7="",NA(),CM7)</f>
        <v>43.14</v>
      </c>
      <c r="CN6" s="36">
        <f t="shared" si="10"/>
        <v>38.479999999999997</v>
      </c>
      <c r="CO6" s="36">
        <f t="shared" si="10"/>
        <v>36.54</v>
      </c>
      <c r="CP6" s="36">
        <f t="shared" si="10"/>
        <v>36.369999999999997</v>
      </c>
      <c r="CQ6" s="36">
        <f t="shared" si="10"/>
        <v>55.13</v>
      </c>
      <c r="CR6" s="36">
        <f t="shared" si="10"/>
        <v>54.77</v>
      </c>
      <c r="CS6" s="36">
        <f t="shared" si="10"/>
        <v>54.92</v>
      </c>
      <c r="CT6" s="36">
        <f t="shared" si="10"/>
        <v>55.88</v>
      </c>
      <c r="CU6" s="36">
        <f t="shared" si="10"/>
        <v>55.03</v>
      </c>
      <c r="CV6" s="35" t="str">
        <f>IF(CV7="","",IF(CV7="-","【-】","【"&amp;SUBSTITUTE(TEXT(CV7,"#,##0.00"),"-","△")&amp;"】"))</f>
        <v>【60.27】</v>
      </c>
      <c r="CW6" s="36">
        <f>IF(CW7="",NA(),CW7)</f>
        <v>78.52</v>
      </c>
      <c r="CX6" s="36">
        <f t="shared" ref="CX6:DF6" si="11">IF(CX7="",NA(),CX7)</f>
        <v>78.88</v>
      </c>
      <c r="CY6" s="36">
        <f t="shared" si="11"/>
        <v>88.06</v>
      </c>
      <c r="CZ6" s="36">
        <f t="shared" si="11"/>
        <v>92.15</v>
      </c>
      <c r="DA6" s="36">
        <f t="shared" si="11"/>
        <v>91.67</v>
      </c>
      <c r="DB6" s="36">
        <f t="shared" si="11"/>
        <v>83</v>
      </c>
      <c r="DC6" s="36">
        <f t="shared" si="11"/>
        <v>82.89</v>
      </c>
      <c r="DD6" s="36">
        <f t="shared" si="11"/>
        <v>82.66</v>
      </c>
      <c r="DE6" s="36">
        <f t="shared" si="11"/>
        <v>80.989999999999995</v>
      </c>
      <c r="DF6" s="36">
        <f t="shared" si="11"/>
        <v>81.900000000000006</v>
      </c>
      <c r="DG6" s="35" t="str">
        <f>IF(DG7="","",IF(DG7="-","【-】","【"&amp;SUBSTITUTE(TEXT(DG7,"#,##0.00"),"-","△")&amp;"】"))</f>
        <v>【89.92】</v>
      </c>
      <c r="DH6" s="36">
        <f>IF(DH7="",NA(),DH7)</f>
        <v>38.380000000000003</v>
      </c>
      <c r="DI6" s="36">
        <f t="shared" ref="DI6:DQ6" si="12">IF(DI7="",NA(),DI7)</f>
        <v>39.61</v>
      </c>
      <c r="DJ6" s="36">
        <f t="shared" si="12"/>
        <v>34.630000000000003</v>
      </c>
      <c r="DK6" s="36">
        <f t="shared" si="12"/>
        <v>36.79</v>
      </c>
      <c r="DL6" s="36">
        <f t="shared" si="12"/>
        <v>38.9</v>
      </c>
      <c r="DM6" s="36">
        <f t="shared" si="12"/>
        <v>46.66</v>
      </c>
      <c r="DN6" s="36">
        <f t="shared" si="12"/>
        <v>47.46</v>
      </c>
      <c r="DO6" s="36">
        <f t="shared" si="12"/>
        <v>48.49</v>
      </c>
      <c r="DP6" s="36">
        <f t="shared" si="12"/>
        <v>46.61</v>
      </c>
      <c r="DQ6" s="36">
        <f t="shared" si="12"/>
        <v>48.87</v>
      </c>
      <c r="DR6" s="35" t="str">
        <f>IF(DR7="","",IF(DR7="-","【-】","【"&amp;SUBSTITUTE(TEXT(DR7,"#,##0.00"),"-","△")&amp;"】"))</f>
        <v>【48.85】</v>
      </c>
      <c r="DS6" s="36">
        <f>IF(DS7="",NA(),DS7)</f>
        <v>2.78</v>
      </c>
      <c r="DT6" s="36">
        <f t="shared" ref="DT6:EB6" si="13">IF(DT7="",NA(),DT7)</f>
        <v>2.0099999999999998</v>
      </c>
      <c r="DU6" s="36">
        <f t="shared" si="13"/>
        <v>1.69</v>
      </c>
      <c r="DV6" s="36">
        <f t="shared" si="13"/>
        <v>0.7</v>
      </c>
      <c r="DW6" s="36">
        <f t="shared" si="13"/>
        <v>0.48</v>
      </c>
      <c r="DX6" s="36">
        <f t="shared" si="13"/>
        <v>9.85</v>
      </c>
      <c r="DY6" s="36">
        <f t="shared" si="13"/>
        <v>9.7100000000000009</v>
      </c>
      <c r="DZ6" s="36">
        <f t="shared" si="13"/>
        <v>12.79</v>
      </c>
      <c r="EA6" s="36">
        <f t="shared" si="13"/>
        <v>10.84</v>
      </c>
      <c r="EB6" s="36">
        <f t="shared" si="13"/>
        <v>14.85</v>
      </c>
      <c r="EC6" s="35" t="str">
        <f>IF(EC7="","",IF(EC7="-","【-】","【"&amp;SUBSTITUTE(TEXT(EC7,"#,##0.00"),"-","△")&amp;"】"))</f>
        <v>【17.80】</v>
      </c>
      <c r="ED6" s="36">
        <f>IF(ED7="",NA(),ED7)</f>
        <v>1.35</v>
      </c>
      <c r="EE6" s="36">
        <f t="shared" ref="EE6:EM6" si="14">IF(EE7="",NA(),EE7)</f>
        <v>2.35</v>
      </c>
      <c r="EF6" s="36">
        <f t="shared" si="14"/>
        <v>1.35</v>
      </c>
      <c r="EG6" s="36">
        <f t="shared" si="14"/>
        <v>0.61</v>
      </c>
      <c r="EH6" s="36">
        <f t="shared" si="14"/>
        <v>0.48</v>
      </c>
      <c r="EI6" s="36">
        <f t="shared" si="14"/>
        <v>0.66</v>
      </c>
      <c r="EJ6" s="36">
        <f t="shared" si="14"/>
        <v>0.99</v>
      </c>
      <c r="EK6" s="36">
        <f t="shared" si="14"/>
        <v>0.71</v>
      </c>
      <c r="EL6" s="36">
        <f t="shared" si="14"/>
        <v>0.39</v>
      </c>
      <c r="EM6" s="36">
        <f t="shared" si="14"/>
        <v>0.5</v>
      </c>
      <c r="EN6" s="35" t="str">
        <f>IF(EN7="","",IF(EN7="-","【-】","【"&amp;SUBSTITUTE(TEXT(EN7,"#,##0.00"),"-","△")&amp;"】"))</f>
        <v>【0.70】</v>
      </c>
    </row>
    <row r="7" spans="1:144" s="37" customFormat="1" x14ac:dyDescent="0.15">
      <c r="A7" s="29"/>
      <c r="B7" s="38">
        <v>2018</v>
      </c>
      <c r="C7" s="38">
        <v>364011</v>
      </c>
      <c r="D7" s="38">
        <v>46</v>
      </c>
      <c r="E7" s="38">
        <v>1</v>
      </c>
      <c r="F7" s="38">
        <v>0</v>
      </c>
      <c r="G7" s="38">
        <v>1</v>
      </c>
      <c r="H7" s="38" t="s">
        <v>93</v>
      </c>
      <c r="I7" s="38" t="s">
        <v>94</v>
      </c>
      <c r="J7" s="38" t="s">
        <v>95</v>
      </c>
      <c r="K7" s="38" t="s">
        <v>96</v>
      </c>
      <c r="L7" s="38" t="s">
        <v>97</v>
      </c>
      <c r="M7" s="38" t="s">
        <v>98</v>
      </c>
      <c r="N7" s="39" t="s">
        <v>99</v>
      </c>
      <c r="O7" s="39">
        <v>80.8</v>
      </c>
      <c r="P7" s="39">
        <v>100</v>
      </c>
      <c r="Q7" s="39">
        <v>2130</v>
      </c>
      <c r="R7" s="39">
        <v>15167</v>
      </c>
      <c r="S7" s="39">
        <v>14.24</v>
      </c>
      <c r="T7" s="39">
        <v>1065.0999999999999</v>
      </c>
      <c r="U7" s="39">
        <v>15059</v>
      </c>
      <c r="V7" s="39">
        <v>13.94</v>
      </c>
      <c r="W7" s="39">
        <v>1080.27</v>
      </c>
      <c r="X7" s="39">
        <v>107.92</v>
      </c>
      <c r="Y7" s="39">
        <v>125.45</v>
      </c>
      <c r="Z7" s="39">
        <v>124.18</v>
      </c>
      <c r="AA7" s="39">
        <v>105.97</v>
      </c>
      <c r="AB7" s="39">
        <v>109.95</v>
      </c>
      <c r="AC7" s="39">
        <v>110.01</v>
      </c>
      <c r="AD7" s="39">
        <v>111.21</v>
      </c>
      <c r="AE7" s="39">
        <v>111.71</v>
      </c>
      <c r="AF7" s="39">
        <v>110.02</v>
      </c>
      <c r="AG7" s="39">
        <v>108.87</v>
      </c>
      <c r="AH7" s="39">
        <v>112.83</v>
      </c>
      <c r="AI7" s="39">
        <v>0</v>
      </c>
      <c r="AJ7" s="39">
        <v>0</v>
      </c>
      <c r="AK7" s="39">
        <v>0</v>
      </c>
      <c r="AL7" s="39">
        <v>0</v>
      </c>
      <c r="AM7" s="39">
        <v>0</v>
      </c>
      <c r="AN7" s="39">
        <v>2.8</v>
      </c>
      <c r="AO7" s="39">
        <v>1.93</v>
      </c>
      <c r="AP7" s="39">
        <v>1.72</v>
      </c>
      <c r="AQ7" s="39">
        <v>7.31</v>
      </c>
      <c r="AR7" s="39">
        <v>3.16</v>
      </c>
      <c r="AS7" s="39">
        <v>1.05</v>
      </c>
      <c r="AT7" s="39">
        <v>1278.47</v>
      </c>
      <c r="AU7" s="39">
        <v>1832.88</v>
      </c>
      <c r="AV7" s="39">
        <v>340.29</v>
      </c>
      <c r="AW7" s="39">
        <v>1567.26</v>
      </c>
      <c r="AX7" s="39">
        <v>2115.38</v>
      </c>
      <c r="AY7" s="39">
        <v>381.53</v>
      </c>
      <c r="AZ7" s="39">
        <v>391.54</v>
      </c>
      <c r="BA7" s="39">
        <v>384.34</v>
      </c>
      <c r="BB7" s="39">
        <v>355.27</v>
      </c>
      <c r="BC7" s="39">
        <v>369.69</v>
      </c>
      <c r="BD7" s="39">
        <v>261.93</v>
      </c>
      <c r="BE7" s="39">
        <v>250.55</v>
      </c>
      <c r="BF7" s="39">
        <v>314.81</v>
      </c>
      <c r="BG7" s="39">
        <v>383.75</v>
      </c>
      <c r="BH7" s="39">
        <v>374.95</v>
      </c>
      <c r="BI7" s="39">
        <v>366.95</v>
      </c>
      <c r="BJ7" s="39">
        <v>393.27</v>
      </c>
      <c r="BK7" s="39">
        <v>386.97</v>
      </c>
      <c r="BL7" s="39">
        <v>380.58</v>
      </c>
      <c r="BM7" s="39">
        <v>458.27</v>
      </c>
      <c r="BN7" s="39">
        <v>402.99</v>
      </c>
      <c r="BO7" s="39">
        <v>270.45999999999998</v>
      </c>
      <c r="BP7" s="39">
        <v>108.02</v>
      </c>
      <c r="BQ7" s="39">
        <v>129.87</v>
      </c>
      <c r="BR7" s="39">
        <v>127.74</v>
      </c>
      <c r="BS7" s="39">
        <v>106.2</v>
      </c>
      <c r="BT7" s="39">
        <v>109.42</v>
      </c>
      <c r="BU7" s="39">
        <v>100.47</v>
      </c>
      <c r="BV7" s="39">
        <v>101.72</v>
      </c>
      <c r="BW7" s="39">
        <v>102.38</v>
      </c>
      <c r="BX7" s="39">
        <v>96.77</v>
      </c>
      <c r="BY7" s="39">
        <v>98.66</v>
      </c>
      <c r="BZ7" s="39">
        <v>103.91</v>
      </c>
      <c r="CA7" s="39">
        <v>115.75</v>
      </c>
      <c r="CB7" s="39">
        <v>99.01</v>
      </c>
      <c r="CC7" s="39">
        <v>100.25</v>
      </c>
      <c r="CD7" s="39">
        <v>121.2</v>
      </c>
      <c r="CE7" s="39">
        <v>118.29</v>
      </c>
      <c r="CF7" s="39">
        <v>169.82</v>
      </c>
      <c r="CG7" s="39">
        <v>168.2</v>
      </c>
      <c r="CH7" s="39">
        <v>168.67</v>
      </c>
      <c r="CI7" s="39">
        <v>187.18</v>
      </c>
      <c r="CJ7" s="39">
        <v>178.59</v>
      </c>
      <c r="CK7" s="39">
        <v>167.11</v>
      </c>
      <c r="CL7" s="39">
        <v>44.02</v>
      </c>
      <c r="CM7" s="39">
        <v>43.14</v>
      </c>
      <c r="CN7" s="39">
        <v>38.479999999999997</v>
      </c>
      <c r="CO7" s="39">
        <v>36.54</v>
      </c>
      <c r="CP7" s="39">
        <v>36.369999999999997</v>
      </c>
      <c r="CQ7" s="39">
        <v>55.13</v>
      </c>
      <c r="CR7" s="39">
        <v>54.77</v>
      </c>
      <c r="CS7" s="39">
        <v>54.92</v>
      </c>
      <c r="CT7" s="39">
        <v>55.88</v>
      </c>
      <c r="CU7" s="39">
        <v>55.03</v>
      </c>
      <c r="CV7" s="39">
        <v>60.27</v>
      </c>
      <c r="CW7" s="39">
        <v>78.52</v>
      </c>
      <c r="CX7" s="39">
        <v>78.88</v>
      </c>
      <c r="CY7" s="39">
        <v>88.06</v>
      </c>
      <c r="CZ7" s="39">
        <v>92.15</v>
      </c>
      <c r="DA7" s="39">
        <v>91.67</v>
      </c>
      <c r="DB7" s="39">
        <v>83</v>
      </c>
      <c r="DC7" s="39">
        <v>82.89</v>
      </c>
      <c r="DD7" s="39">
        <v>82.66</v>
      </c>
      <c r="DE7" s="39">
        <v>80.989999999999995</v>
      </c>
      <c r="DF7" s="39">
        <v>81.900000000000006</v>
      </c>
      <c r="DG7" s="39">
        <v>89.92</v>
      </c>
      <c r="DH7" s="39">
        <v>38.380000000000003</v>
      </c>
      <c r="DI7" s="39">
        <v>39.61</v>
      </c>
      <c r="DJ7" s="39">
        <v>34.630000000000003</v>
      </c>
      <c r="DK7" s="39">
        <v>36.79</v>
      </c>
      <c r="DL7" s="39">
        <v>38.9</v>
      </c>
      <c r="DM7" s="39">
        <v>46.66</v>
      </c>
      <c r="DN7" s="39">
        <v>47.46</v>
      </c>
      <c r="DO7" s="39">
        <v>48.49</v>
      </c>
      <c r="DP7" s="39">
        <v>46.61</v>
      </c>
      <c r="DQ7" s="39">
        <v>48.87</v>
      </c>
      <c r="DR7" s="39">
        <v>48.85</v>
      </c>
      <c r="DS7" s="39">
        <v>2.78</v>
      </c>
      <c r="DT7" s="39">
        <v>2.0099999999999998</v>
      </c>
      <c r="DU7" s="39">
        <v>1.69</v>
      </c>
      <c r="DV7" s="39">
        <v>0.7</v>
      </c>
      <c r="DW7" s="39">
        <v>0.48</v>
      </c>
      <c r="DX7" s="39">
        <v>9.85</v>
      </c>
      <c r="DY7" s="39">
        <v>9.7100000000000009</v>
      </c>
      <c r="DZ7" s="39">
        <v>12.79</v>
      </c>
      <c r="EA7" s="39">
        <v>10.84</v>
      </c>
      <c r="EB7" s="39">
        <v>14.85</v>
      </c>
      <c r="EC7" s="39">
        <v>17.8</v>
      </c>
      <c r="ED7" s="39">
        <v>1.35</v>
      </c>
      <c r="EE7" s="39">
        <v>2.35</v>
      </c>
      <c r="EF7" s="39">
        <v>1.35</v>
      </c>
      <c r="EG7" s="39">
        <v>0.61</v>
      </c>
      <c r="EH7" s="39">
        <v>0.48</v>
      </c>
      <c r="EI7" s="39">
        <v>0.66</v>
      </c>
      <c r="EJ7" s="39">
        <v>0.99</v>
      </c>
      <c r="EK7" s="39">
        <v>0.71</v>
      </c>
      <c r="EL7" s="39">
        <v>0.39</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多田雄一</cp:lastModifiedBy>
  <cp:lastPrinted>2020-02-03T01:21:21Z</cp:lastPrinted>
  <dcterms:created xsi:type="dcterms:W3CDTF">2019-12-05T04:26:19Z</dcterms:created>
  <dcterms:modified xsi:type="dcterms:W3CDTF">2020-02-03T01:22:27Z</dcterms:modified>
</cp:coreProperties>
</file>