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24.217\suidouHDD\上水道\H31上水道\H31調査物\経営比較分析表\"/>
    </mc:Choice>
  </mc:AlternateContent>
  <workbookProtection workbookAlgorithmName="SHA-512" workbookHashValue="k9VVryMO2kpSwkF9PHWFBCga5xwlUzZyOchbHFt9DRh3a5Cbv4M01/WvNzDRtbl9FE+3EcraCqt67TsI52EqXg==" workbookSaltValue="Ndc3LAqv78eR6n28gyeo1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<sst xmlns="http://schemas.openxmlformats.org/spreadsheetml/2006/main" count="220" uniqueCount="108">
  <si>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</si>
  <si>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</si>
  <si>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</si>
  <si>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</si>
  <si>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</si>
  <si>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</si>
  <si>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</si>
  <si>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</si>
  <si>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</si>
  <si>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</si>
  <si>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</si>
  <si>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</si>
  <si>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</si>
  <si>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</si>
  <si>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</si>
  <si>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</si>
  <si>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</si>
  <si>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</si>
  <si>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</si>
  <si>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</si>
  <si>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</si>
  <si>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</si>
  <si>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</si>
  <si>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</si>
  <si>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</si>
  <si>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</si>
  <si>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</si>
  <si>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</si>
  <si>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</si>
  <si>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</si>
  <si>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</si>
  <si>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</si>
  <si>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</si>
  <si>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</si>
  <si>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</si>
  <si>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</si>
  <si>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</si>
  <si>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</si>
  <si>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</si>
  <si>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</si>
  <si>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</si>
  <si>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</si>
  <si>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</si>
  <si>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</si>
  <si>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</si>
  <si>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</si>
  <si>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</si>
  <si>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</si>
  <si>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</si>
  <si>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</si>
  <si>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</si>
  <si>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</si>
  <si>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</si>
  <si>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</si>
  <si>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</si>
  <si>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</si>
  <si>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</si>
  <si>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</si>
  <si>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</si>
  <si>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</si>
  <si>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</si>
  <si>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</si>
  <si>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</si>
  <si>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</si>
  <si>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</si>
  <si>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</si>
  <si>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</si>
  <si>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</si>
  <si>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</si>
  <si>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</si>
  <si>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</si>
  <si>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</si>
  <si>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</si>
  <si>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</si>
  <si>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</si>
  <si>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</si>
  <si>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</si>
  <si>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</si>
  <si>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</si>
  <si>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</si>
  <si>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</si>
  <si>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</si>
  <si>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</si>
  <si>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</si>
  <si>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</si>
  <si>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</si>
  <si>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</si>
  <si>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</si>
  <si>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</si>
  <si>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</si>
  <si>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</si>
  <si>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</si>
  <si>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</si>
  <si>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</si>
  <si>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</si>
  <si>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</si>
  <si>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</si>
  <si>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</si>
  <si>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</si>
  <si>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</si>
  <si>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</si>
  <si>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</si>
  <si>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</si>
  <si>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</si>
  <si>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</si>
  <si>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給水人口の減少や節水意識の向上等により、給水収益は減少傾向にある一方、安定した水の供給を図るた、施設の修繕・更新・耐震化は継続して実施していく必要がある。
　平成３２年度の簡易水道事業との会計統合を踏まえ経営戦略を策定し、投資・財政計画を十分検討して、効率的な経営を図っていく。</t>
    <phoneticPr fontId="4"/>
  </si>
  <si>
    <t>　平成８年度～平成１６年度にかけて石綿セメント管等老朽管の更新を行っている。
　管路の更新率は類似団体平均値と比較しても大きな差異はない。
　道路の改修や公共下水道工事の施工に合わせ、水道管の更新を実施している状況であるが、重要幹線管路の耐震化を早期の進めていく。</t>
    <phoneticPr fontId="4"/>
  </si>
  <si>
    <t>　現状では経常収支比率や料金回収率などの各指標において、経営状況は健全であるといえるが、給水人口の減少や節制意識の向上等により、給水収益は減少傾向にある。
　平成３２年度に簡易水道事業との会計統合を予定しており、料金体系の見直しや施設統合など効率的な経営を図っていく。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</si>
</sst>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0.8</c:v>
                </c:pt>
                <c:pt idx="2">
                  <c:v>0.32</c:v>
                </c:pt>
                <c:pt idx="3">
                  <c:v>0.7</c:v>
                </c:pt>
                <c:pt idx="4">
                  <c:v>0.06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59-4042-A862-77B97974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748448"/>
        <c:axId val="378750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0.65</c:v>
                </c:pt>
                <c:pt idx="2">
                  <c:v>0.46</c:v>
                </c:pt>
                <c:pt idx="3">
                  <c:v>0.44</c:v>
                </c:pt>
                <c:pt idx="4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59-4042-A862-77B97974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748448"/>
        <c:axId val="378750408"/>
      </c:lineChart>
      <c:dateAx>
        <c:axId val="37874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8750408"/>
        <c:crosses val="autoZero"/>
        <c:auto val="1"/>
        <c:lblOffset val="100"/>
        <c:baseTimeUnit val="years"/>
      </c:dateAx>
      <c:valAx>
        <c:axId val="378750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874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42.66</c:v>
                </c:pt>
                <c:pt idx="1">
                  <c:v>41.42</c:v>
                </c:pt>
                <c:pt idx="2">
                  <c:v>40.479999999999997</c:v>
                </c:pt>
                <c:pt idx="3">
                  <c:v>40.08</c:v>
                </c:pt>
                <c:pt idx="4">
                  <c:v>38.299999999999997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5C-43E8-9DC3-01CC4B7D9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779752"/>
        <c:axId val="37978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49.08</c:v>
                </c:pt>
                <c:pt idx="2">
                  <c:v>49.32</c:v>
                </c:pt>
                <c:pt idx="3">
                  <c:v>50.24</c:v>
                </c:pt>
                <c:pt idx="4">
                  <c:v>50.29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5C-43E8-9DC3-01CC4B7D9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779752"/>
        <c:axId val="379780144"/>
      </c:lineChart>
      <c:dateAx>
        <c:axId val="379779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780144"/>
        <c:crosses val="autoZero"/>
        <c:auto val="1"/>
        <c:lblOffset val="100"/>
        <c:baseTimeUnit val="years"/>
      </c:dateAx>
      <c:valAx>
        <c:axId val="37978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779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84.9</c:v>
                </c:pt>
                <c:pt idx="1">
                  <c:v>84.9</c:v>
                </c:pt>
                <c:pt idx="2">
                  <c:v>85.2</c:v>
                </c:pt>
                <c:pt idx="3">
                  <c:v>86.3</c:v>
                </c:pt>
                <c:pt idx="4">
                  <c:v>87.7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C-4575-8CF3-EC9218007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781320"/>
        <c:axId val="37978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79.48</c:v>
                </c:pt>
                <c:pt idx="1">
                  <c:v>79.3</c:v>
                </c:pt>
                <c:pt idx="2">
                  <c:v>79.34</c:v>
                </c:pt>
                <c:pt idx="3">
                  <c:v>78.650000000000006</c:v>
                </c:pt>
                <c:pt idx="4">
                  <c:v>77.73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CC-4575-8CF3-EC9218007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781320"/>
        <c:axId val="379784064"/>
      </c:lineChart>
      <c:dateAx>
        <c:axId val="379781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784064"/>
        <c:crosses val="autoZero"/>
        <c:auto val="1"/>
        <c:lblOffset val="100"/>
        <c:baseTimeUnit val="years"/>
      </c:dateAx>
      <c:valAx>
        <c:axId val="37978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781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112.71</c:v>
                </c:pt>
                <c:pt idx="1">
                  <c:v>112.22</c:v>
                </c:pt>
                <c:pt idx="2">
                  <c:v>115.62</c:v>
                </c:pt>
                <c:pt idx="3">
                  <c:v>117.6</c:v>
                </c:pt>
                <c:pt idx="4">
                  <c:v>115.15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77-45DA-AB23-BC5134EE6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750016"/>
        <c:axId val="378749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107.2</c:v>
                </c:pt>
                <c:pt idx="1">
                  <c:v>106.62</c:v>
                </c:pt>
                <c:pt idx="2">
                  <c:v>107.95</c:v>
                </c:pt>
                <c:pt idx="3">
                  <c:v>104.47</c:v>
                </c:pt>
                <c:pt idx="4">
                  <c:v>103.81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77-45DA-AB23-BC5134EE6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750016"/>
        <c:axId val="378749624"/>
      </c:lineChart>
      <c:dateAx>
        <c:axId val="37875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8749624"/>
        <c:crosses val="autoZero"/>
        <c:auto val="1"/>
        <c:lblOffset val="100"/>
        <c:baseTimeUnit val="years"/>
      </c:dateAx>
      <c:valAx>
        <c:axId val="378749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875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47.96</c:v>
                </c:pt>
                <c:pt idx="1">
                  <c:v>49.68</c:v>
                </c:pt>
                <c:pt idx="2">
                  <c:v>51.63</c:v>
                </c:pt>
                <c:pt idx="3">
                  <c:v>52.97</c:v>
                </c:pt>
                <c:pt idx="4">
                  <c:v>53.68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CC-48C5-98C6-54C82D53D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751976"/>
        <c:axId val="379665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46.12</c:v>
                </c:pt>
                <c:pt idx="1">
                  <c:v>47.44</c:v>
                </c:pt>
                <c:pt idx="2">
                  <c:v>48.3</c:v>
                </c:pt>
                <c:pt idx="3">
                  <c:v>45.14</c:v>
                </c:pt>
                <c:pt idx="4">
                  <c:v>45.85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CC-48C5-98C6-54C82D53D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751976"/>
        <c:axId val="379665400"/>
      </c:lineChart>
      <c:dateAx>
        <c:axId val="378751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665400"/>
        <c:crosses val="autoZero"/>
        <c:auto val="1"/>
        <c:lblOffset val="100"/>
        <c:baseTimeUnit val="years"/>
      </c:dateAx>
      <c:valAx>
        <c:axId val="379665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8751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4E-4756-A49B-C98F15AAF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669320"/>
        <c:axId val="37966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9.86</c:v>
                </c:pt>
                <c:pt idx="1">
                  <c:v>11.16</c:v>
                </c:pt>
                <c:pt idx="2">
                  <c:v>12.43</c:v>
                </c:pt>
                <c:pt idx="3">
                  <c:v>13.58</c:v>
                </c:pt>
                <c:pt idx="4">
                  <c:v>14.13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4E-4756-A49B-C98F15AAF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669320"/>
        <c:axId val="379669712"/>
      </c:lineChart>
      <c:dateAx>
        <c:axId val="379669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669712"/>
        <c:crosses val="autoZero"/>
        <c:auto val="1"/>
        <c:lblOffset val="100"/>
        <c:baseTimeUnit val="years"/>
      </c:dateAx>
      <c:valAx>
        <c:axId val="37966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669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D4-4F2F-99F8-D98E9750C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670496"/>
        <c:axId val="37966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13.46</c:v>
                </c:pt>
                <c:pt idx="1">
                  <c:v>12.59</c:v>
                </c:pt>
                <c:pt idx="2">
                  <c:v>12.44</c:v>
                </c:pt>
                <c:pt idx="3">
                  <c:v>16.399999999999999</c:v>
                </c:pt>
                <c:pt idx="4">
                  <c:v>25.66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D4-4F2F-99F8-D98E9750C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670496"/>
        <c:axId val="379666576"/>
      </c:lineChart>
      <c:dateAx>
        <c:axId val="37967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666576"/>
        <c:crosses val="autoZero"/>
        <c:auto val="1"/>
        <c:lblOffset val="100"/>
        <c:baseTimeUnit val="years"/>
      </c:dateAx>
      <c:valAx>
        <c:axId val="379666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67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1670.2</c:v>
                </c:pt>
                <c:pt idx="1">
                  <c:v>1743.86</c:v>
                </c:pt>
                <c:pt idx="2">
                  <c:v>1784.4</c:v>
                </c:pt>
                <c:pt idx="3">
                  <c:v>1819.93</c:v>
                </c:pt>
                <c:pt idx="4">
                  <c:v>1625.75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77-484C-B6FD-A900496B8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667360"/>
        <c:axId val="379670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434.72</c:v>
                </c:pt>
                <c:pt idx="1">
                  <c:v>416.14</c:v>
                </c:pt>
                <c:pt idx="2">
                  <c:v>371.89</c:v>
                </c:pt>
                <c:pt idx="3">
                  <c:v>293.23</c:v>
                </c:pt>
                <c:pt idx="4">
                  <c:v>300.14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77-484C-B6FD-A900496B8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667360"/>
        <c:axId val="379670888"/>
      </c:lineChart>
      <c:dateAx>
        <c:axId val="37966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670888"/>
        <c:crosses val="autoZero"/>
        <c:auto val="1"/>
        <c:lblOffset val="100"/>
        <c:baseTimeUnit val="years"/>
      </c:dateAx>
      <c:valAx>
        <c:axId val="379670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66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405.21</c:v>
                </c:pt>
                <c:pt idx="1">
                  <c:v>391.98</c:v>
                </c:pt>
                <c:pt idx="2">
                  <c:v>373.95</c:v>
                </c:pt>
                <c:pt idx="3">
                  <c:v>348.91</c:v>
                </c:pt>
                <c:pt idx="4">
                  <c:v>332.16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7-4468-8AD3-61B10FC35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668928"/>
        <c:axId val="379668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495.76</c:v>
                </c:pt>
                <c:pt idx="1">
                  <c:v>487.22</c:v>
                </c:pt>
                <c:pt idx="2">
                  <c:v>483.11</c:v>
                </c:pt>
                <c:pt idx="3">
                  <c:v>542.29999999999995</c:v>
                </c:pt>
                <c:pt idx="4">
                  <c:v>566.65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07-4468-8AD3-61B10FC35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668928"/>
        <c:axId val="379668536"/>
      </c:lineChart>
      <c:dateAx>
        <c:axId val="37966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668536"/>
        <c:crosses val="autoZero"/>
        <c:auto val="1"/>
        <c:lblOffset val="100"/>
        <c:baseTimeUnit val="years"/>
      </c:dateAx>
      <c:valAx>
        <c:axId val="379668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66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113.12</c:v>
                </c:pt>
                <c:pt idx="1">
                  <c:v>112.56</c:v>
                </c:pt>
                <c:pt idx="2">
                  <c:v>116.16</c:v>
                </c:pt>
                <c:pt idx="3">
                  <c:v>116.09</c:v>
                </c:pt>
                <c:pt idx="4">
                  <c:v>114.31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E1-49AF-84F8-3E58DBF92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666184"/>
        <c:axId val="379786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93.66</c:v>
                </c:pt>
                <c:pt idx="1">
                  <c:v>92.76</c:v>
                </c:pt>
                <c:pt idx="2">
                  <c:v>93.28</c:v>
                </c:pt>
                <c:pt idx="3">
                  <c:v>87.51</c:v>
                </c:pt>
                <c:pt idx="4">
                  <c:v>84.77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E1-49AF-84F8-3E58DBF92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666184"/>
        <c:axId val="379786024"/>
      </c:lineChart>
      <c:dateAx>
        <c:axId val="379666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786024"/>
        <c:crosses val="autoZero"/>
        <c:auto val="1"/>
        <c:lblOffset val="100"/>
        <c:baseTimeUnit val="years"/>
      </c:dateAx>
      <c:valAx>
        <c:axId val="379786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666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114.55</c:v>
                </c:pt>
                <c:pt idx="1">
                  <c:v>115.17</c:v>
                </c:pt>
                <c:pt idx="2">
                  <c:v>112.07</c:v>
                </c:pt>
                <c:pt idx="3">
                  <c:v>111.63</c:v>
                </c:pt>
                <c:pt idx="4">
                  <c:v>113.41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AB-4956-A95E-EDCF7B6F0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784848"/>
        <c:axId val="37978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208.21</c:v>
                </c:pt>
                <c:pt idx="1">
                  <c:v>208.67</c:v>
                </c:pt>
                <c:pt idx="2">
                  <c:v>208.29</c:v>
                </c:pt>
                <c:pt idx="3">
                  <c:v>218.42</c:v>
                </c:pt>
                <c:pt idx="4">
                  <c:v>227.27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AB-4956-A95E-EDCF7B6F0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784848"/>
        <c:axId val="379785632"/>
      </c:lineChart>
      <c:dateAx>
        <c:axId val="37978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785632"/>
        <c:crosses val="autoZero"/>
        <c:auto val="1"/>
        <c:lblOffset val="100"/>
        <c:baseTimeUnit val="years"/>
      </c:dateAx>
      <c:valAx>
        <c:axId val="37978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78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Q9" sqref="BQ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徳島県　海陽町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A8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9467</v>
      </c>
      <c r="AM8" s="70"/>
      <c r="AN8" s="70"/>
      <c r="AO8" s="70"/>
      <c r="AP8" s="70"/>
      <c r="AQ8" s="70"/>
      <c r="AR8" s="70"/>
      <c r="AS8" s="70"/>
      <c r="AT8" s="66">
        <f>データ!$S$6</f>
        <v>327.67</v>
      </c>
      <c r="AU8" s="67"/>
      <c r="AV8" s="67"/>
      <c r="AW8" s="67"/>
      <c r="AX8" s="67"/>
      <c r="AY8" s="67"/>
      <c r="AZ8" s="67"/>
      <c r="BA8" s="67"/>
      <c r="BB8" s="69">
        <f>データ!$T$6</f>
        <v>28.89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77.55</v>
      </c>
      <c r="J10" s="67"/>
      <c r="K10" s="67"/>
      <c r="L10" s="67"/>
      <c r="M10" s="67"/>
      <c r="N10" s="67"/>
      <c r="O10" s="68"/>
      <c r="P10" s="69">
        <f>データ!$P$6</f>
        <v>67.42</v>
      </c>
      <c r="Q10" s="69"/>
      <c r="R10" s="69"/>
      <c r="S10" s="69"/>
      <c r="T10" s="69"/>
      <c r="U10" s="69"/>
      <c r="V10" s="69"/>
      <c r="W10" s="70">
        <f>データ!$Q$6</f>
        <v>2640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6326</v>
      </c>
      <c r="AM10" s="70"/>
      <c r="AN10" s="70"/>
      <c r="AO10" s="70"/>
      <c r="AP10" s="70"/>
      <c r="AQ10" s="70"/>
      <c r="AR10" s="70"/>
      <c r="AS10" s="70"/>
      <c r="AT10" s="66">
        <f>データ!$V$6</f>
        <v>7.72</v>
      </c>
      <c r="AU10" s="67"/>
      <c r="AV10" s="67"/>
      <c r="AW10" s="67"/>
      <c r="AX10" s="67"/>
      <c r="AY10" s="67"/>
      <c r="AZ10" s="67"/>
      <c r="BA10" s="67"/>
      <c r="BB10" s="69">
        <f>データ!$W$6</f>
        <v>819.43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105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U6D0hZw/+lrg3q3xsTQp6c2IKQxo16uMPDNimATLEF2WopwECAmvBjM9/0YM63tGH8HHPCZlstNF7bGLpHEqSQ==" saltValue="hFsEtprZnn3px3XQFmlfI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363880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徳島県　海陽町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77.55</v>
      </c>
      <c r="P6" s="35">
        <f t="shared" si="3"/>
        <v>67.42</v>
      </c>
      <c r="Q6" s="35">
        <f t="shared" si="3"/>
        <v>2640</v>
      </c>
      <c r="R6" s="35">
        <f t="shared" si="3"/>
        <v>9467</v>
      </c>
      <c r="S6" s="35">
        <f t="shared" si="3"/>
        <v>327.67</v>
      </c>
      <c r="T6" s="35">
        <f t="shared" si="3"/>
        <v>28.89</v>
      </c>
      <c r="U6" s="35">
        <f t="shared" si="3"/>
        <v>6326</v>
      </c>
      <c r="V6" s="35">
        <f t="shared" si="3"/>
        <v>7.72</v>
      </c>
      <c r="W6" s="35">
        <f t="shared" si="3"/>
        <v>819.43</v>
      </c>
      <c r="X6" s="36">
        <f>IF(X7="",NA(),X7)</f>
        <v>112.71</v>
      </c>
      <c r="Y6" s="36">
        <f t="shared" ref="Y6:AG6" si="4">IF(Y7="",NA(),Y7)</f>
        <v>112.22</v>
      </c>
      <c r="Z6" s="36">
        <f t="shared" si="4"/>
        <v>115.62</v>
      </c>
      <c r="AA6" s="36">
        <f t="shared" si="4"/>
        <v>117.6</v>
      </c>
      <c r="AB6" s="36">
        <f t="shared" si="4"/>
        <v>115.15</v>
      </c>
      <c r="AC6" s="36">
        <f t="shared" si="4"/>
        <v>107.2</v>
      </c>
      <c r="AD6" s="36">
        <f t="shared" si="4"/>
        <v>106.62</v>
      </c>
      <c r="AE6" s="36">
        <f t="shared" si="4"/>
        <v>107.95</v>
      </c>
      <c r="AF6" s="36">
        <f t="shared" si="4"/>
        <v>104.47</v>
      </c>
      <c r="AG6" s="36">
        <f t="shared" si="4"/>
        <v>103.81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13.46</v>
      </c>
      <c r="AO6" s="36">
        <f t="shared" si="5"/>
        <v>12.59</v>
      </c>
      <c r="AP6" s="36">
        <f t="shared" si="5"/>
        <v>12.44</v>
      </c>
      <c r="AQ6" s="36">
        <f t="shared" si="5"/>
        <v>16.399999999999999</v>
      </c>
      <c r="AR6" s="36">
        <f t="shared" si="5"/>
        <v>25.66</v>
      </c>
      <c r="AS6" s="35" t="str">
        <f>IF(AS7="","",IF(AS7="-","【-】","【"&amp;SUBSTITUTE(TEXT(AS7,"#,##0.00"),"-","△")&amp;"】"))</f>
        <v>【1.05】</v>
      </c>
      <c r="AT6" s="36">
        <f>IF(AT7="",NA(),AT7)</f>
        <v>1670.2</v>
      </c>
      <c r="AU6" s="36">
        <f t="shared" ref="AU6:BC6" si="6">IF(AU7="",NA(),AU7)</f>
        <v>1743.86</v>
      </c>
      <c r="AV6" s="36">
        <f t="shared" si="6"/>
        <v>1784.4</v>
      </c>
      <c r="AW6" s="36">
        <f t="shared" si="6"/>
        <v>1819.93</v>
      </c>
      <c r="AX6" s="36">
        <f t="shared" si="6"/>
        <v>1625.75</v>
      </c>
      <c r="AY6" s="36">
        <f t="shared" si="6"/>
        <v>434.72</v>
      </c>
      <c r="AZ6" s="36">
        <f t="shared" si="6"/>
        <v>416.14</v>
      </c>
      <c r="BA6" s="36">
        <f t="shared" si="6"/>
        <v>371.89</v>
      </c>
      <c r="BB6" s="36">
        <f t="shared" si="6"/>
        <v>293.23</v>
      </c>
      <c r="BC6" s="36">
        <f t="shared" si="6"/>
        <v>300.14</v>
      </c>
      <c r="BD6" s="35" t="str">
        <f>IF(BD7="","",IF(BD7="-","【-】","【"&amp;SUBSTITUTE(TEXT(BD7,"#,##0.00"),"-","△")&amp;"】"))</f>
        <v>【261.93】</v>
      </c>
      <c r="BE6" s="36">
        <f>IF(BE7="",NA(),BE7)</f>
        <v>405.21</v>
      </c>
      <c r="BF6" s="36">
        <f t="shared" ref="BF6:BN6" si="7">IF(BF7="",NA(),BF7)</f>
        <v>391.98</v>
      </c>
      <c r="BG6" s="36">
        <f t="shared" si="7"/>
        <v>373.95</v>
      </c>
      <c r="BH6" s="36">
        <f t="shared" si="7"/>
        <v>348.91</v>
      </c>
      <c r="BI6" s="36">
        <f t="shared" si="7"/>
        <v>332.16</v>
      </c>
      <c r="BJ6" s="36">
        <f t="shared" si="7"/>
        <v>495.76</v>
      </c>
      <c r="BK6" s="36">
        <f t="shared" si="7"/>
        <v>487.22</v>
      </c>
      <c r="BL6" s="36">
        <f t="shared" si="7"/>
        <v>483.11</v>
      </c>
      <c r="BM6" s="36">
        <f t="shared" si="7"/>
        <v>542.29999999999995</v>
      </c>
      <c r="BN6" s="36">
        <f t="shared" si="7"/>
        <v>566.65</v>
      </c>
      <c r="BO6" s="35" t="str">
        <f>IF(BO7="","",IF(BO7="-","【-】","【"&amp;SUBSTITUTE(TEXT(BO7,"#,##0.00"),"-","△")&amp;"】"))</f>
        <v>【270.46】</v>
      </c>
      <c r="BP6" s="36">
        <f>IF(BP7="",NA(),BP7)</f>
        <v>113.12</v>
      </c>
      <c r="BQ6" s="36">
        <f t="shared" ref="BQ6:BY6" si="8">IF(BQ7="",NA(),BQ7)</f>
        <v>112.56</v>
      </c>
      <c r="BR6" s="36">
        <f t="shared" si="8"/>
        <v>116.16</v>
      </c>
      <c r="BS6" s="36">
        <f t="shared" si="8"/>
        <v>116.09</v>
      </c>
      <c r="BT6" s="36">
        <f t="shared" si="8"/>
        <v>114.31</v>
      </c>
      <c r="BU6" s="36">
        <f t="shared" si="8"/>
        <v>93.66</v>
      </c>
      <c r="BV6" s="36">
        <f t="shared" si="8"/>
        <v>92.76</v>
      </c>
      <c r="BW6" s="36">
        <f t="shared" si="8"/>
        <v>93.28</v>
      </c>
      <c r="BX6" s="36">
        <f t="shared" si="8"/>
        <v>87.51</v>
      </c>
      <c r="BY6" s="36">
        <f t="shared" si="8"/>
        <v>84.77</v>
      </c>
      <c r="BZ6" s="35" t="str">
        <f>IF(BZ7="","",IF(BZ7="-","【-】","【"&amp;SUBSTITUTE(TEXT(BZ7,"#,##0.00"),"-","△")&amp;"】"))</f>
        <v>【103.91】</v>
      </c>
      <c r="CA6" s="36">
        <f>IF(CA7="",NA(),CA7)</f>
        <v>114.55</v>
      </c>
      <c r="CB6" s="36">
        <f t="shared" ref="CB6:CJ6" si="9">IF(CB7="",NA(),CB7)</f>
        <v>115.17</v>
      </c>
      <c r="CC6" s="36">
        <f t="shared" si="9"/>
        <v>112.07</v>
      </c>
      <c r="CD6" s="36">
        <f t="shared" si="9"/>
        <v>111.63</v>
      </c>
      <c r="CE6" s="36">
        <f t="shared" si="9"/>
        <v>113.41</v>
      </c>
      <c r="CF6" s="36">
        <f t="shared" si="9"/>
        <v>208.21</v>
      </c>
      <c r="CG6" s="36">
        <f t="shared" si="9"/>
        <v>208.67</v>
      </c>
      <c r="CH6" s="36">
        <f t="shared" si="9"/>
        <v>208.29</v>
      </c>
      <c r="CI6" s="36">
        <f t="shared" si="9"/>
        <v>218.42</v>
      </c>
      <c r="CJ6" s="36">
        <f t="shared" si="9"/>
        <v>227.27</v>
      </c>
      <c r="CK6" s="35" t="str">
        <f>IF(CK7="","",IF(CK7="-","【-】","【"&amp;SUBSTITUTE(TEXT(CK7,"#,##0.00"),"-","△")&amp;"】"))</f>
        <v>【167.11】</v>
      </c>
      <c r="CL6" s="36">
        <f>IF(CL7="",NA(),CL7)</f>
        <v>42.66</v>
      </c>
      <c r="CM6" s="36">
        <f t="shared" ref="CM6:CU6" si="10">IF(CM7="",NA(),CM7)</f>
        <v>41.42</v>
      </c>
      <c r="CN6" s="36">
        <f t="shared" si="10"/>
        <v>40.479999999999997</v>
      </c>
      <c r="CO6" s="36">
        <f t="shared" si="10"/>
        <v>40.08</v>
      </c>
      <c r="CP6" s="36">
        <f t="shared" si="10"/>
        <v>38.299999999999997</v>
      </c>
      <c r="CQ6" s="36">
        <f t="shared" si="10"/>
        <v>49.22</v>
      </c>
      <c r="CR6" s="36">
        <f t="shared" si="10"/>
        <v>49.08</v>
      </c>
      <c r="CS6" s="36">
        <f t="shared" si="10"/>
        <v>49.32</v>
      </c>
      <c r="CT6" s="36">
        <f t="shared" si="10"/>
        <v>50.24</v>
      </c>
      <c r="CU6" s="36">
        <f t="shared" si="10"/>
        <v>50.29</v>
      </c>
      <c r="CV6" s="35" t="str">
        <f>IF(CV7="","",IF(CV7="-","【-】","【"&amp;SUBSTITUTE(TEXT(CV7,"#,##0.00"),"-","△")&amp;"】"))</f>
        <v>【60.27】</v>
      </c>
      <c r="CW6" s="36">
        <f>IF(CW7="",NA(),CW7)</f>
        <v>84.9</v>
      </c>
      <c r="CX6" s="36">
        <f t="shared" ref="CX6:DF6" si="11">IF(CX7="",NA(),CX7)</f>
        <v>84.9</v>
      </c>
      <c r="CY6" s="36">
        <f t="shared" si="11"/>
        <v>85.2</v>
      </c>
      <c r="CZ6" s="36">
        <f t="shared" si="11"/>
        <v>86.3</v>
      </c>
      <c r="DA6" s="36">
        <f t="shared" si="11"/>
        <v>87.7</v>
      </c>
      <c r="DB6" s="36">
        <f t="shared" si="11"/>
        <v>79.48</v>
      </c>
      <c r="DC6" s="36">
        <f t="shared" si="11"/>
        <v>79.3</v>
      </c>
      <c r="DD6" s="36">
        <f t="shared" si="11"/>
        <v>79.34</v>
      </c>
      <c r="DE6" s="36">
        <f t="shared" si="11"/>
        <v>78.650000000000006</v>
      </c>
      <c r="DF6" s="36">
        <f t="shared" si="11"/>
        <v>77.73</v>
      </c>
      <c r="DG6" s="35" t="str">
        <f>IF(DG7="","",IF(DG7="-","【-】","【"&amp;SUBSTITUTE(TEXT(DG7,"#,##0.00"),"-","△")&amp;"】"))</f>
        <v>【89.92】</v>
      </c>
      <c r="DH6" s="36">
        <f>IF(DH7="",NA(),DH7)</f>
        <v>47.96</v>
      </c>
      <c r="DI6" s="36">
        <f t="shared" ref="DI6:DQ6" si="12">IF(DI7="",NA(),DI7)</f>
        <v>49.68</v>
      </c>
      <c r="DJ6" s="36">
        <f t="shared" si="12"/>
        <v>51.63</v>
      </c>
      <c r="DK6" s="36">
        <f t="shared" si="12"/>
        <v>52.97</v>
      </c>
      <c r="DL6" s="36">
        <f t="shared" si="12"/>
        <v>53.68</v>
      </c>
      <c r="DM6" s="36">
        <f t="shared" si="12"/>
        <v>46.12</v>
      </c>
      <c r="DN6" s="36">
        <f t="shared" si="12"/>
        <v>47.44</v>
      </c>
      <c r="DO6" s="36">
        <f t="shared" si="12"/>
        <v>48.3</v>
      </c>
      <c r="DP6" s="36">
        <f t="shared" si="12"/>
        <v>45.14</v>
      </c>
      <c r="DQ6" s="36">
        <f t="shared" si="12"/>
        <v>45.85</v>
      </c>
      <c r="DR6" s="35" t="str">
        <f>IF(DR7="","",IF(DR7="-","【-】","【"&amp;SUBSTITUTE(TEXT(DR7,"#,##0.00"),"-","△")&amp;"】"))</f>
        <v>【48.85】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9.86</v>
      </c>
      <c r="DY6" s="36">
        <f t="shared" si="13"/>
        <v>11.16</v>
      </c>
      <c r="DZ6" s="36">
        <f t="shared" si="13"/>
        <v>12.43</v>
      </c>
      <c r="EA6" s="36">
        <f t="shared" si="13"/>
        <v>13.58</v>
      </c>
      <c r="EB6" s="36">
        <f t="shared" si="13"/>
        <v>14.13</v>
      </c>
      <c r="EC6" s="35" t="str">
        <f>IF(EC7="","",IF(EC7="-","【-】","【"&amp;SUBSTITUTE(TEXT(EC7,"#,##0.00"),"-","△")&amp;"】"))</f>
        <v>【17.80】</v>
      </c>
      <c r="ED6" s="36">
        <f>IF(ED7="",NA(),ED7)</f>
        <v>0.61</v>
      </c>
      <c r="EE6" s="36">
        <f t="shared" ref="EE6:EM6" si="14">IF(EE7="",NA(),EE7)</f>
        <v>0.8</v>
      </c>
      <c r="EF6" s="36">
        <f t="shared" si="14"/>
        <v>0.32</v>
      </c>
      <c r="EG6" s="36">
        <f t="shared" si="14"/>
        <v>0.7</v>
      </c>
      <c r="EH6" s="36">
        <f t="shared" si="14"/>
        <v>0.06</v>
      </c>
      <c r="EI6" s="36">
        <f t="shared" si="14"/>
        <v>0.56000000000000005</v>
      </c>
      <c r="EJ6" s="36">
        <f t="shared" si="14"/>
        <v>0.65</v>
      </c>
      <c r="EK6" s="36">
        <f t="shared" si="14"/>
        <v>0.46</v>
      </c>
      <c r="EL6" s="36">
        <f t="shared" si="14"/>
        <v>0.44</v>
      </c>
      <c r="EM6" s="36">
        <f t="shared" si="14"/>
        <v>0.52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363880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77.55</v>
      </c>
      <c r="P7" s="39">
        <v>67.42</v>
      </c>
      <c r="Q7" s="39">
        <v>2640</v>
      </c>
      <c r="R7" s="39">
        <v>9467</v>
      </c>
      <c r="S7" s="39">
        <v>327.67</v>
      </c>
      <c r="T7" s="39">
        <v>28.89</v>
      </c>
      <c r="U7" s="39">
        <v>6326</v>
      </c>
      <c r="V7" s="39">
        <v>7.72</v>
      </c>
      <c r="W7" s="39">
        <v>819.43</v>
      </c>
      <c r="X7" s="39">
        <v>112.71</v>
      </c>
      <c r="Y7" s="39">
        <v>112.22</v>
      </c>
      <c r="Z7" s="39">
        <v>115.62</v>
      </c>
      <c r="AA7" s="39">
        <v>117.6</v>
      </c>
      <c r="AB7" s="39">
        <v>115.15</v>
      </c>
      <c r="AC7" s="39">
        <v>107.2</v>
      </c>
      <c r="AD7" s="39">
        <v>106.62</v>
      </c>
      <c r="AE7" s="39">
        <v>107.95</v>
      </c>
      <c r="AF7" s="39">
        <v>104.47</v>
      </c>
      <c r="AG7" s="39">
        <v>103.81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13.46</v>
      </c>
      <c r="AO7" s="39">
        <v>12.59</v>
      </c>
      <c r="AP7" s="39">
        <v>12.44</v>
      </c>
      <c r="AQ7" s="39">
        <v>16.399999999999999</v>
      </c>
      <c r="AR7" s="39">
        <v>25.66</v>
      </c>
      <c r="AS7" s="39">
        <v>1.05</v>
      </c>
      <c r="AT7" s="39">
        <v>1670.2</v>
      </c>
      <c r="AU7" s="39">
        <v>1743.86</v>
      </c>
      <c r="AV7" s="39">
        <v>1784.4</v>
      </c>
      <c r="AW7" s="39">
        <v>1819.93</v>
      </c>
      <c r="AX7" s="39">
        <v>1625.75</v>
      </c>
      <c r="AY7" s="39">
        <v>434.72</v>
      </c>
      <c r="AZ7" s="39">
        <v>416.14</v>
      </c>
      <c r="BA7" s="39">
        <v>371.89</v>
      </c>
      <c r="BB7" s="39">
        <v>293.23</v>
      </c>
      <c r="BC7" s="39">
        <v>300.14</v>
      </c>
      <c r="BD7" s="39">
        <v>261.93</v>
      </c>
      <c r="BE7" s="39">
        <v>405.21</v>
      </c>
      <c r="BF7" s="39">
        <v>391.98</v>
      </c>
      <c r="BG7" s="39">
        <v>373.95</v>
      </c>
      <c r="BH7" s="39">
        <v>348.91</v>
      </c>
      <c r="BI7" s="39">
        <v>332.16</v>
      </c>
      <c r="BJ7" s="39">
        <v>495.76</v>
      </c>
      <c r="BK7" s="39">
        <v>487.22</v>
      </c>
      <c r="BL7" s="39">
        <v>483.11</v>
      </c>
      <c r="BM7" s="39">
        <v>542.29999999999995</v>
      </c>
      <c r="BN7" s="39">
        <v>566.65</v>
      </c>
      <c r="BO7" s="39">
        <v>270.45999999999998</v>
      </c>
      <c r="BP7" s="39">
        <v>113.12</v>
      </c>
      <c r="BQ7" s="39">
        <v>112.56</v>
      </c>
      <c r="BR7" s="39">
        <v>116.16</v>
      </c>
      <c r="BS7" s="39">
        <v>116.09</v>
      </c>
      <c r="BT7" s="39">
        <v>114.31</v>
      </c>
      <c r="BU7" s="39">
        <v>93.66</v>
      </c>
      <c r="BV7" s="39">
        <v>92.76</v>
      </c>
      <c r="BW7" s="39">
        <v>93.28</v>
      </c>
      <c r="BX7" s="39">
        <v>87.51</v>
      </c>
      <c r="BY7" s="39">
        <v>84.77</v>
      </c>
      <c r="BZ7" s="39">
        <v>103.91</v>
      </c>
      <c r="CA7" s="39">
        <v>114.55</v>
      </c>
      <c r="CB7" s="39">
        <v>115.17</v>
      </c>
      <c r="CC7" s="39">
        <v>112.07</v>
      </c>
      <c r="CD7" s="39">
        <v>111.63</v>
      </c>
      <c r="CE7" s="39">
        <v>113.41</v>
      </c>
      <c r="CF7" s="39">
        <v>208.21</v>
      </c>
      <c r="CG7" s="39">
        <v>208.67</v>
      </c>
      <c r="CH7" s="39">
        <v>208.29</v>
      </c>
      <c r="CI7" s="39">
        <v>218.42</v>
      </c>
      <c r="CJ7" s="39">
        <v>227.27</v>
      </c>
      <c r="CK7" s="39">
        <v>167.11</v>
      </c>
      <c r="CL7" s="39">
        <v>42.66</v>
      </c>
      <c r="CM7" s="39">
        <v>41.42</v>
      </c>
      <c r="CN7" s="39">
        <v>40.479999999999997</v>
      </c>
      <c r="CO7" s="39">
        <v>40.08</v>
      </c>
      <c r="CP7" s="39">
        <v>38.299999999999997</v>
      </c>
      <c r="CQ7" s="39">
        <v>49.22</v>
      </c>
      <c r="CR7" s="39">
        <v>49.08</v>
      </c>
      <c r="CS7" s="39">
        <v>49.32</v>
      </c>
      <c r="CT7" s="39">
        <v>50.24</v>
      </c>
      <c r="CU7" s="39">
        <v>50.29</v>
      </c>
      <c r="CV7" s="39">
        <v>60.27</v>
      </c>
      <c r="CW7" s="39">
        <v>84.9</v>
      </c>
      <c r="CX7" s="39">
        <v>84.9</v>
      </c>
      <c r="CY7" s="39">
        <v>85.2</v>
      </c>
      <c r="CZ7" s="39">
        <v>86.3</v>
      </c>
      <c r="DA7" s="39">
        <v>87.7</v>
      </c>
      <c r="DB7" s="39">
        <v>79.48</v>
      </c>
      <c r="DC7" s="39">
        <v>79.3</v>
      </c>
      <c r="DD7" s="39">
        <v>79.34</v>
      </c>
      <c r="DE7" s="39">
        <v>78.650000000000006</v>
      </c>
      <c r="DF7" s="39">
        <v>77.73</v>
      </c>
      <c r="DG7" s="39">
        <v>89.92</v>
      </c>
      <c r="DH7" s="39">
        <v>47.96</v>
      </c>
      <c r="DI7" s="39">
        <v>49.68</v>
      </c>
      <c r="DJ7" s="39">
        <v>51.63</v>
      </c>
      <c r="DK7" s="39">
        <v>52.97</v>
      </c>
      <c r="DL7" s="39">
        <v>53.68</v>
      </c>
      <c r="DM7" s="39">
        <v>46.12</v>
      </c>
      <c r="DN7" s="39">
        <v>47.44</v>
      </c>
      <c r="DO7" s="39">
        <v>48.3</v>
      </c>
      <c r="DP7" s="39">
        <v>45.14</v>
      </c>
      <c r="DQ7" s="39">
        <v>45.85</v>
      </c>
      <c r="DR7" s="39">
        <v>48.85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9.86</v>
      </c>
      <c r="DY7" s="39">
        <v>11.16</v>
      </c>
      <c r="DZ7" s="39">
        <v>12.43</v>
      </c>
      <c r="EA7" s="39">
        <v>13.58</v>
      </c>
      <c r="EB7" s="39">
        <v>14.13</v>
      </c>
      <c r="EC7" s="39">
        <v>17.8</v>
      </c>
      <c r="ED7" s="39">
        <v>0.61</v>
      </c>
      <c r="EE7" s="39">
        <v>0.8</v>
      </c>
      <c r="EF7" s="39">
        <v>0.32</v>
      </c>
      <c r="EG7" s="39">
        <v>0.7</v>
      </c>
      <c r="EH7" s="39">
        <v>0.06</v>
      </c>
      <c r="EI7" s="39">
        <v>0.56000000000000005</v>
      </c>
      <c r="EJ7" s="39">
        <v>0.65</v>
      </c>
      <c r="EK7" s="39">
        <v>0.46</v>
      </c>
      <c r="EL7" s="39">
        <v>0.44</v>
      </c>
      <c r="EM7" s="39">
        <v>0.52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沼島　夏彦</cp:lastModifiedBy>
  <cp:lastPrinted>2020-01-21T01:01:56Z</cp:lastPrinted>
  <dcterms:created xsi:type="dcterms:W3CDTF">2019-12-05T04:26:17Z</dcterms:created>
  <dcterms:modified xsi:type="dcterms:W3CDTF">2020-01-21T01:14:26Z</dcterms:modified>
  <cp:category/>
</cp:coreProperties>
</file>