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umida.koichi\Desktop\経営分析\"/>
    </mc:Choice>
  </mc:AlternateContent>
  <xr:revisionPtr revIDLastSave="0" documentId="13_ncr:1_{0E63FE98-3F87-4ACB-BA10-5943A898DD00}" xr6:coauthVersionLast="41" xr6:coauthVersionMax="41" xr10:uidLastSave="{00000000-0000-0000-0000-000000000000}"/>
  <workbookProtection workbookAlgorithmName="SHA-512" workbookHashValue="qMPuz1mnuI+VXYSwWjgjBt/eZFh6jwRxXSD/B7bEHjq6AbkTNdu/u7Yc31Edou2WzKpqtdlyfN/ZOY0L4wnz6Q==" workbookSaltValue="8hFNvgSN7XLhMNUEnrstOA==" workbookSpinCount="100000" lockStructure="1"/>
  <bookViews>
    <workbookView xWindow="-120" yWindow="-120" windowWidth="20730" windowHeight="111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<sst xmlns="http://schemas.openxmlformats.org/spreadsheetml/2006/main" count="220" uniqueCount="108">
  <si>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</si>
  <si>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</si>
  <si>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</si>
  <si>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</si>
  <si>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</si>
  <si>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</si>
  <si>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</si>
  <si>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</si>
  <si>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</si>
  <si>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</si>
  <si>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</si>
  <si>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</si>
  <si>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</si>
  <si>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</si>
  <si>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</si>
  <si>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</si>
  <si>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</si>
  <si>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</si>
  <si>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</si>
  <si>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</si>
  <si>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</si>
  <si>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</si>
  <si>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</si>
  <si>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</si>
  <si>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</si>
  <si>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</si>
  <si>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</si>
  <si>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</si>
  <si>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</si>
  <si>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</si>
  <si>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</si>
  <si>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</si>
  <si>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</si>
  <si>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</si>
  <si>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</si>
  <si>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</si>
  <si>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</si>
  <si>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</si>
  <si>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</si>
  <si>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</si>
  <si>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</si>
  <si>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</si>
  <si>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</si>
  <si>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</si>
  <si>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</si>
  <si>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</si>
  <si>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</si>
  <si>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</si>
  <si>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</si>
  <si>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</si>
  <si>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</si>
  <si>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</si>
  <si>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</si>
  <si>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</si>
  <si>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</si>
  <si>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</si>
  <si>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</si>
  <si>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</si>
  <si>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</si>
  <si>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</si>
  <si>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</si>
  <si>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</si>
  <si>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</si>
  <si>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</si>
  <si>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</si>
  <si>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</si>
  <si>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</si>
  <si>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</si>
  <si>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</si>
  <si>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</si>
  <si>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</si>
  <si>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</si>
  <si>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</si>
  <si>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</si>
  <si>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</si>
  <si>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</si>
  <si>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</si>
  <si>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</si>
  <si>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</si>
  <si>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</si>
  <si>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</si>
  <si>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</si>
  <si>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</si>
  <si>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</si>
  <si>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</si>
  <si>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</si>
  <si>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</si>
  <si>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</si>
  <si>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</si>
  <si>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</si>
  <si>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</si>
  <si>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</si>
  <si>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</si>
  <si>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</si>
  <si>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法適用</t>
  </si>
  <si>
    <t>水道事業</t>
  </si>
  <si>
    <t>末端給水事業</t>
  </si>
  <si>
    <t>A9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</si>
  <si>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</si>
  <si>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</si>
  <si>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</si>
  <si>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</si>
  <si>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</si>
  <si>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</si>
  <si>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</si>
  <si>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類似団体に比べ有収率が高く、給水原価が低いことから、比較的効率的な運営ができているが、水道事業を取り巻く環境は厳しく、さらなる経営努力が必要である。</t>
    <rPh sb="1" eb="3">
      <t>ルイジ</t>
    </rPh>
    <rPh sb="3" eb="5">
      <t>ダンタイ</t>
    </rPh>
    <rPh sb="6" eb="7">
      <t>クラ</t>
    </rPh>
    <rPh sb="8" eb="10">
      <t>ユウシュウ</t>
    </rPh>
    <rPh sb="10" eb="11">
      <t>リツ</t>
    </rPh>
    <rPh sb="12" eb="13">
      <t>タカ</t>
    </rPh>
    <rPh sb="15" eb="17">
      <t>キュウスイ</t>
    </rPh>
    <rPh sb="17" eb="19">
      <t>ゲンカ</t>
    </rPh>
    <rPh sb="20" eb="21">
      <t>ヒク</t>
    </rPh>
    <rPh sb="27" eb="30">
      <t>ヒカクテキ</t>
    </rPh>
    <rPh sb="30" eb="33">
      <t>コウリツテキ</t>
    </rPh>
    <rPh sb="34" eb="36">
      <t>ウンエイ</t>
    </rPh>
    <rPh sb="44" eb="46">
      <t>スイドウ</t>
    </rPh>
    <rPh sb="46" eb="48">
      <t>ジギョウ</t>
    </rPh>
    <rPh sb="49" eb="50">
      <t>ト</t>
    </rPh>
    <rPh sb="51" eb="52">
      <t>マ</t>
    </rPh>
    <rPh sb="53" eb="55">
      <t>カンキョウ</t>
    </rPh>
    <rPh sb="56" eb="57">
      <t>キビ</t>
    </rPh>
    <rPh sb="64" eb="66">
      <t>ケイエイ</t>
    </rPh>
    <rPh sb="66" eb="68">
      <t>ドリョク</t>
    </rPh>
    <rPh sb="69" eb="71">
      <t>ヒツヨウ</t>
    </rPh>
    <phoneticPr fontId="16"/>
  </si>
  <si>
    <t>　簡易水道の経営統合を図り財政基盤を強化し、計画的なインフラ更新と財務の健全性確保の両立を目指す。</t>
    <rPh sb="1" eb="3">
      <t>カンイ</t>
    </rPh>
    <rPh sb="3" eb="5">
      <t>スイドウ</t>
    </rPh>
    <rPh sb="6" eb="8">
      <t>ケイエイ</t>
    </rPh>
    <rPh sb="8" eb="10">
      <t>トウゴウ</t>
    </rPh>
    <rPh sb="11" eb="12">
      <t>ハカ</t>
    </rPh>
    <rPh sb="13" eb="15">
      <t>ザイセイ</t>
    </rPh>
    <rPh sb="15" eb="17">
      <t>キバン</t>
    </rPh>
    <rPh sb="18" eb="20">
      <t>キョウカ</t>
    </rPh>
    <rPh sb="22" eb="24">
      <t>ケイカク</t>
    </rPh>
    <rPh sb="24" eb="25">
      <t>テキ</t>
    </rPh>
    <rPh sb="30" eb="32">
      <t>コウシン</t>
    </rPh>
    <rPh sb="33" eb="35">
      <t>ザイム</t>
    </rPh>
    <rPh sb="36" eb="39">
      <t>ケンゼンセイ</t>
    </rPh>
    <rPh sb="39" eb="41">
      <t>カクホ</t>
    </rPh>
    <rPh sb="42" eb="44">
      <t>リョウリツ</t>
    </rPh>
    <rPh sb="45" eb="47">
      <t>メザ</t>
    </rPh>
    <phoneticPr fontId="16"/>
  </si>
  <si>
    <t>　有形固定資産減価償却率は類似団体と比べやや低いが、施設・設備の老朽化は進んでいる。早期に計画を策定し更新する必要がある。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8" eb="19">
      <t>クラ</t>
    </rPh>
    <rPh sb="22" eb="23">
      <t>ヒク</t>
    </rPh>
    <rPh sb="26" eb="28">
      <t>シセツ</t>
    </rPh>
    <rPh sb="29" eb="31">
      <t>セツビ</t>
    </rPh>
    <rPh sb="32" eb="35">
      <t>ロウキュウカ</t>
    </rPh>
    <rPh sb="36" eb="37">
      <t>スス</t>
    </rPh>
    <rPh sb="42" eb="44">
      <t>ソウキ</t>
    </rPh>
    <rPh sb="45" eb="47">
      <t>ケイカク</t>
    </rPh>
    <rPh sb="48" eb="50">
      <t>サクテイ</t>
    </rPh>
    <rPh sb="51" eb="53">
      <t>コウシン</t>
    </rPh>
    <rPh sb="55" eb="57">
      <t>ヒツヨウ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</si>
</sst>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4946E38C-A536-48B9-B4DB-048EF5100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>
                  <c:v>0.67</c:v>
                </c:pt>
                <c:pt idx="3">
                  <c:v>0.98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6-4A23-AEAB-0F639D022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0.28999999999999998</c:v>
                </c:pt>
                <c:pt idx="2">
                  <c:v>0.41</c:v>
                </c:pt>
                <c:pt idx="3">
                  <c:v>0.4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6-4A23-AEAB-0F639D022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31.2</c:v>
                </c:pt>
                <c:pt idx="1">
                  <c:v>30.46</c:v>
                </c:pt>
                <c:pt idx="2">
                  <c:v>29.5</c:v>
                </c:pt>
                <c:pt idx="3">
                  <c:v>29.37</c:v>
                </c:pt>
                <c:pt idx="4">
                  <c:v>29.32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A59-B21C-2A4435087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40.700000000000003</c:v>
                </c:pt>
                <c:pt idx="1">
                  <c:v>39.909999999999997</c:v>
                </c:pt>
                <c:pt idx="2">
                  <c:v>41.09</c:v>
                </c:pt>
                <c:pt idx="3">
                  <c:v>38.979999999999997</c:v>
                </c:pt>
                <c:pt idx="4">
                  <c:v>39.61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67-4A59-B21C-2A4435087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85.09</c:v>
                </c:pt>
                <c:pt idx="1">
                  <c:v>86.28</c:v>
                </c:pt>
                <c:pt idx="2">
                  <c:v>86.42</c:v>
                </c:pt>
                <c:pt idx="3">
                  <c:v>86.5</c:v>
                </c:pt>
                <c:pt idx="4">
                  <c:v>83.58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0-41AC-A57D-BFADAFCB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74.61</c:v>
                </c:pt>
                <c:pt idx="1">
                  <c:v>75.62</c:v>
                </c:pt>
                <c:pt idx="2">
                  <c:v>75.91</c:v>
                </c:pt>
                <c:pt idx="3">
                  <c:v>75.010000000000005</c:v>
                </c:pt>
                <c:pt idx="4">
                  <c:v>72.959999999999994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0-41AC-A57D-BFADAFCB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112.34</c:v>
                </c:pt>
                <c:pt idx="1">
                  <c:v>103.07</c:v>
                </c:pt>
                <c:pt idx="2">
                  <c:v>115.15</c:v>
                </c:pt>
                <c:pt idx="3">
                  <c:v>106.96</c:v>
                </c:pt>
                <c:pt idx="4">
                  <c:v>102.13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7-437C-B023-80C87D92D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106.28</c:v>
                </c:pt>
                <c:pt idx="1">
                  <c:v>108.35</c:v>
                </c:pt>
                <c:pt idx="2">
                  <c:v>114.74</c:v>
                </c:pt>
                <c:pt idx="3">
                  <c:v>104.85</c:v>
                </c:pt>
                <c:pt idx="4">
                  <c:v>107.64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7-437C-B023-80C87D92D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51.02</c:v>
                </c:pt>
                <c:pt idx="1">
                  <c:v>47.76</c:v>
                </c:pt>
                <c:pt idx="2">
                  <c:v>48.8</c:v>
                </c:pt>
                <c:pt idx="3">
                  <c:v>50.24</c:v>
                </c:pt>
                <c:pt idx="4">
                  <c:v>52.43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7-45EA-B985-61DA9D32F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50.44</c:v>
                </c:pt>
                <c:pt idx="1">
                  <c:v>51.44</c:v>
                </c:pt>
                <c:pt idx="2">
                  <c:v>52.4</c:v>
                </c:pt>
                <c:pt idx="3">
                  <c:v>51.89</c:v>
                </c:pt>
                <c:pt idx="4">
                  <c:v>54.09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7-45EA-B985-61DA9D32F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4-4AF5-8CB6-25A314BBE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9.64</c:v>
                </c:pt>
                <c:pt idx="1">
                  <c:v>11.68</c:v>
                </c:pt>
                <c:pt idx="2">
                  <c:v>14.01</c:v>
                </c:pt>
                <c:pt idx="3">
                  <c:v>14.74</c:v>
                </c:pt>
                <c:pt idx="4">
                  <c:v>18.68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4-4AF5-8CB6-25A314BBE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0-435B-A3E1-578E14792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32.31</c:v>
                </c:pt>
                <c:pt idx="1">
                  <c:v>26.85</c:v>
                </c:pt>
                <c:pt idx="2">
                  <c:v>27.19</c:v>
                </c:pt>
                <c:pt idx="3">
                  <c:v>27.52</c:v>
                </c:pt>
                <c:pt idx="4">
                  <c:v>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0-435B-A3E1-578E14792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897.94</c:v>
                </c:pt>
                <c:pt idx="1">
                  <c:v>273.81</c:v>
                </c:pt>
                <c:pt idx="2">
                  <c:v>772.3</c:v>
                </c:pt>
                <c:pt idx="3">
                  <c:v>1208.21</c:v>
                </c:pt>
                <c:pt idx="4">
                  <c:v>943.12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B-4772-BB16-FDDD8A651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571.29999999999995</c:v>
                </c:pt>
                <c:pt idx="1">
                  <c:v>527.82000000000005</c:v>
                </c:pt>
                <c:pt idx="2">
                  <c:v>477.44</c:v>
                </c:pt>
                <c:pt idx="3">
                  <c:v>445.85</c:v>
                </c:pt>
                <c:pt idx="4">
                  <c:v>450.54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B-4772-BB16-FDDD8A651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164.68</c:v>
                </c:pt>
                <c:pt idx="1">
                  <c:v>234.65</c:v>
                </c:pt>
                <c:pt idx="2">
                  <c:v>261.07</c:v>
                </c:pt>
                <c:pt idx="3">
                  <c:v>272.44</c:v>
                </c:pt>
                <c:pt idx="4">
                  <c:v>272.81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A-4502-ACFF-E03085457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495.43</c:v>
                </c:pt>
                <c:pt idx="1">
                  <c:v>488.5</c:v>
                </c:pt>
                <c:pt idx="2">
                  <c:v>485.75</c:v>
                </c:pt>
                <c:pt idx="3">
                  <c:v>516.34</c:v>
                </c:pt>
                <c:pt idx="4">
                  <c:v>496.56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A-4502-ACFF-E03085457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108.72</c:v>
                </c:pt>
                <c:pt idx="1">
                  <c:v>93.58</c:v>
                </c:pt>
                <c:pt idx="2">
                  <c:v>112.9</c:v>
                </c:pt>
                <c:pt idx="3">
                  <c:v>100.36</c:v>
                </c:pt>
                <c:pt idx="4">
                  <c:v>93.24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4-4676-A2D4-B70716CF6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82.42</c:v>
                </c:pt>
                <c:pt idx="2">
                  <c:v>83.59</c:v>
                </c:pt>
                <c:pt idx="3">
                  <c:v>83.27</c:v>
                </c:pt>
                <c:pt idx="4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4-4676-A2D4-B70716CF6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144.37</c:v>
                </c:pt>
                <c:pt idx="1">
                  <c:v>164.59</c:v>
                </c:pt>
                <c:pt idx="2">
                  <c:v>139.88999999999999</c:v>
                </c:pt>
                <c:pt idx="3">
                  <c:v>157.5</c:v>
                </c:pt>
                <c:pt idx="4">
                  <c:v>169.36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C-4F8B-8942-F6DBB1940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227.97</c:v>
                </c:pt>
                <c:pt idx="1">
                  <c:v>226.99</c:v>
                </c:pt>
                <c:pt idx="2">
                  <c:v>230.22</c:v>
                </c:pt>
                <c:pt idx="3">
                  <c:v>228.81</c:v>
                </c:pt>
                <c:pt idx="4">
                  <c:v>231.9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C-4F8B-8942-F6DBB1940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K43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徳島県　美波町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A9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6771</v>
      </c>
      <c r="AM8" s="70"/>
      <c r="AN8" s="70"/>
      <c r="AO8" s="70"/>
      <c r="AP8" s="70"/>
      <c r="AQ8" s="70"/>
      <c r="AR8" s="70"/>
      <c r="AS8" s="70"/>
      <c r="AT8" s="66">
        <f>データ!$S$6</f>
        <v>140.74</v>
      </c>
      <c r="AU8" s="67"/>
      <c r="AV8" s="67"/>
      <c r="AW8" s="67"/>
      <c r="AX8" s="67"/>
      <c r="AY8" s="67"/>
      <c r="AZ8" s="67"/>
      <c r="BA8" s="67"/>
      <c r="BB8" s="69">
        <f>データ!$T$6</f>
        <v>48.11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79.94</v>
      </c>
      <c r="J10" s="67"/>
      <c r="K10" s="67"/>
      <c r="L10" s="67"/>
      <c r="M10" s="67"/>
      <c r="N10" s="67"/>
      <c r="O10" s="68"/>
      <c r="P10" s="69">
        <f>データ!$P$6</f>
        <v>50.36</v>
      </c>
      <c r="Q10" s="69"/>
      <c r="R10" s="69"/>
      <c r="S10" s="69"/>
      <c r="T10" s="69"/>
      <c r="U10" s="69"/>
      <c r="V10" s="69"/>
      <c r="W10" s="70">
        <f>データ!$Q$6</f>
        <v>2900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3384</v>
      </c>
      <c r="AM10" s="70"/>
      <c r="AN10" s="70"/>
      <c r="AO10" s="70"/>
      <c r="AP10" s="70"/>
      <c r="AQ10" s="70"/>
      <c r="AR10" s="70"/>
      <c r="AS10" s="70"/>
      <c r="AT10" s="66">
        <f>データ!$V$6</f>
        <v>4.93</v>
      </c>
      <c r="AU10" s="67"/>
      <c r="AV10" s="67"/>
      <c r="AW10" s="67"/>
      <c r="AX10" s="67"/>
      <c r="AY10" s="67"/>
      <c r="AZ10" s="67"/>
      <c r="BA10" s="67"/>
      <c r="BB10" s="69">
        <f>データ!$W$6</f>
        <v>686.41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7pshQcw3s9zTjo3tNJDcil1Gd8bRW6g3jr/OWGERqstP9Sk8/yis+kqbuvlqSrQudRBFGR2sJU637Gr3EW39QA==" saltValue="T8XUPr3wHWwidRtQprjUq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363871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美波町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 t="str">
        <f t="shared" si="3"/>
        <v>非設置</v>
      </c>
      <c r="N6" s="35" t="str">
        <f t="shared" si="3"/>
        <v>-</v>
      </c>
      <c r="O6" s="35">
        <f t="shared" si="3"/>
        <v>79.94</v>
      </c>
      <c r="P6" s="35">
        <f t="shared" si="3"/>
        <v>50.36</v>
      </c>
      <c r="Q6" s="35">
        <f t="shared" si="3"/>
        <v>2900</v>
      </c>
      <c r="R6" s="35">
        <f t="shared" si="3"/>
        <v>6771</v>
      </c>
      <c r="S6" s="35">
        <f t="shared" si="3"/>
        <v>140.74</v>
      </c>
      <c r="T6" s="35">
        <f t="shared" si="3"/>
        <v>48.11</v>
      </c>
      <c r="U6" s="35">
        <f t="shared" si="3"/>
        <v>3384</v>
      </c>
      <c r="V6" s="35">
        <f t="shared" si="3"/>
        <v>4.93</v>
      </c>
      <c r="W6" s="35">
        <f t="shared" si="3"/>
        <v>686.41</v>
      </c>
      <c r="X6" s="36">
        <f>IF(X7="",NA(),X7)</f>
        <v>112.34</v>
      </c>
      <c r="Y6" s="36">
        <f t="shared" ref="Y6:AG6" si="4">IF(Y7="",NA(),Y7)</f>
        <v>103.07</v>
      </c>
      <c r="Z6" s="36">
        <f t="shared" si="4"/>
        <v>115.15</v>
      </c>
      <c r="AA6" s="36">
        <f t="shared" si="4"/>
        <v>106.96</v>
      </c>
      <c r="AB6" s="36">
        <f t="shared" si="4"/>
        <v>102.13</v>
      </c>
      <c r="AC6" s="36">
        <f t="shared" si="4"/>
        <v>106.28</v>
      </c>
      <c r="AD6" s="36">
        <f t="shared" si="4"/>
        <v>108.35</v>
      </c>
      <c r="AE6" s="36">
        <f t="shared" si="4"/>
        <v>114.74</v>
      </c>
      <c r="AF6" s="36">
        <f t="shared" si="4"/>
        <v>104.85</v>
      </c>
      <c r="AG6" s="36">
        <f t="shared" si="4"/>
        <v>107.64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32.31</v>
      </c>
      <c r="AO6" s="36">
        <f t="shared" si="5"/>
        <v>26.85</v>
      </c>
      <c r="AP6" s="36">
        <f t="shared" si="5"/>
        <v>27.19</v>
      </c>
      <c r="AQ6" s="36">
        <f t="shared" si="5"/>
        <v>27.52</v>
      </c>
      <c r="AR6" s="36">
        <f t="shared" si="5"/>
        <v>30.84</v>
      </c>
      <c r="AS6" s="35" t="str">
        <f>IF(AS7="","",IF(AS7="-","【-】","【"&amp;SUBSTITUTE(TEXT(AS7,"#,##0.00"),"-","△")&amp;"】"))</f>
        <v>【1.05】</v>
      </c>
      <c r="AT6" s="36">
        <f>IF(AT7="",NA(),AT7)</f>
        <v>897.94</v>
      </c>
      <c r="AU6" s="36">
        <f t="shared" ref="AU6:BC6" si="6">IF(AU7="",NA(),AU7)</f>
        <v>273.81</v>
      </c>
      <c r="AV6" s="36">
        <f t="shared" si="6"/>
        <v>772.3</v>
      </c>
      <c r="AW6" s="36">
        <f t="shared" si="6"/>
        <v>1208.21</v>
      </c>
      <c r="AX6" s="36">
        <f t="shared" si="6"/>
        <v>943.12</v>
      </c>
      <c r="AY6" s="36">
        <f t="shared" si="6"/>
        <v>571.29999999999995</v>
      </c>
      <c r="AZ6" s="36">
        <f t="shared" si="6"/>
        <v>527.82000000000005</v>
      </c>
      <c r="BA6" s="36">
        <f t="shared" si="6"/>
        <v>477.44</v>
      </c>
      <c r="BB6" s="36">
        <f t="shared" si="6"/>
        <v>445.85</v>
      </c>
      <c r="BC6" s="36">
        <f t="shared" si="6"/>
        <v>450.54</v>
      </c>
      <c r="BD6" s="35" t="str">
        <f>IF(BD7="","",IF(BD7="-","【-】","【"&amp;SUBSTITUTE(TEXT(BD7,"#,##0.00"),"-","△")&amp;"】"))</f>
        <v>【261.93】</v>
      </c>
      <c r="BE6" s="36">
        <f>IF(BE7="",NA(),BE7)</f>
        <v>164.68</v>
      </c>
      <c r="BF6" s="36">
        <f t="shared" ref="BF6:BN6" si="7">IF(BF7="",NA(),BF7)</f>
        <v>234.65</v>
      </c>
      <c r="BG6" s="36">
        <f t="shared" si="7"/>
        <v>261.07</v>
      </c>
      <c r="BH6" s="36">
        <f t="shared" si="7"/>
        <v>272.44</v>
      </c>
      <c r="BI6" s="36">
        <f t="shared" si="7"/>
        <v>272.81</v>
      </c>
      <c r="BJ6" s="36">
        <f t="shared" si="7"/>
        <v>495.43</v>
      </c>
      <c r="BK6" s="36">
        <f t="shared" si="7"/>
        <v>488.5</v>
      </c>
      <c r="BL6" s="36">
        <f t="shared" si="7"/>
        <v>485.75</v>
      </c>
      <c r="BM6" s="36">
        <f t="shared" si="7"/>
        <v>516.34</v>
      </c>
      <c r="BN6" s="36">
        <f t="shared" si="7"/>
        <v>496.56</v>
      </c>
      <c r="BO6" s="35" t="str">
        <f>IF(BO7="","",IF(BO7="-","【-】","【"&amp;SUBSTITUTE(TEXT(BO7,"#,##0.00"),"-","△")&amp;"】"))</f>
        <v>【270.46】</v>
      </c>
      <c r="BP6" s="36">
        <f>IF(BP7="",NA(),BP7)</f>
        <v>108.72</v>
      </c>
      <c r="BQ6" s="36">
        <f t="shared" ref="BQ6:BY6" si="8">IF(BQ7="",NA(),BQ7)</f>
        <v>93.58</v>
      </c>
      <c r="BR6" s="36">
        <f t="shared" si="8"/>
        <v>112.9</v>
      </c>
      <c r="BS6" s="36">
        <f t="shared" si="8"/>
        <v>100.36</v>
      </c>
      <c r="BT6" s="36">
        <f t="shared" si="8"/>
        <v>93.24</v>
      </c>
      <c r="BU6" s="36">
        <f t="shared" si="8"/>
        <v>81.900000000000006</v>
      </c>
      <c r="BV6" s="36">
        <f t="shared" si="8"/>
        <v>82.42</v>
      </c>
      <c r="BW6" s="36">
        <f t="shared" si="8"/>
        <v>83.59</v>
      </c>
      <c r="BX6" s="36">
        <f t="shared" si="8"/>
        <v>83.27</v>
      </c>
      <c r="BY6" s="36">
        <f t="shared" si="8"/>
        <v>84.9</v>
      </c>
      <c r="BZ6" s="35" t="str">
        <f>IF(BZ7="","",IF(BZ7="-","【-】","【"&amp;SUBSTITUTE(TEXT(BZ7,"#,##0.00"),"-","△")&amp;"】"))</f>
        <v>【103.91】</v>
      </c>
      <c r="CA6" s="36">
        <f>IF(CA7="",NA(),CA7)</f>
        <v>144.37</v>
      </c>
      <c r="CB6" s="36">
        <f t="shared" ref="CB6:CJ6" si="9">IF(CB7="",NA(),CB7)</f>
        <v>164.59</v>
      </c>
      <c r="CC6" s="36">
        <f t="shared" si="9"/>
        <v>139.88999999999999</v>
      </c>
      <c r="CD6" s="36">
        <f t="shared" si="9"/>
        <v>157.5</v>
      </c>
      <c r="CE6" s="36">
        <f t="shared" si="9"/>
        <v>169.36</v>
      </c>
      <c r="CF6" s="36">
        <f t="shared" si="9"/>
        <v>227.97</v>
      </c>
      <c r="CG6" s="36">
        <f t="shared" si="9"/>
        <v>226.99</v>
      </c>
      <c r="CH6" s="36">
        <f t="shared" si="9"/>
        <v>230.22</v>
      </c>
      <c r="CI6" s="36">
        <f t="shared" si="9"/>
        <v>228.81</v>
      </c>
      <c r="CJ6" s="36">
        <f t="shared" si="9"/>
        <v>231.9</v>
      </c>
      <c r="CK6" s="35" t="str">
        <f>IF(CK7="","",IF(CK7="-","【-】","【"&amp;SUBSTITUTE(TEXT(CK7,"#,##0.00"),"-","△")&amp;"】"))</f>
        <v>【167.11】</v>
      </c>
      <c r="CL6" s="36">
        <f>IF(CL7="",NA(),CL7)</f>
        <v>31.2</v>
      </c>
      <c r="CM6" s="36">
        <f t="shared" ref="CM6:CU6" si="10">IF(CM7="",NA(),CM7)</f>
        <v>30.46</v>
      </c>
      <c r="CN6" s="36">
        <f t="shared" si="10"/>
        <v>29.5</v>
      </c>
      <c r="CO6" s="36">
        <f t="shared" si="10"/>
        <v>29.37</v>
      </c>
      <c r="CP6" s="36">
        <f t="shared" si="10"/>
        <v>29.32</v>
      </c>
      <c r="CQ6" s="36">
        <f t="shared" si="10"/>
        <v>40.700000000000003</v>
      </c>
      <c r="CR6" s="36">
        <f t="shared" si="10"/>
        <v>39.909999999999997</v>
      </c>
      <c r="CS6" s="36">
        <f t="shared" si="10"/>
        <v>41.09</v>
      </c>
      <c r="CT6" s="36">
        <f t="shared" si="10"/>
        <v>38.979999999999997</v>
      </c>
      <c r="CU6" s="36">
        <f t="shared" si="10"/>
        <v>39.61</v>
      </c>
      <c r="CV6" s="35" t="str">
        <f>IF(CV7="","",IF(CV7="-","【-】","【"&amp;SUBSTITUTE(TEXT(CV7,"#,##0.00"),"-","△")&amp;"】"))</f>
        <v>【60.27】</v>
      </c>
      <c r="CW6" s="36">
        <f>IF(CW7="",NA(),CW7)</f>
        <v>85.09</v>
      </c>
      <c r="CX6" s="36">
        <f t="shared" ref="CX6:DF6" si="11">IF(CX7="",NA(),CX7)</f>
        <v>86.28</v>
      </c>
      <c r="CY6" s="36">
        <f t="shared" si="11"/>
        <v>86.42</v>
      </c>
      <c r="CZ6" s="36">
        <f t="shared" si="11"/>
        <v>86.5</v>
      </c>
      <c r="DA6" s="36">
        <f t="shared" si="11"/>
        <v>83.58</v>
      </c>
      <c r="DB6" s="36">
        <f t="shared" si="11"/>
        <v>74.61</v>
      </c>
      <c r="DC6" s="36">
        <f t="shared" si="11"/>
        <v>75.62</v>
      </c>
      <c r="DD6" s="36">
        <f t="shared" si="11"/>
        <v>75.91</v>
      </c>
      <c r="DE6" s="36">
        <f t="shared" si="11"/>
        <v>75.010000000000005</v>
      </c>
      <c r="DF6" s="36">
        <f t="shared" si="11"/>
        <v>72.959999999999994</v>
      </c>
      <c r="DG6" s="35" t="str">
        <f>IF(DG7="","",IF(DG7="-","【-】","【"&amp;SUBSTITUTE(TEXT(DG7,"#,##0.00"),"-","△")&amp;"】"))</f>
        <v>【89.92】</v>
      </c>
      <c r="DH6" s="36">
        <f>IF(DH7="",NA(),DH7)</f>
        <v>51.02</v>
      </c>
      <c r="DI6" s="36">
        <f t="shared" ref="DI6:DQ6" si="12">IF(DI7="",NA(),DI7)</f>
        <v>47.76</v>
      </c>
      <c r="DJ6" s="36">
        <f t="shared" si="12"/>
        <v>48.8</v>
      </c>
      <c r="DK6" s="36">
        <f t="shared" si="12"/>
        <v>50.24</v>
      </c>
      <c r="DL6" s="36">
        <f t="shared" si="12"/>
        <v>52.43</v>
      </c>
      <c r="DM6" s="36">
        <f t="shared" si="12"/>
        <v>50.44</v>
      </c>
      <c r="DN6" s="36">
        <f t="shared" si="12"/>
        <v>51.44</v>
      </c>
      <c r="DO6" s="36">
        <f t="shared" si="12"/>
        <v>52.4</v>
      </c>
      <c r="DP6" s="36">
        <f t="shared" si="12"/>
        <v>51.89</v>
      </c>
      <c r="DQ6" s="36">
        <f t="shared" si="12"/>
        <v>54.09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9.64</v>
      </c>
      <c r="DY6" s="36">
        <f t="shared" si="13"/>
        <v>11.68</v>
      </c>
      <c r="DZ6" s="36">
        <f t="shared" si="13"/>
        <v>14.01</v>
      </c>
      <c r="EA6" s="36">
        <f t="shared" si="13"/>
        <v>14.74</v>
      </c>
      <c r="EB6" s="36">
        <f t="shared" si="13"/>
        <v>18.68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6">
        <f t="shared" ref="EE6:EM6" si="14">IF(EE7="",NA(),EE7)</f>
        <v>0.14000000000000001</v>
      </c>
      <c r="EF6" s="36">
        <f t="shared" si="14"/>
        <v>0.67</v>
      </c>
      <c r="EG6" s="36">
        <f t="shared" si="14"/>
        <v>0.98</v>
      </c>
      <c r="EH6" s="35">
        <f t="shared" si="14"/>
        <v>0</v>
      </c>
      <c r="EI6" s="36">
        <f t="shared" si="14"/>
        <v>0.34</v>
      </c>
      <c r="EJ6" s="36">
        <f t="shared" si="14"/>
        <v>0.28999999999999998</v>
      </c>
      <c r="EK6" s="36">
        <f t="shared" si="14"/>
        <v>0.41</v>
      </c>
      <c r="EL6" s="36">
        <f t="shared" si="14"/>
        <v>0.4</v>
      </c>
      <c r="EM6" s="36">
        <f t="shared" si="14"/>
        <v>0.32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363871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79.94</v>
      </c>
      <c r="P7" s="39">
        <v>50.36</v>
      </c>
      <c r="Q7" s="39">
        <v>2900</v>
      </c>
      <c r="R7" s="39">
        <v>6771</v>
      </c>
      <c r="S7" s="39">
        <v>140.74</v>
      </c>
      <c r="T7" s="39">
        <v>48.11</v>
      </c>
      <c r="U7" s="39">
        <v>3384</v>
      </c>
      <c r="V7" s="39">
        <v>4.93</v>
      </c>
      <c r="W7" s="39">
        <v>686.41</v>
      </c>
      <c r="X7" s="39">
        <v>112.34</v>
      </c>
      <c r="Y7" s="39">
        <v>103.07</v>
      </c>
      <c r="Z7" s="39">
        <v>115.15</v>
      </c>
      <c r="AA7" s="39">
        <v>106.96</v>
      </c>
      <c r="AB7" s="39">
        <v>102.13</v>
      </c>
      <c r="AC7" s="39">
        <v>106.28</v>
      </c>
      <c r="AD7" s="39">
        <v>108.35</v>
      </c>
      <c r="AE7" s="39">
        <v>114.74</v>
      </c>
      <c r="AF7" s="39">
        <v>104.85</v>
      </c>
      <c r="AG7" s="39">
        <v>107.64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32.31</v>
      </c>
      <c r="AO7" s="39">
        <v>26.85</v>
      </c>
      <c r="AP7" s="39">
        <v>27.19</v>
      </c>
      <c r="AQ7" s="39">
        <v>27.52</v>
      </c>
      <c r="AR7" s="39">
        <v>30.84</v>
      </c>
      <c r="AS7" s="39">
        <v>1.05</v>
      </c>
      <c r="AT7" s="39">
        <v>897.94</v>
      </c>
      <c r="AU7" s="39">
        <v>273.81</v>
      </c>
      <c r="AV7" s="39">
        <v>772.3</v>
      </c>
      <c r="AW7" s="39">
        <v>1208.21</v>
      </c>
      <c r="AX7" s="39">
        <v>943.12</v>
      </c>
      <c r="AY7" s="39">
        <v>571.29999999999995</v>
      </c>
      <c r="AZ7" s="39">
        <v>527.82000000000005</v>
      </c>
      <c r="BA7" s="39">
        <v>477.44</v>
      </c>
      <c r="BB7" s="39">
        <v>445.85</v>
      </c>
      <c r="BC7" s="39">
        <v>450.54</v>
      </c>
      <c r="BD7" s="39">
        <v>261.93</v>
      </c>
      <c r="BE7" s="39">
        <v>164.68</v>
      </c>
      <c r="BF7" s="39">
        <v>234.65</v>
      </c>
      <c r="BG7" s="39">
        <v>261.07</v>
      </c>
      <c r="BH7" s="39">
        <v>272.44</v>
      </c>
      <c r="BI7" s="39">
        <v>272.81</v>
      </c>
      <c r="BJ7" s="39">
        <v>495.43</v>
      </c>
      <c r="BK7" s="39">
        <v>488.5</v>
      </c>
      <c r="BL7" s="39">
        <v>485.75</v>
      </c>
      <c r="BM7" s="39">
        <v>516.34</v>
      </c>
      <c r="BN7" s="39">
        <v>496.56</v>
      </c>
      <c r="BO7" s="39">
        <v>270.45999999999998</v>
      </c>
      <c r="BP7" s="39">
        <v>108.72</v>
      </c>
      <c r="BQ7" s="39">
        <v>93.58</v>
      </c>
      <c r="BR7" s="39">
        <v>112.9</v>
      </c>
      <c r="BS7" s="39">
        <v>100.36</v>
      </c>
      <c r="BT7" s="39">
        <v>93.24</v>
      </c>
      <c r="BU7" s="39">
        <v>81.900000000000006</v>
      </c>
      <c r="BV7" s="39">
        <v>82.42</v>
      </c>
      <c r="BW7" s="39">
        <v>83.59</v>
      </c>
      <c r="BX7" s="39">
        <v>83.27</v>
      </c>
      <c r="BY7" s="39">
        <v>84.9</v>
      </c>
      <c r="BZ7" s="39">
        <v>103.91</v>
      </c>
      <c r="CA7" s="39">
        <v>144.37</v>
      </c>
      <c r="CB7" s="39">
        <v>164.59</v>
      </c>
      <c r="CC7" s="39">
        <v>139.88999999999999</v>
      </c>
      <c r="CD7" s="39">
        <v>157.5</v>
      </c>
      <c r="CE7" s="39">
        <v>169.36</v>
      </c>
      <c r="CF7" s="39">
        <v>227.97</v>
      </c>
      <c r="CG7" s="39">
        <v>226.99</v>
      </c>
      <c r="CH7" s="39">
        <v>230.22</v>
      </c>
      <c r="CI7" s="39">
        <v>228.81</v>
      </c>
      <c r="CJ7" s="39">
        <v>231.9</v>
      </c>
      <c r="CK7" s="39">
        <v>167.11</v>
      </c>
      <c r="CL7" s="39">
        <v>31.2</v>
      </c>
      <c r="CM7" s="39">
        <v>30.46</v>
      </c>
      <c r="CN7" s="39">
        <v>29.5</v>
      </c>
      <c r="CO7" s="39">
        <v>29.37</v>
      </c>
      <c r="CP7" s="39">
        <v>29.32</v>
      </c>
      <c r="CQ7" s="39">
        <v>40.700000000000003</v>
      </c>
      <c r="CR7" s="39">
        <v>39.909999999999997</v>
      </c>
      <c r="CS7" s="39">
        <v>41.09</v>
      </c>
      <c r="CT7" s="39">
        <v>38.979999999999997</v>
      </c>
      <c r="CU7" s="39">
        <v>39.61</v>
      </c>
      <c r="CV7" s="39">
        <v>60.27</v>
      </c>
      <c r="CW7" s="39">
        <v>85.09</v>
      </c>
      <c r="CX7" s="39">
        <v>86.28</v>
      </c>
      <c r="CY7" s="39">
        <v>86.42</v>
      </c>
      <c r="CZ7" s="39">
        <v>86.5</v>
      </c>
      <c r="DA7" s="39">
        <v>83.58</v>
      </c>
      <c r="DB7" s="39">
        <v>74.61</v>
      </c>
      <c r="DC7" s="39">
        <v>75.62</v>
      </c>
      <c r="DD7" s="39">
        <v>75.91</v>
      </c>
      <c r="DE7" s="39">
        <v>75.010000000000005</v>
      </c>
      <c r="DF7" s="39">
        <v>72.959999999999994</v>
      </c>
      <c r="DG7" s="39">
        <v>89.92</v>
      </c>
      <c r="DH7" s="39">
        <v>51.02</v>
      </c>
      <c r="DI7" s="39">
        <v>47.76</v>
      </c>
      <c r="DJ7" s="39">
        <v>48.8</v>
      </c>
      <c r="DK7" s="39">
        <v>50.24</v>
      </c>
      <c r="DL7" s="39">
        <v>52.43</v>
      </c>
      <c r="DM7" s="39">
        <v>50.44</v>
      </c>
      <c r="DN7" s="39">
        <v>51.44</v>
      </c>
      <c r="DO7" s="39">
        <v>52.4</v>
      </c>
      <c r="DP7" s="39">
        <v>51.89</v>
      </c>
      <c r="DQ7" s="39">
        <v>54.09</v>
      </c>
      <c r="DR7" s="39">
        <v>48.85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9.64</v>
      </c>
      <c r="DY7" s="39">
        <v>11.68</v>
      </c>
      <c r="DZ7" s="39">
        <v>14.01</v>
      </c>
      <c r="EA7" s="39">
        <v>14.74</v>
      </c>
      <c r="EB7" s="39">
        <v>18.68</v>
      </c>
      <c r="EC7" s="39">
        <v>17.8</v>
      </c>
      <c r="ED7" s="39">
        <v>0</v>
      </c>
      <c r="EE7" s="39">
        <v>0.14000000000000001</v>
      </c>
      <c r="EF7" s="39">
        <v>0.67</v>
      </c>
      <c r="EG7" s="39">
        <v>0.98</v>
      </c>
      <c r="EH7" s="39">
        <v>0</v>
      </c>
      <c r="EI7" s="39">
        <v>0.34</v>
      </c>
      <c r="EJ7" s="39">
        <v>0.28999999999999998</v>
      </c>
      <c r="EK7" s="39">
        <v>0.41</v>
      </c>
      <c r="EL7" s="39">
        <v>0.4</v>
      </c>
      <c r="EM7" s="39">
        <v>0.32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sumida.koichi</cp:lastModifiedBy>
  <cp:lastPrinted>2020-01-28T07:40:34Z</cp:lastPrinted>
  <dcterms:created xsi:type="dcterms:W3CDTF">2019-12-05T04:26:16Z</dcterms:created>
  <dcterms:modified xsi:type="dcterms:W3CDTF">2020-01-29T00:13:20Z</dcterms:modified>
  <cp:category/>
</cp:coreProperties>
</file>