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yoshinari\12 市役所内調査等\14 財政課\28 公営企業に係る経営比較分析表（r2.1.21）\02 回答（r2.1.27）\"/>
    </mc:Choice>
  </mc:AlternateContent>
  <workbookProtection workbookAlgorithmName="SHA-512" workbookHashValue="HG5+VH0VdQR9l3rgw9ppbyfr+ypSYeXg9Ho9x8Dn0tijlkmXcfXkynNjkJx2yaNKmc0tQzWQLLl6EpjqvpHEsA==" workbookSaltValue="irTfj7r3miY5pMMNVDYCgg==" workbookSpinCount="100000" lockStructure="1"/>
  <bookViews>
    <workbookView xWindow="0" yWindow="0" windowWidth="19200" windowHeight="11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<sst xmlns="http://schemas.openxmlformats.org/spreadsheetml/2006/main" count="220" uniqueCount="108">
  <si>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</si>
  <si>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</si>
  <si>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</si>
  <si>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</si>
  <si>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</si>
  <si>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</si>
  <si>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</si>
  <si>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</si>
  <si>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</si>
  <si>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</si>
  <si>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</si>
  <si>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</si>
  <si>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</si>
  <si>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</si>
  <si>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</si>
  <si>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</si>
  <si>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</si>
  <si>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</si>
  <si>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</si>
  <si>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</si>
  <si>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</si>
  <si>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</si>
  <si>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</si>
  <si>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</si>
  <si>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</si>
  <si>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</si>
  <si>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</si>
  <si>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</si>
  <si>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</si>
  <si>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</si>
  <si>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</si>
  <si>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</si>
  <si>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</si>
  <si>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</si>
  <si>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</si>
  <si>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</si>
  <si>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</si>
  <si>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</si>
  <si>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</si>
  <si>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</si>
  <si>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</si>
  <si>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</si>
  <si>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</si>
  <si>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</si>
  <si>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</si>
  <si>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</si>
  <si>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</si>
  <si>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</si>
  <si>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</si>
  <si>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</si>
  <si>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</si>
  <si>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</si>
  <si>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</si>
  <si>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</si>
  <si>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</si>
  <si>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</si>
  <si>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</si>
  <si>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</si>
  <si>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</si>
  <si>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</si>
  <si>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</si>
  <si>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</si>
  <si>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</si>
  <si>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</si>
  <si>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</si>
  <si>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</si>
  <si>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</si>
  <si>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</si>
  <si>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</si>
  <si>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</si>
  <si>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</si>
  <si>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</si>
  <si>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</si>
  <si>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</si>
  <si>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</si>
  <si>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</si>
  <si>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</si>
  <si>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</si>
  <si>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</si>
  <si>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</si>
  <si>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</si>
  <si>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</si>
  <si>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</si>
  <si>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</si>
  <si>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</si>
  <si>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</si>
  <si>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</si>
  <si>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</si>
  <si>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</si>
  <si>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</si>
  <si>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</si>
  <si>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</si>
  <si>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</si>
  <si>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</si>
  <si>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</si>
  <si>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</si>
  <si>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</si>
  <si>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</si>
  <si>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</si>
  <si>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</si>
  <si>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</si>
  <si>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</si>
  <si>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</si>
  <si>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</si>
  <si>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</si>
  <si>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な経営が行われていると考えるが、今後は施設の老朽化や、人口減少等による水道料金収入の減少といった問題に対応していかなければならない。それらを踏まえ、「阿波市上水道基本計画」に基づいた施設整備を行い、また、料金の改正も検討していく必要がある。</t>
    <rPh sb="1" eb="3">
      <t>ゲンジョウ</t>
    </rPh>
    <rPh sb="5" eb="7">
      <t>ケンゼン</t>
    </rPh>
    <rPh sb="8" eb="10">
      <t>ケイエイ</t>
    </rPh>
    <rPh sb="11" eb="12">
      <t>オコナ</t>
    </rPh>
    <rPh sb="18" eb="19">
      <t>カンガ</t>
    </rPh>
    <rPh sb="23" eb="25">
      <t>コンゴ</t>
    </rPh>
    <rPh sb="26" eb="28">
      <t>シセツ</t>
    </rPh>
    <rPh sb="29" eb="32">
      <t>ロウキュウカ</t>
    </rPh>
    <rPh sb="34" eb="36">
      <t>ジンコウ</t>
    </rPh>
    <rPh sb="36" eb="38">
      <t>ゲンショウ</t>
    </rPh>
    <rPh sb="38" eb="39">
      <t>トウ</t>
    </rPh>
    <rPh sb="42" eb="44">
      <t>スイドウ</t>
    </rPh>
    <rPh sb="44" eb="46">
      <t>リョウキン</t>
    </rPh>
    <rPh sb="46" eb="48">
      <t>シュウニュウ</t>
    </rPh>
    <rPh sb="49" eb="51">
      <t>ゲンショウ</t>
    </rPh>
    <rPh sb="55" eb="57">
      <t>モンダイ</t>
    </rPh>
    <rPh sb="58" eb="60">
      <t>タイオウ</t>
    </rPh>
    <rPh sb="77" eb="78">
      <t>フ</t>
    </rPh>
    <rPh sb="103" eb="104">
      <t>オコナ</t>
    </rPh>
    <rPh sb="109" eb="111">
      <t>リョウキン</t>
    </rPh>
    <rPh sb="112" eb="114">
      <t>カイセイ</t>
    </rPh>
    <rPh sb="115" eb="117">
      <t>ケントウ</t>
    </rPh>
    <rPh sb="121" eb="123">
      <t>ヒツヨウ</t>
    </rPh>
    <phoneticPr fontId="4"/>
  </si>
  <si>
    <t>　有形固定資産減価償却率が高く、施設の老朽化が進んでいる。また管路経年化率も大きな数値となった。
　このことから管路を含めた施設全体の老朽化が進んでおり、平均値よりも低い有収率の一因だと考えられる。
　管路更新率は平均値より低い値となっているが、新設の送水管布設事業を主に行ったためである。
　今後は、「阿波市上水道基本計画」に基づき、順次施設の再編、更新を進めていく。　</t>
    <rPh sb="79" eb="80">
      <t>アタイ</t>
    </rPh>
    <rPh sb="148" eb="150">
      <t>コンゴ</t>
    </rPh>
    <rPh sb="153" eb="156">
      <t>アワシ</t>
    </rPh>
    <rPh sb="156" eb="159">
      <t>ジョウスイドウ</t>
    </rPh>
    <rPh sb="159" eb="161">
      <t>キホン</t>
    </rPh>
    <rPh sb="161" eb="163">
      <t>ケイカク</t>
    </rPh>
    <rPh sb="165" eb="166">
      <t>モト</t>
    </rPh>
    <rPh sb="169" eb="171">
      <t>ジュンジ</t>
    </rPh>
    <rPh sb="171" eb="173">
      <t>シセツ</t>
    </rPh>
    <rPh sb="174" eb="176">
      <t>サイヘン</t>
    </rPh>
    <rPh sb="177" eb="179">
      <t>コウシン</t>
    </rPh>
    <rPh sb="180" eb="181">
      <t>スス</t>
    </rPh>
    <phoneticPr fontId="4"/>
  </si>
  <si>
    <t xml:space="preserve"> 経常収支比率は１００％以上を維持しているが減少傾向となっており、主に維持管理費のさらなる削減が必要である。
　累積欠損金は無く、また流動比率は平均値よりも高く、短期的な支払能力は十分だと考えられる。
　企業債残高対給水収益比率は施設整備等による企業債残高の上昇により前年比で増となった。今後の施設整備による企業債残高の上昇や給水収益の減少による懸念事項となっている。
　料金回収率は１００％以上で推移し、平均値以上であるが、将来的には料金の見直しが必要だと考えられる。
　給水原価は平均値より下回っているが、上昇傾向であるため、経費削減等による低減を図る。
　施設利用率は平均値より低く、施設整備の更新の際にはダウンサイジング等を検討していく。
　有収率の低迷については老朽化による漏水が原因と考えられる。漏水調査及び管路の更新を行い、有収率向上に努める。
</t>
    <rPh sb="117" eb="119">
      <t>シセツ</t>
    </rPh>
    <rPh sb="119" eb="121">
      <t>セイビ</t>
    </rPh>
    <rPh sb="121" eb="122">
      <t>トウ</t>
    </rPh>
    <rPh sb="125" eb="127">
      <t>キギョウ</t>
    </rPh>
    <rPh sb="127" eb="128">
      <t>サイ</t>
    </rPh>
    <rPh sb="128" eb="130">
      <t>ザンダカ</t>
    </rPh>
    <rPh sb="131" eb="133">
      <t>ジョウショウ</t>
    </rPh>
    <rPh sb="136" eb="139">
      <t>ゼンネンヒ</t>
    </rPh>
    <rPh sb="140" eb="141">
      <t>ゾウ</t>
    </rPh>
    <rPh sb="146" eb="148">
      <t>コンゴ</t>
    </rPh>
    <rPh sb="149" eb="151">
      <t>シセツ</t>
    </rPh>
    <rPh sb="151" eb="153">
      <t>セイビ</t>
    </rPh>
    <rPh sb="156" eb="158">
      <t>キギョウ</t>
    </rPh>
    <rPh sb="158" eb="159">
      <t>サイ</t>
    </rPh>
    <rPh sb="159" eb="161">
      <t>ザンダカ</t>
    </rPh>
    <rPh sb="162" eb="164">
      <t>ジョウショウ</t>
    </rPh>
    <rPh sb="165" eb="167">
      <t>キュウスイ</t>
    </rPh>
    <rPh sb="167" eb="169">
      <t>シュウエキ</t>
    </rPh>
    <rPh sb="170" eb="172">
      <t>ゲンショウ</t>
    </rPh>
    <rPh sb="175" eb="177">
      <t>ケネン</t>
    </rPh>
    <rPh sb="177" eb="179">
      <t>ジコウ</t>
    </rPh>
    <rPh sb="189" eb="191">
      <t>リョウキン</t>
    </rPh>
    <rPh sb="191" eb="193">
      <t>カイシュウ</t>
    </rPh>
    <rPh sb="193" eb="194">
      <t>リツ</t>
    </rPh>
    <rPh sb="199" eb="201">
      <t>イジョウ</t>
    </rPh>
    <rPh sb="202" eb="204">
      <t>スイイ</t>
    </rPh>
    <rPh sb="206" eb="209">
      <t>ヘイキンチ</t>
    </rPh>
    <rPh sb="209" eb="211">
      <t>イジョウ</t>
    </rPh>
    <rPh sb="216" eb="219">
      <t>ショウライテキ</t>
    </rPh>
    <rPh sb="221" eb="223">
      <t>リョウキン</t>
    </rPh>
    <rPh sb="224" eb="226">
      <t>ミナオ</t>
    </rPh>
    <rPh sb="228" eb="230">
      <t>ヒツヨウ</t>
    </rPh>
    <rPh sb="232" eb="233">
      <t>カンガ</t>
    </rPh>
    <rPh sb="241" eb="243">
      <t>キュウスイ</t>
    </rPh>
    <rPh sb="243" eb="245">
      <t>ゲンカ</t>
    </rPh>
    <rPh sb="246" eb="249">
      <t>ヘイキンチ</t>
    </rPh>
    <rPh sb="251" eb="253">
      <t>シタマワ</t>
    </rPh>
    <rPh sb="259" eb="261">
      <t>ジョウショウ</t>
    </rPh>
    <rPh sb="261" eb="263">
      <t>ケイコウ</t>
    </rPh>
    <rPh sb="269" eb="271">
      <t>ケイヒ</t>
    </rPh>
    <rPh sb="271" eb="273">
      <t>サクゲン</t>
    </rPh>
    <rPh sb="273" eb="274">
      <t>トウ</t>
    </rPh>
    <rPh sb="277" eb="279">
      <t>テイゲン</t>
    </rPh>
    <rPh sb="280" eb="281">
      <t>ハカ</t>
    </rPh>
    <rPh sb="286" eb="288">
      <t>シセツ</t>
    </rPh>
    <rPh sb="288" eb="290">
      <t>リヨウ</t>
    </rPh>
    <rPh sb="290" eb="291">
      <t>リツ</t>
    </rPh>
    <rPh sb="292" eb="294">
      <t>ヘイキン</t>
    </rPh>
    <rPh sb="294" eb="295">
      <t>アタイ</t>
    </rPh>
    <rPh sb="297" eb="298">
      <t>ヒク</t>
    </rPh>
    <rPh sb="300" eb="302">
      <t>シセツ</t>
    </rPh>
    <rPh sb="302" eb="304">
      <t>セイビ</t>
    </rPh>
    <rPh sb="305" eb="307">
      <t>コウシン</t>
    </rPh>
    <rPh sb="308" eb="309">
      <t>サイ</t>
    </rPh>
    <rPh sb="319" eb="320">
      <t>トウ</t>
    </rPh>
    <rPh sb="321" eb="323">
      <t>ケントウ</t>
    </rPh>
    <rPh sb="332" eb="335">
      <t>ユウシュウリツ</t>
    </rPh>
    <rPh sb="336" eb="338">
      <t>テイメイ</t>
    </rPh>
    <rPh sb="343" eb="346">
      <t>ロウキュウカ</t>
    </rPh>
    <rPh sb="349" eb="351">
      <t>ロウスイ</t>
    </rPh>
    <rPh sb="352" eb="354">
      <t>ゲンイン</t>
    </rPh>
    <rPh sb="355" eb="356">
      <t>カンガ</t>
    </rPh>
    <rPh sb="361" eb="365">
      <t>ロウスイチョウサ</t>
    </rPh>
    <rPh sb="365" eb="366">
      <t>オヨ</t>
    </rPh>
    <rPh sb="367" eb="369">
      <t>カンロ</t>
    </rPh>
    <rPh sb="370" eb="372">
      <t>コウシン</t>
    </rPh>
    <rPh sb="373" eb="374">
      <t>オコナ</t>
    </rPh>
    <rPh sb="376" eb="379">
      <t>ユウシュウリツ</t>
    </rPh>
    <rPh sb="379" eb="381">
      <t>コウジョウ</t>
    </rPh>
    <rPh sb="382" eb="3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</si>
</sst>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0.45</c:v>
                </c:pt>
                <c:pt idx="1">
                  <c:v>0</c:v>
                </c:pt>
                <c:pt idx="2" formatCode="#,##0.00;&quot;△&quot;#,##0.00;&quot;-&quot;">
                  <c:v>0.28999999999999998</c:v>
                </c:pt>
                <c:pt idx="3" formatCode="#,##0.00;&quot;△&quot;#,##0.00;&quot;-&quot;">
                  <c:v>0.24</c:v>
                </c:pt>
                <c:pt idx="4" formatCode="#,##0.00;&quot;△&quot;#,##0.00;&quot;-&quot;">
                  <c:v>0.37</c:v>
                </c:pt>
              </c:numCache>
            </c:numRef>
          </c:val>
          <c:extLst>
            <c:ext xmlns:c16="http://schemas.microsoft.com/office/drawing/2014/chart" uri="{C3380CC4-5D6E-409C-BE32-E72D297353CC}">
              <c16:uniqueId val="{00000000-9AC1-42FD-9F9C-6133B2F2A5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AC1-42FD-9F9C-6133B2F2A5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60.67</c:v>
                </c:pt>
                <c:pt idx="1">
                  <c:v>58.11</c:v>
                </c:pt>
                <c:pt idx="2">
                  <c:v>55.69</c:v>
                </c:pt>
                <c:pt idx="3">
                  <c:v>55.51</c:v>
                </c:pt>
                <c:pt idx="4">
                  <c:v>54.37</c:v>
                </c:pt>
              </c:numCache>
            </c:numRef>
          </c:val>
          <c:extLst>
            <c:ext xmlns:c16="http://schemas.microsoft.com/office/drawing/2014/chart" uri="{C3380CC4-5D6E-409C-BE32-E72D297353CC}">
              <c16:uniqueId val="{00000000-D13F-4992-94E2-687240C5FC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D13F-4992-94E2-687240C5FC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65.06</c:v>
                </c:pt>
                <c:pt idx="1">
                  <c:v>67.83</c:v>
                </c:pt>
                <c:pt idx="2">
                  <c:v>70.39</c:v>
                </c:pt>
                <c:pt idx="3">
                  <c:v>70.22</c:v>
                </c:pt>
                <c:pt idx="4">
                  <c:v>70.45</c:v>
                </c:pt>
              </c:numCache>
            </c:numRef>
          </c:val>
          <c:extLst>
            <c:ext xmlns:c16="http://schemas.microsoft.com/office/drawing/2014/chart" uri="{C3380CC4-5D6E-409C-BE32-E72D297353CC}">
              <c16:uniqueId val="{00000000-7137-48C1-BE75-02AB97B436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7137-48C1-BE75-02AB97B436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107.54</c:v>
                </c:pt>
                <c:pt idx="1">
                  <c:v>109.81</c:v>
                </c:pt>
                <c:pt idx="2">
                  <c:v>107.21</c:v>
                </c:pt>
                <c:pt idx="3">
                  <c:v>108.49</c:v>
                </c:pt>
                <c:pt idx="4">
                  <c:v>105.72</c:v>
                </c:pt>
              </c:numCache>
            </c:numRef>
          </c:val>
          <c:extLst>
            <c:ext xmlns:c16="http://schemas.microsoft.com/office/drawing/2014/chart" uri="{C3380CC4-5D6E-409C-BE32-E72D297353CC}">
              <c16:uniqueId val="{00000000-2727-4B3B-94D3-B4EFFCC0BB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727-4B3B-94D3-B4EFFCC0BB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51.4</c:v>
                </c:pt>
                <c:pt idx="1">
                  <c:v>52.78</c:v>
                </c:pt>
                <c:pt idx="2">
                  <c:v>53.56</c:v>
                </c:pt>
                <c:pt idx="3">
                  <c:v>54.77</c:v>
                </c:pt>
                <c:pt idx="4">
                  <c:v>55.93</c:v>
                </c:pt>
              </c:numCache>
            </c:numRef>
          </c:val>
          <c:extLst>
            <c:ext xmlns:c16="http://schemas.microsoft.com/office/drawing/2014/chart" uri="{C3380CC4-5D6E-409C-BE32-E72D297353CC}">
              <c16:uniqueId val="{00000000-A005-44CA-8B22-CFC598B882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A005-44CA-8B22-CFC598B882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1.32</c:v>
                </c:pt>
                <c:pt idx="1">
                  <c:v>0</c:v>
                </c:pt>
                <c:pt idx="2" formatCode="#,##0.00;&quot;△&quot;#,##0.00;&quot;-&quot;">
                  <c:v>21.54</c:v>
                </c:pt>
                <c:pt idx="3" formatCode="#,##0.00;&quot;△&quot;#,##0.00;&quot;-&quot;">
                  <c:v>22.37</c:v>
                </c:pt>
                <c:pt idx="4" formatCode="#,##0.00;&quot;△&quot;#,##0.00;&quot;-&quot;">
                  <c:v>25.28</c:v>
                </c:pt>
              </c:numCache>
            </c:numRef>
          </c:val>
          <c:extLst>
            <c:ext xmlns:c16="http://schemas.microsoft.com/office/drawing/2014/chart" uri="{C3380CC4-5D6E-409C-BE32-E72D297353CC}">
              <c16:uniqueId val="{00000000-1EF1-4220-9671-F57E8CCA87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1EF1-4220-9671-F57E8CCA87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1A-42E6-9F29-7DCB13B697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181A-42E6-9F29-7DCB13B697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923.04</c:v>
                </c:pt>
                <c:pt idx="1">
                  <c:v>875.16</c:v>
                </c:pt>
                <c:pt idx="2">
                  <c:v>1118.5999999999999</c:v>
                </c:pt>
                <c:pt idx="3">
                  <c:v>1283.24</c:v>
                </c:pt>
                <c:pt idx="4">
                  <c:v>1317.14</c:v>
                </c:pt>
              </c:numCache>
            </c:numRef>
          </c:val>
          <c:extLst>
            <c:ext xmlns:c16="http://schemas.microsoft.com/office/drawing/2014/chart" uri="{C3380CC4-5D6E-409C-BE32-E72D297353CC}">
              <c16:uniqueId val="{00000000-098B-4BB0-BFF0-E13C444D74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098B-4BB0-BFF0-E13C444D74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320.97000000000003</c:v>
                </c:pt>
                <c:pt idx="1">
                  <c:v>303.33999999999997</c:v>
                </c:pt>
                <c:pt idx="2">
                  <c:v>309.04000000000002</c:v>
                </c:pt>
                <c:pt idx="3">
                  <c:v>306.83999999999997</c:v>
                </c:pt>
                <c:pt idx="4">
                  <c:v>310.43</c:v>
                </c:pt>
              </c:numCache>
            </c:numRef>
          </c:val>
          <c:extLst>
            <c:ext xmlns:c16="http://schemas.microsoft.com/office/drawing/2014/chart" uri="{C3380CC4-5D6E-409C-BE32-E72D297353CC}">
              <c16:uniqueId val="{00000000-8973-460D-9737-2D1D6D4FC4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8973-460D-9737-2D1D6D4FC4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104.22</c:v>
                </c:pt>
                <c:pt idx="1">
                  <c:v>107.25</c:v>
                </c:pt>
                <c:pt idx="2">
                  <c:v>103.97</c:v>
                </c:pt>
                <c:pt idx="3">
                  <c:v>106.53</c:v>
                </c:pt>
                <c:pt idx="4">
                  <c:v>103.17</c:v>
                </c:pt>
              </c:numCache>
            </c:numRef>
          </c:val>
          <c:extLst>
            <c:ext xmlns:c16="http://schemas.microsoft.com/office/drawing/2014/chart" uri="{C3380CC4-5D6E-409C-BE32-E72D297353CC}">
              <c16:uniqueId val="{00000000-6F19-4D8B-A384-5A9ABF23DC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F19-4D8B-A384-5A9ABF23DC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121.98</c:v>
                </c:pt>
                <c:pt idx="1">
                  <c:v>118.46</c:v>
                </c:pt>
                <c:pt idx="2">
                  <c:v>122.22</c:v>
                </c:pt>
                <c:pt idx="3">
                  <c:v>119.48</c:v>
                </c:pt>
                <c:pt idx="4">
                  <c:v>123.29</c:v>
                </c:pt>
              </c:numCache>
            </c:numRef>
          </c:val>
          <c:extLst>
            <c:ext xmlns:c16="http://schemas.microsoft.com/office/drawing/2014/chart" uri="{C3380CC4-5D6E-409C-BE32-E72D297353CC}">
              <c16:uniqueId val="{00000000-34F6-4005-9423-75DC0F910C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34F6-4005-9423-75DC0F910C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阿波市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37761</v>
      </c>
      <c r="AM8" s="60"/>
      <c r="AN8" s="60"/>
      <c r="AO8" s="60"/>
      <c r="AP8" s="60"/>
      <c r="AQ8" s="60"/>
      <c r="AR8" s="60"/>
      <c r="AS8" s="60"/>
      <c r="AT8" s="51">
        <f>データ!$S$6</f>
        <v>191.11</v>
      </c>
      <c r="AU8" s="52"/>
      <c r="AV8" s="52"/>
      <c r="AW8" s="52"/>
      <c r="AX8" s="52"/>
      <c r="AY8" s="52"/>
      <c r="AZ8" s="52"/>
      <c r="BA8" s="52"/>
      <c r="BB8" s="53">
        <f>データ!$T$6</f>
        <v>197.59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71.540000000000006</v>
      </c>
      <c r="J10" s="52"/>
      <c r="K10" s="52"/>
      <c r="L10" s="52"/>
      <c r="M10" s="52"/>
      <c r="N10" s="52"/>
      <c r="O10" s="63"/>
      <c r="P10" s="53">
        <f>データ!$P$6</f>
        <v>97</v>
      </c>
      <c r="Q10" s="53"/>
      <c r="R10" s="53"/>
      <c r="S10" s="53"/>
      <c r="T10" s="53"/>
      <c r="U10" s="53"/>
      <c r="V10" s="53"/>
      <c r="W10" s="60">
        <f>データ!$Q$6</f>
        <v>2480</v>
      </c>
      <c r="X10" s="60"/>
      <c r="Y10" s="60"/>
      <c r="Z10" s="60"/>
      <c r="AA10" s="60"/>
      <c r="AB10" s="60"/>
      <c r="AC10" s="60"/>
      <c r="AD10" s="2"/>
      <c r="AE10" s="2"/>
      <c r="AF10" s="2"/>
      <c r="AG10" s="2"/>
      <c r="AH10" s="4"/>
      <c r="AI10" s="4"/>
      <c r="AJ10" s="4"/>
      <c r="AK10" s="4"/>
      <c r="AL10" s="60">
        <f>データ!$U$6</f>
        <v>36402</v>
      </c>
      <c r="AM10" s="60"/>
      <c r="AN10" s="60"/>
      <c r="AO10" s="60"/>
      <c r="AP10" s="60"/>
      <c r="AQ10" s="60"/>
      <c r="AR10" s="60"/>
      <c r="AS10" s="60"/>
      <c r="AT10" s="51">
        <f>データ!$V$6</f>
        <v>82.38</v>
      </c>
      <c r="AU10" s="52"/>
      <c r="AV10" s="52"/>
      <c r="AW10" s="52"/>
      <c r="AX10" s="52"/>
      <c r="AY10" s="52"/>
      <c r="AZ10" s="52"/>
      <c r="BA10" s="52"/>
      <c r="BB10" s="53">
        <f>データ!$W$6</f>
        <v>441.88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CWnWXqnPmTE6QpYP88EEgLWX0ItZPn9+4E5G2LryQsYBU9IivA9mguGO72Csk04m0X4TDrLx6+qi8tAIPsQfQ==" saltValue="0KYZv2HmBqFXaZMEdC/A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362069</v>
      </c>
      <c r="D6" s="34">
        <f t="shared" si="3"/>
        <v>46</v>
      </c>
      <c r="E6" s="34">
        <f t="shared" si="3"/>
        <v>1</v>
      </c>
      <c r="F6" s="34">
        <f t="shared" si="3"/>
        <v>0</v>
      </c>
      <c r="G6" s="34">
        <f t="shared" si="3"/>
        <v>1</v>
      </c>
      <c r="H6" s="34" t="str">
        <f t="shared" si="3"/>
        <v>徳島県　阿波市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71.540000000000006</v>
      </c>
      <c r="P6" s="35">
        <f t="shared" si="3"/>
        <v>97</v>
      </c>
      <c r="Q6" s="35">
        <f t="shared" si="3"/>
        <v>2480</v>
      </c>
      <c r="R6" s="35">
        <f t="shared" si="3"/>
        <v>37761</v>
      </c>
      <c r="S6" s="35">
        <f t="shared" si="3"/>
        <v>191.11</v>
      </c>
      <c r="T6" s="35">
        <f t="shared" si="3"/>
        <v>197.59</v>
      </c>
      <c r="U6" s="35">
        <f t="shared" si="3"/>
        <v>36402</v>
      </c>
      <c r="V6" s="35">
        <f t="shared" si="3"/>
        <v>82.38</v>
      </c>
      <c r="W6" s="35">
        <f t="shared" si="3"/>
        <v>441.88</v>
      </c>
      <c r="X6" s="36">
        <f>IF(X7="",NA(),X7)</f>
        <v>107.54</v>
      </c>
      <c r="Y6" s="36">
        <f t="shared" ref="Y6:AG6" si="4">IF(Y7="",NA(),Y7)</f>
        <v>109.81</v>
      </c>
      <c r="Z6" s="36">
        <f t="shared" si="4"/>
        <v>107.21</v>
      </c>
      <c r="AA6" s="36">
        <f t="shared" si="4"/>
        <v>108.49</v>
      </c>
      <c r="AB6" s="36">
        <f t="shared" si="4"/>
        <v>105.72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923.04</v>
      </c>
      <c r="AU6" s="36">
        <f t="shared" ref="AU6:BC6" si="6">IF(AU7="",NA(),AU7)</f>
        <v>875.16</v>
      </c>
      <c r="AV6" s="36">
        <f t="shared" si="6"/>
        <v>1118.5999999999999</v>
      </c>
      <c r="AW6" s="36">
        <f t="shared" si="6"/>
        <v>1283.24</v>
      </c>
      <c r="AX6" s="36">
        <f t="shared" si="6"/>
        <v>1317.14</v>
      </c>
      <c r="AY6" s="36">
        <f t="shared" si="6"/>
        <v>382.09</v>
      </c>
      <c r="AZ6" s="36">
        <f t="shared" si="6"/>
        <v>371.31</v>
      </c>
      <c r="BA6" s="36">
        <f t="shared" si="6"/>
        <v>377.63</v>
      </c>
      <c r="BB6" s="36">
        <f t="shared" si="6"/>
        <v>357.34</v>
      </c>
      <c r="BC6" s="36">
        <f t="shared" si="6"/>
        <v>366.03</v>
      </c>
      <c r="BD6" s="35" t="str">
        <f>IF(BD7="","",IF(BD7="-","【-】","【"&amp;SUBSTITUTE(TEXT(BD7,"#,##0.00"),"-","△")&amp;"】"))</f>
        <v>【261.93】</v>
      </c>
      <c r="BE6" s="36">
        <f>IF(BE7="",NA(),BE7)</f>
        <v>320.97000000000003</v>
      </c>
      <c r="BF6" s="36">
        <f t="shared" ref="BF6:BN6" si="7">IF(BF7="",NA(),BF7)</f>
        <v>303.33999999999997</v>
      </c>
      <c r="BG6" s="36">
        <f t="shared" si="7"/>
        <v>309.04000000000002</v>
      </c>
      <c r="BH6" s="36">
        <f t="shared" si="7"/>
        <v>306.83999999999997</v>
      </c>
      <c r="BI6" s="36">
        <f t="shared" si="7"/>
        <v>310.43</v>
      </c>
      <c r="BJ6" s="36">
        <f t="shared" si="7"/>
        <v>385.06</v>
      </c>
      <c r="BK6" s="36">
        <f t="shared" si="7"/>
        <v>373.09</v>
      </c>
      <c r="BL6" s="36">
        <f t="shared" si="7"/>
        <v>364.71</v>
      </c>
      <c r="BM6" s="36">
        <f t="shared" si="7"/>
        <v>373.69</v>
      </c>
      <c r="BN6" s="36">
        <f t="shared" si="7"/>
        <v>370.12</v>
      </c>
      <c r="BO6" s="35" t="str">
        <f>IF(BO7="","",IF(BO7="-","【-】","【"&amp;SUBSTITUTE(TEXT(BO7,"#,##0.00"),"-","△")&amp;"】"))</f>
        <v>【270.46】</v>
      </c>
      <c r="BP6" s="36">
        <f>IF(BP7="",NA(),BP7)</f>
        <v>104.22</v>
      </c>
      <c r="BQ6" s="36">
        <f t="shared" ref="BQ6:BY6" si="8">IF(BQ7="",NA(),BQ7)</f>
        <v>107.25</v>
      </c>
      <c r="BR6" s="36">
        <f t="shared" si="8"/>
        <v>103.97</v>
      </c>
      <c r="BS6" s="36">
        <f t="shared" si="8"/>
        <v>106.53</v>
      </c>
      <c r="BT6" s="36">
        <f t="shared" si="8"/>
        <v>103.17</v>
      </c>
      <c r="BU6" s="36">
        <f t="shared" si="8"/>
        <v>99.07</v>
      </c>
      <c r="BV6" s="36">
        <f t="shared" si="8"/>
        <v>99.99</v>
      </c>
      <c r="BW6" s="36">
        <f t="shared" si="8"/>
        <v>100.65</v>
      </c>
      <c r="BX6" s="36">
        <f t="shared" si="8"/>
        <v>99.87</v>
      </c>
      <c r="BY6" s="36">
        <f t="shared" si="8"/>
        <v>100.42</v>
      </c>
      <c r="BZ6" s="35" t="str">
        <f>IF(BZ7="","",IF(BZ7="-","【-】","【"&amp;SUBSTITUTE(TEXT(BZ7,"#,##0.00"),"-","△")&amp;"】"))</f>
        <v>【103.91】</v>
      </c>
      <c r="CA6" s="36">
        <f>IF(CA7="",NA(),CA7)</f>
        <v>121.98</v>
      </c>
      <c r="CB6" s="36">
        <f t="shared" ref="CB6:CJ6" si="9">IF(CB7="",NA(),CB7)</f>
        <v>118.46</v>
      </c>
      <c r="CC6" s="36">
        <f t="shared" si="9"/>
        <v>122.22</v>
      </c>
      <c r="CD6" s="36">
        <f t="shared" si="9"/>
        <v>119.48</v>
      </c>
      <c r="CE6" s="36">
        <f t="shared" si="9"/>
        <v>123.29</v>
      </c>
      <c r="CF6" s="36">
        <f t="shared" si="9"/>
        <v>173.03</v>
      </c>
      <c r="CG6" s="36">
        <f t="shared" si="9"/>
        <v>171.15</v>
      </c>
      <c r="CH6" s="36">
        <f t="shared" si="9"/>
        <v>170.19</v>
      </c>
      <c r="CI6" s="36">
        <f t="shared" si="9"/>
        <v>171.81</v>
      </c>
      <c r="CJ6" s="36">
        <f t="shared" si="9"/>
        <v>171.67</v>
      </c>
      <c r="CK6" s="35" t="str">
        <f>IF(CK7="","",IF(CK7="-","【-】","【"&amp;SUBSTITUTE(TEXT(CK7,"#,##0.00"),"-","△")&amp;"】"))</f>
        <v>【167.11】</v>
      </c>
      <c r="CL6" s="36">
        <f>IF(CL7="",NA(),CL7)</f>
        <v>60.67</v>
      </c>
      <c r="CM6" s="36">
        <f t="shared" ref="CM6:CU6" si="10">IF(CM7="",NA(),CM7)</f>
        <v>58.11</v>
      </c>
      <c r="CN6" s="36">
        <f t="shared" si="10"/>
        <v>55.69</v>
      </c>
      <c r="CO6" s="36">
        <f t="shared" si="10"/>
        <v>55.51</v>
      </c>
      <c r="CP6" s="36">
        <f t="shared" si="10"/>
        <v>54.37</v>
      </c>
      <c r="CQ6" s="36">
        <f t="shared" si="10"/>
        <v>58.58</v>
      </c>
      <c r="CR6" s="36">
        <f t="shared" si="10"/>
        <v>58.53</v>
      </c>
      <c r="CS6" s="36">
        <f t="shared" si="10"/>
        <v>59.01</v>
      </c>
      <c r="CT6" s="36">
        <f t="shared" si="10"/>
        <v>60.03</v>
      </c>
      <c r="CU6" s="36">
        <f t="shared" si="10"/>
        <v>59.74</v>
      </c>
      <c r="CV6" s="35" t="str">
        <f>IF(CV7="","",IF(CV7="-","【-】","【"&amp;SUBSTITUTE(TEXT(CV7,"#,##0.00"),"-","△")&amp;"】"))</f>
        <v>【60.27】</v>
      </c>
      <c r="CW6" s="36">
        <f>IF(CW7="",NA(),CW7)</f>
        <v>65.06</v>
      </c>
      <c r="CX6" s="36">
        <f t="shared" ref="CX6:DF6" si="11">IF(CX7="",NA(),CX7)</f>
        <v>67.83</v>
      </c>
      <c r="CY6" s="36">
        <f t="shared" si="11"/>
        <v>70.39</v>
      </c>
      <c r="CZ6" s="36">
        <f t="shared" si="11"/>
        <v>70.22</v>
      </c>
      <c r="DA6" s="36">
        <f t="shared" si="11"/>
        <v>70.45</v>
      </c>
      <c r="DB6" s="36">
        <f t="shared" si="11"/>
        <v>85.23</v>
      </c>
      <c r="DC6" s="36">
        <f t="shared" si="11"/>
        <v>85.26</v>
      </c>
      <c r="DD6" s="36">
        <f t="shared" si="11"/>
        <v>85.37</v>
      </c>
      <c r="DE6" s="36">
        <f t="shared" si="11"/>
        <v>84.81</v>
      </c>
      <c r="DF6" s="36">
        <f t="shared" si="11"/>
        <v>84.8</v>
      </c>
      <c r="DG6" s="35" t="str">
        <f>IF(DG7="","",IF(DG7="-","【-】","【"&amp;SUBSTITUTE(TEXT(DG7,"#,##0.00"),"-","△")&amp;"】"))</f>
        <v>【89.92】</v>
      </c>
      <c r="DH6" s="36">
        <f>IF(DH7="",NA(),DH7)</f>
        <v>51.4</v>
      </c>
      <c r="DI6" s="36">
        <f t="shared" ref="DI6:DQ6" si="12">IF(DI7="",NA(),DI7)</f>
        <v>52.78</v>
      </c>
      <c r="DJ6" s="36">
        <f t="shared" si="12"/>
        <v>53.56</v>
      </c>
      <c r="DK6" s="36">
        <f t="shared" si="12"/>
        <v>54.77</v>
      </c>
      <c r="DL6" s="36">
        <f t="shared" si="12"/>
        <v>55.93</v>
      </c>
      <c r="DM6" s="36">
        <f t="shared" si="12"/>
        <v>44.31</v>
      </c>
      <c r="DN6" s="36">
        <f t="shared" si="12"/>
        <v>45.75</v>
      </c>
      <c r="DO6" s="36">
        <f t="shared" si="12"/>
        <v>46.9</v>
      </c>
      <c r="DP6" s="36">
        <f t="shared" si="12"/>
        <v>47.28</v>
      </c>
      <c r="DQ6" s="36">
        <f t="shared" si="12"/>
        <v>47.66</v>
      </c>
      <c r="DR6" s="35" t="str">
        <f>IF(DR7="","",IF(DR7="-","【-】","【"&amp;SUBSTITUTE(TEXT(DR7,"#,##0.00"),"-","△")&amp;"】"))</f>
        <v>【48.85】</v>
      </c>
      <c r="DS6" s="36">
        <f>IF(DS7="",NA(),DS7)</f>
        <v>1.32</v>
      </c>
      <c r="DT6" s="35">
        <f t="shared" ref="DT6:EB6" si="13">IF(DT7="",NA(),DT7)</f>
        <v>0</v>
      </c>
      <c r="DU6" s="36">
        <f t="shared" si="13"/>
        <v>21.54</v>
      </c>
      <c r="DV6" s="36">
        <f t="shared" si="13"/>
        <v>22.37</v>
      </c>
      <c r="DW6" s="36">
        <f t="shared" si="13"/>
        <v>25.28</v>
      </c>
      <c r="DX6" s="36">
        <f t="shared" si="13"/>
        <v>10.09</v>
      </c>
      <c r="DY6" s="36">
        <f t="shared" si="13"/>
        <v>10.54</v>
      </c>
      <c r="DZ6" s="36">
        <f t="shared" si="13"/>
        <v>12.03</v>
      </c>
      <c r="EA6" s="36">
        <f t="shared" si="13"/>
        <v>12.19</v>
      </c>
      <c r="EB6" s="36">
        <f t="shared" si="13"/>
        <v>15.1</v>
      </c>
      <c r="EC6" s="35" t="str">
        <f>IF(EC7="","",IF(EC7="-","【-】","【"&amp;SUBSTITUTE(TEXT(EC7,"#,##0.00"),"-","△")&amp;"】"))</f>
        <v>【17.80】</v>
      </c>
      <c r="ED6" s="36">
        <f>IF(ED7="",NA(),ED7)</f>
        <v>0.45</v>
      </c>
      <c r="EE6" s="35">
        <f t="shared" ref="EE6:EM6" si="14">IF(EE7="",NA(),EE7)</f>
        <v>0</v>
      </c>
      <c r="EF6" s="36">
        <f t="shared" si="14"/>
        <v>0.28999999999999998</v>
      </c>
      <c r="EG6" s="36">
        <f t="shared" si="14"/>
        <v>0.24</v>
      </c>
      <c r="EH6" s="36">
        <f t="shared" si="14"/>
        <v>0.37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362069</v>
      </c>
      <c r="D7" s="38">
        <v>46</v>
      </c>
      <c r="E7" s="38">
        <v>1</v>
      </c>
      <c r="F7" s="38">
        <v>0</v>
      </c>
      <c r="G7" s="38">
        <v>1</v>
      </c>
      <c r="H7" s="38" t="s">
        <v>93</v>
      </c>
      <c r="I7" s="38" t="s">
        <v>94</v>
      </c>
      <c r="J7" s="38" t="s">
        <v>95</v>
      </c>
      <c r="K7" s="38" t="s">
        <v>96</v>
      </c>
      <c r="L7" s="38" t="s">
        <v>97</v>
      </c>
      <c r="M7" s="38" t="s">
        <v>98</v>
      </c>
      <c r="N7" s="39" t="s">
        <v>99</v>
      </c>
      <c r="O7" s="39">
        <v>71.540000000000006</v>
      </c>
      <c r="P7" s="39">
        <v>97</v>
      </c>
      <c r="Q7" s="39">
        <v>2480</v>
      </c>
      <c r="R7" s="39">
        <v>37761</v>
      </c>
      <c r="S7" s="39">
        <v>191.11</v>
      </c>
      <c r="T7" s="39">
        <v>197.59</v>
      </c>
      <c r="U7" s="39">
        <v>36402</v>
      </c>
      <c r="V7" s="39">
        <v>82.38</v>
      </c>
      <c r="W7" s="39">
        <v>441.88</v>
      </c>
      <c r="X7" s="39">
        <v>107.54</v>
      </c>
      <c r="Y7" s="39">
        <v>109.81</v>
      </c>
      <c r="Z7" s="39">
        <v>107.21</v>
      </c>
      <c r="AA7" s="39">
        <v>108.49</v>
      </c>
      <c r="AB7" s="39">
        <v>105.72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923.04</v>
      </c>
      <c r="AU7" s="39">
        <v>875.16</v>
      </c>
      <c r="AV7" s="39">
        <v>1118.5999999999999</v>
      </c>
      <c r="AW7" s="39">
        <v>1283.24</v>
      </c>
      <c r="AX7" s="39">
        <v>1317.14</v>
      </c>
      <c r="AY7" s="39">
        <v>382.09</v>
      </c>
      <c r="AZ7" s="39">
        <v>371.31</v>
      </c>
      <c r="BA7" s="39">
        <v>377.63</v>
      </c>
      <c r="BB7" s="39">
        <v>357.34</v>
      </c>
      <c r="BC7" s="39">
        <v>366.03</v>
      </c>
      <c r="BD7" s="39">
        <v>261.93</v>
      </c>
      <c r="BE7" s="39">
        <v>320.97000000000003</v>
      </c>
      <c r="BF7" s="39">
        <v>303.33999999999997</v>
      </c>
      <c r="BG7" s="39">
        <v>309.04000000000002</v>
      </c>
      <c r="BH7" s="39">
        <v>306.83999999999997</v>
      </c>
      <c r="BI7" s="39">
        <v>310.43</v>
      </c>
      <c r="BJ7" s="39">
        <v>385.06</v>
      </c>
      <c r="BK7" s="39">
        <v>373.09</v>
      </c>
      <c r="BL7" s="39">
        <v>364.71</v>
      </c>
      <c r="BM7" s="39">
        <v>373.69</v>
      </c>
      <c r="BN7" s="39">
        <v>370.12</v>
      </c>
      <c r="BO7" s="39">
        <v>270.45999999999998</v>
      </c>
      <c r="BP7" s="39">
        <v>104.22</v>
      </c>
      <c r="BQ7" s="39">
        <v>107.25</v>
      </c>
      <c r="BR7" s="39">
        <v>103.97</v>
      </c>
      <c r="BS7" s="39">
        <v>106.53</v>
      </c>
      <c r="BT7" s="39">
        <v>103.17</v>
      </c>
      <c r="BU7" s="39">
        <v>99.07</v>
      </c>
      <c r="BV7" s="39">
        <v>99.99</v>
      </c>
      <c r="BW7" s="39">
        <v>100.65</v>
      </c>
      <c r="BX7" s="39">
        <v>99.87</v>
      </c>
      <c r="BY7" s="39">
        <v>100.42</v>
      </c>
      <c r="BZ7" s="39">
        <v>103.91</v>
      </c>
      <c r="CA7" s="39">
        <v>121.98</v>
      </c>
      <c r="CB7" s="39">
        <v>118.46</v>
      </c>
      <c r="CC7" s="39">
        <v>122.22</v>
      </c>
      <c r="CD7" s="39">
        <v>119.48</v>
      </c>
      <c r="CE7" s="39">
        <v>123.29</v>
      </c>
      <c r="CF7" s="39">
        <v>173.03</v>
      </c>
      <c r="CG7" s="39">
        <v>171.15</v>
      </c>
      <c r="CH7" s="39">
        <v>170.19</v>
      </c>
      <c r="CI7" s="39">
        <v>171.81</v>
      </c>
      <c r="CJ7" s="39">
        <v>171.67</v>
      </c>
      <c r="CK7" s="39">
        <v>167.11</v>
      </c>
      <c r="CL7" s="39">
        <v>60.67</v>
      </c>
      <c r="CM7" s="39">
        <v>58.11</v>
      </c>
      <c r="CN7" s="39">
        <v>55.69</v>
      </c>
      <c r="CO7" s="39">
        <v>55.51</v>
      </c>
      <c r="CP7" s="39">
        <v>54.37</v>
      </c>
      <c r="CQ7" s="39">
        <v>58.58</v>
      </c>
      <c r="CR7" s="39">
        <v>58.53</v>
      </c>
      <c r="CS7" s="39">
        <v>59.01</v>
      </c>
      <c r="CT7" s="39">
        <v>60.03</v>
      </c>
      <c r="CU7" s="39">
        <v>59.74</v>
      </c>
      <c r="CV7" s="39">
        <v>60.27</v>
      </c>
      <c r="CW7" s="39">
        <v>65.06</v>
      </c>
      <c r="CX7" s="39">
        <v>67.83</v>
      </c>
      <c r="CY7" s="39">
        <v>70.39</v>
      </c>
      <c r="CZ7" s="39">
        <v>70.22</v>
      </c>
      <c r="DA7" s="39">
        <v>70.45</v>
      </c>
      <c r="DB7" s="39">
        <v>85.23</v>
      </c>
      <c r="DC7" s="39">
        <v>85.26</v>
      </c>
      <c r="DD7" s="39">
        <v>85.37</v>
      </c>
      <c r="DE7" s="39">
        <v>84.81</v>
      </c>
      <c r="DF7" s="39">
        <v>84.8</v>
      </c>
      <c r="DG7" s="39">
        <v>89.92</v>
      </c>
      <c r="DH7" s="39">
        <v>51.4</v>
      </c>
      <c r="DI7" s="39">
        <v>52.78</v>
      </c>
      <c r="DJ7" s="39">
        <v>53.56</v>
      </c>
      <c r="DK7" s="39">
        <v>54.77</v>
      </c>
      <c r="DL7" s="39">
        <v>55.93</v>
      </c>
      <c r="DM7" s="39">
        <v>44.31</v>
      </c>
      <c r="DN7" s="39">
        <v>45.75</v>
      </c>
      <c r="DO7" s="39">
        <v>46.9</v>
      </c>
      <c r="DP7" s="39">
        <v>47.28</v>
      </c>
      <c r="DQ7" s="39">
        <v>47.66</v>
      </c>
      <c r="DR7" s="39">
        <v>48.85</v>
      </c>
      <c r="DS7" s="39">
        <v>1.32</v>
      </c>
      <c r="DT7" s="39">
        <v>0</v>
      </c>
      <c r="DU7" s="39">
        <v>21.54</v>
      </c>
      <c r="DV7" s="39">
        <v>22.37</v>
      </c>
      <c r="DW7" s="39">
        <v>25.28</v>
      </c>
      <c r="DX7" s="39">
        <v>10.09</v>
      </c>
      <c r="DY7" s="39">
        <v>10.54</v>
      </c>
      <c r="DZ7" s="39">
        <v>12.03</v>
      </c>
      <c r="EA7" s="39">
        <v>12.19</v>
      </c>
      <c r="EB7" s="39">
        <v>15.1</v>
      </c>
      <c r="EC7" s="39">
        <v>17.8</v>
      </c>
      <c r="ED7" s="39">
        <v>0.45</v>
      </c>
      <c r="EE7" s="39">
        <v>0</v>
      </c>
      <c r="EF7" s="39">
        <v>0.28999999999999998</v>
      </c>
      <c r="EG7" s="39">
        <v>0.24</v>
      </c>
      <c r="EH7" s="39">
        <v>0.37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吉成 永吾</cp:lastModifiedBy>
  <cp:lastPrinted>2020-01-27T08:22:18Z</cp:lastPrinted>
  <dcterms:created xsi:type="dcterms:W3CDTF">2019-12-05T04:26:09Z</dcterms:created>
  <dcterms:modified xsi:type="dcterms:W3CDTF">2020-01-28T02:28:37Z</dcterms:modified>
  <cp:category/>
</cp:coreProperties>
</file>