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t87452\Desktop\経営比較分析表\"/>
    </mc:Choice>
  </mc:AlternateContent>
  <workbookProtection workbookAlgorithmName="SHA-512" workbookHashValue="jBgvBxYRUnEduJh+vTfeP9ZxWIGREV/gQISKckgWgeVcbFyUeTfNBwYQ2MXiRW7q/ASPrbl7hPBNUTvynIKqww==" workbookSaltValue="KcXAcYcrGqhTaJd9G/1d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<sst xmlns="http://schemas.openxmlformats.org/spreadsheetml/2006/main" count="220" uniqueCount="108">
  <si>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</si>
  <si>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</si>
  <si>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</si>
  <si>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</si>
  <si>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</si>
  <si>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</si>
  <si>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</si>
  <si>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</si>
  <si>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</si>
  <si>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</si>
  <si>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</si>
  <si>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</si>
  <si>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</si>
  <si>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</si>
  <si>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</si>
  <si>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</si>
  <si>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</si>
  <si>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</si>
  <si>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</si>
  <si>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</si>
  <si>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</si>
  <si>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</si>
  <si>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</si>
  <si>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</si>
  <si>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</si>
  <si>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</si>
  <si>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</si>
  <si>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</si>
  <si>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</si>
  <si>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</si>
  <si>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</si>
  <si>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</si>
  <si>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</si>
  <si>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</si>
  <si>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</si>
  <si>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</si>
  <si>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</si>
  <si>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</si>
  <si>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</si>
  <si>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</si>
  <si>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</si>
  <si>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</si>
  <si>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</si>
  <si>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</si>
  <si>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</si>
  <si>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</si>
  <si>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</si>
  <si>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</si>
  <si>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</si>
  <si>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</si>
  <si>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</si>
  <si>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</si>
  <si>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</si>
  <si>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</si>
  <si>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</si>
  <si>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</si>
  <si>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</si>
  <si>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</si>
  <si>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</si>
  <si>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</si>
  <si>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</si>
  <si>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</si>
  <si>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</si>
  <si>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</si>
  <si>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</si>
  <si>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</si>
  <si>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</si>
  <si>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</si>
  <si>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</si>
  <si>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</si>
  <si>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</si>
  <si>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</si>
  <si>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</si>
  <si>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</si>
  <si>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</si>
  <si>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</si>
  <si>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</si>
  <si>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</si>
  <si>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</si>
  <si>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</si>
  <si>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</si>
  <si>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</si>
  <si>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</si>
  <si>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</si>
  <si>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</si>
  <si>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</si>
  <si>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</si>
  <si>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</si>
  <si>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</si>
  <si>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</si>
  <si>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</si>
  <si>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</si>
  <si>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</si>
  <si>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</si>
  <si>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</si>
  <si>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</si>
  <si>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</si>
  <si>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</si>
  <si>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</si>
  <si>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</si>
  <si>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</si>
  <si>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</si>
  <si>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</si>
  <si>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</si>
  <si>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</si>
  <si>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類似団体の平均よりも高い値となっていますが、有形固定資産減価償却率、管路経年化率ともに類似団体と比べて高く、施設の老朽化が進んでいます。これに対応するため、料金改定後の収益を原資の一部とし、国庫補助金を十分に活用しながら、送配水施設耐震化計画などに基づき、計画的な施設更新を進めてまいります。</t>
    <rPh sb="0" eb="2">
      <t>カンロ</t>
    </rPh>
    <rPh sb="2" eb="4">
      <t>コウシン</t>
    </rPh>
    <rPh sb="4" eb="5">
      <t>リツ</t>
    </rPh>
    <rPh sb="6" eb="8">
      <t>ルイジ</t>
    </rPh>
    <rPh sb="8" eb="10">
      <t>ダンタイ</t>
    </rPh>
    <rPh sb="11" eb="13">
      <t>ヘイキン</t>
    </rPh>
    <rPh sb="16" eb="17">
      <t>タカ</t>
    </rPh>
    <rPh sb="18" eb="19">
      <t>アタイ</t>
    </rPh>
    <rPh sb="84" eb="86">
      <t>リョウキン</t>
    </rPh>
    <rPh sb="86" eb="88">
      <t>カイテイ</t>
    </rPh>
    <rPh sb="88" eb="89">
      <t>ゴ</t>
    </rPh>
    <rPh sb="90" eb="92">
      <t>シュウエキ</t>
    </rPh>
    <rPh sb="93" eb="95">
      <t>ゲンシ</t>
    </rPh>
    <rPh sb="96" eb="98">
      <t>イチブ</t>
    </rPh>
    <rPh sb="101" eb="103">
      <t>コッコ</t>
    </rPh>
    <rPh sb="103" eb="105">
      <t>ホジョ</t>
    </rPh>
    <rPh sb="105" eb="106">
      <t>キン</t>
    </rPh>
    <rPh sb="107" eb="109">
      <t>ジュウブン</t>
    </rPh>
    <rPh sb="110" eb="112">
      <t>カツヨウ</t>
    </rPh>
    <rPh sb="117" eb="118">
      <t>オク</t>
    </rPh>
    <rPh sb="118" eb="120">
      <t>ハイスイ</t>
    </rPh>
    <rPh sb="120" eb="122">
      <t>シセツ</t>
    </rPh>
    <rPh sb="122" eb="125">
      <t>タイシンカ</t>
    </rPh>
    <rPh sb="125" eb="127">
      <t>ケイカク</t>
    </rPh>
    <rPh sb="130" eb="131">
      <t>モト</t>
    </rPh>
    <rPh sb="134" eb="137">
      <t>ケイカクテキ</t>
    </rPh>
    <rPh sb="138" eb="140">
      <t>シセツ</t>
    </rPh>
    <rPh sb="140" eb="142">
      <t>コウシン</t>
    </rPh>
    <rPh sb="143" eb="144">
      <t>スス</t>
    </rPh>
    <phoneticPr fontId="4"/>
  </si>
  <si>
    <r>
      <t>経常収支比率や料金回収率は、いずれも100%を超えていますが、類似団体よりも低い数値となっています。また、企業債を主な財源とした布設替工事が増加傾向にあるため、企業債残高対給水収益比率も増加しています。
これらの指標については、平成31年4月に水道料金等の増額改定を行ったことで、短期的には大きく改善する見通しですが、長期的には今後の人口減少等による料金収入の減少や、浄水場の更新等による企業債残高及び支払利息の増加が見込まれることから、収入の増加だけに頼らず、同時に経費削減に向けた取り組みが必要であると考えられます。
施設利用率も類似団体よりも低くなっているため、施設の更新時に今後の水需要に応じた施設規模で更新するなど、ダウンサイジングを</t>
    </r>
    <r>
      <rPr>
        <sz val="11"/>
        <rFont val="ＭＳ ゴシック"/>
        <family val="3"/>
        <charset val="128"/>
      </rPr>
      <t>進める必要があります。
有収率についても類似団体よりも低い数値ですが、平成30年度より漏水調査の頻度を増加させた結果、数値は改善傾向にあります。</t>
    </r>
    <rPh sb="0" eb="2">
      <t>ケイジョウ</t>
    </rPh>
    <rPh sb="2" eb="4">
      <t>シュウシ</t>
    </rPh>
    <rPh sb="4" eb="6">
      <t>ヒリツ</t>
    </rPh>
    <rPh sb="7" eb="9">
      <t>リョウキン</t>
    </rPh>
    <rPh sb="9" eb="11">
      <t>カイシュウ</t>
    </rPh>
    <rPh sb="11" eb="12">
      <t>リツ</t>
    </rPh>
    <rPh sb="23" eb="24">
      <t>コ</t>
    </rPh>
    <rPh sb="31" eb="33">
      <t>ルイジ</t>
    </rPh>
    <rPh sb="33" eb="35">
      <t>ダンタイ</t>
    </rPh>
    <rPh sb="38" eb="39">
      <t>ヒク</t>
    </rPh>
    <rPh sb="53" eb="55">
      <t>キギョウ</t>
    </rPh>
    <rPh sb="55" eb="56">
      <t>サイ</t>
    </rPh>
    <rPh sb="57" eb="58">
      <t>オモ</t>
    </rPh>
    <rPh sb="59" eb="61">
      <t>ザイゲン</t>
    </rPh>
    <rPh sb="64" eb="67">
      <t>フセツガエ</t>
    </rPh>
    <rPh sb="67" eb="69">
      <t>コウジ</t>
    </rPh>
    <rPh sb="70" eb="72">
      <t>ゾウカ</t>
    </rPh>
    <rPh sb="72" eb="74">
      <t>ケイコウ</t>
    </rPh>
    <rPh sb="80" eb="82">
      <t>キギョウ</t>
    </rPh>
    <rPh sb="82" eb="83">
      <t>サイ</t>
    </rPh>
    <rPh sb="83" eb="85">
      <t>ザンダカ</t>
    </rPh>
    <rPh sb="85" eb="86">
      <t>タイ</t>
    </rPh>
    <rPh sb="86" eb="88">
      <t>キュウスイ</t>
    </rPh>
    <rPh sb="88" eb="90">
      <t>シュウエキ</t>
    </rPh>
    <rPh sb="90" eb="92">
      <t>ヒリツ</t>
    </rPh>
    <rPh sb="93" eb="95">
      <t>ゾウカ</t>
    </rPh>
    <rPh sb="106" eb="108">
      <t>シヒョウ</t>
    </rPh>
    <rPh sb="114" eb="116">
      <t>ヘイセイ</t>
    </rPh>
    <rPh sb="118" eb="119">
      <t>ネン</t>
    </rPh>
    <rPh sb="120" eb="121">
      <t>ガツ</t>
    </rPh>
    <rPh sb="122" eb="124">
      <t>スイドウ</t>
    </rPh>
    <rPh sb="124" eb="126">
      <t>リョウキン</t>
    </rPh>
    <rPh sb="126" eb="127">
      <t>ナド</t>
    </rPh>
    <rPh sb="128" eb="130">
      <t>ゾウガク</t>
    </rPh>
    <rPh sb="130" eb="132">
      <t>カイテイ</t>
    </rPh>
    <rPh sb="133" eb="134">
      <t>オコナ</t>
    </rPh>
    <rPh sb="140" eb="143">
      <t>タンキテキ</t>
    </rPh>
    <rPh sb="145" eb="146">
      <t>オオ</t>
    </rPh>
    <rPh sb="148" eb="150">
      <t>カイゼン</t>
    </rPh>
    <rPh sb="152" eb="154">
      <t>ミトオ</t>
    </rPh>
    <rPh sb="159" eb="162">
      <t>チョウキテキ</t>
    </rPh>
    <rPh sb="164" eb="166">
      <t>コンゴ</t>
    </rPh>
    <rPh sb="167" eb="168">
      <t>ヒト</t>
    </rPh>
    <rPh sb="175" eb="177">
      <t>リョウキン</t>
    </rPh>
    <rPh sb="177" eb="179">
      <t>シュウニュウ</t>
    </rPh>
    <rPh sb="180" eb="182">
      <t>ゲンショウ</t>
    </rPh>
    <rPh sb="184" eb="187">
      <t>ジョウスイジョウ</t>
    </rPh>
    <rPh sb="188" eb="190">
      <t>コウシン</t>
    </rPh>
    <rPh sb="190" eb="191">
      <t>ナド</t>
    </rPh>
    <rPh sb="194" eb="196">
      <t>キギョウ</t>
    </rPh>
    <rPh sb="196" eb="197">
      <t>サイ</t>
    </rPh>
    <rPh sb="197" eb="199">
      <t>ザンダカ</t>
    </rPh>
    <rPh sb="199" eb="200">
      <t>オヨ</t>
    </rPh>
    <rPh sb="201" eb="203">
      <t>シハラ</t>
    </rPh>
    <rPh sb="203" eb="205">
      <t>リソク</t>
    </rPh>
    <rPh sb="206" eb="208">
      <t>ゾウカ</t>
    </rPh>
    <rPh sb="209" eb="211">
      <t>ミコ</t>
    </rPh>
    <rPh sb="219" eb="221">
      <t>シュウニュウ</t>
    </rPh>
    <rPh sb="222" eb="224">
      <t>ゾウカ</t>
    </rPh>
    <rPh sb="227" eb="228">
      <t>タヨ</t>
    </rPh>
    <rPh sb="231" eb="233">
      <t>ドウジ</t>
    </rPh>
    <rPh sb="253" eb="254">
      <t>カンガ</t>
    </rPh>
    <rPh sb="261" eb="263">
      <t>シセツ</t>
    </rPh>
    <rPh sb="263" eb="265">
      <t>リヨウ</t>
    </rPh>
    <rPh sb="265" eb="266">
      <t>リツ</t>
    </rPh>
    <rPh sb="284" eb="286">
      <t>シセツ</t>
    </rPh>
    <rPh sb="287" eb="289">
      <t>コウシン</t>
    </rPh>
    <rPh sb="289" eb="290">
      <t>ジ</t>
    </rPh>
    <rPh sb="322" eb="323">
      <t>スス</t>
    </rPh>
    <rPh sb="325" eb="327">
      <t>ヒツヨウ</t>
    </rPh>
    <rPh sb="334" eb="337">
      <t>ユウシュウリツ</t>
    </rPh>
    <rPh sb="351" eb="353">
      <t>スウチ</t>
    </rPh>
    <rPh sb="357" eb="359">
      <t>ヘイセイ</t>
    </rPh>
    <rPh sb="361" eb="362">
      <t>ネン</t>
    </rPh>
    <rPh sb="362" eb="363">
      <t>ド</t>
    </rPh>
    <rPh sb="365" eb="367">
      <t>ロウスイ</t>
    </rPh>
    <rPh sb="367" eb="369">
      <t>チョウサ</t>
    </rPh>
    <rPh sb="370" eb="372">
      <t>ヒンド</t>
    </rPh>
    <rPh sb="373" eb="375">
      <t>ゾウカ</t>
    </rPh>
    <rPh sb="378" eb="380">
      <t>ケッカ</t>
    </rPh>
    <rPh sb="381" eb="383">
      <t>スウチ</t>
    </rPh>
    <rPh sb="384" eb="386">
      <t>カイゼン</t>
    </rPh>
    <rPh sb="386" eb="388">
      <t>ケイコウ</t>
    </rPh>
    <phoneticPr fontId="4"/>
  </si>
  <si>
    <t>平成28年度決算の特殊要因である隔月検針への制度変更の影響を除き、経営努力により純利益を確保してまいりましたが、施設の老朽化が進んでおり、これらの更新を着実に実施する必要があります。
この財源を確保するために、水道使用者の負担となる料金改定だけではなく、効率化・経営健全化等、鳴門市水道事業ビジョンに掲げる施策を継続して実施するなど、一層の経営努力を推進していきたいと考えております。</t>
    <rPh sb="22" eb="24">
      <t>セイド</t>
    </rPh>
    <rPh sb="24" eb="26">
      <t>ヘンコウ</t>
    </rPh>
    <rPh sb="33" eb="35">
      <t>ケイエイ</t>
    </rPh>
    <rPh sb="35" eb="37">
      <t>ドリョク</t>
    </rPh>
    <rPh sb="40" eb="43">
      <t>ジュンリエキ</t>
    </rPh>
    <rPh sb="44" eb="46">
      <t>カクホ</t>
    </rPh>
    <rPh sb="56" eb="58">
      <t>シセツ</t>
    </rPh>
    <rPh sb="63" eb="64">
      <t>スス</t>
    </rPh>
    <rPh sb="83" eb="85">
      <t>ヒツヨウ</t>
    </rPh>
    <rPh sb="94" eb="96">
      <t>ザイゲン</t>
    </rPh>
    <rPh sb="97" eb="99">
      <t>カクホ</t>
    </rPh>
    <rPh sb="105" eb="107">
      <t>スイドウ</t>
    </rPh>
    <rPh sb="116" eb="118">
      <t>リョウキン</t>
    </rPh>
    <rPh sb="118" eb="120">
      <t>カイテイ</t>
    </rPh>
    <rPh sb="127" eb="130">
      <t>コウリツカ</t>
    </rPh>
    <rPh sb="131" eb="133">
      <t>ケイエイ</t>
    </rPh>
    <rPh sb="133" eb="136">
      <t>ケンゼンカ</t>
    </rPh>
    <rPh sb="136" eb="137">
      <t>ナド</t>
    </rPh>
    <rPh sb="138" eb="141">
      <t>ナルトシ</t>
    </rPh>
    <rPh sb="141" eb="143">
      <t>スイドウ</t>
    </rPh>
    <rPh sb="143" eb="145">
      <t>ジギョウ</t>
    </rPh>
    <rPh sb="150" eb="151">
      <t>カカ</t>
    </rPh>
    <rPh sb="153" eb="154">
      <t>セ</t>
    </rPh>
    <rPh sb="154" eb="155">
      <t>サク</t>
    </rPh>
    <rPh sb="156" eb="158">
      <t>ケイゾク</t>
    </rPh>
    <rPh sb="160" eb="162">
      <t>ジッシ</t>
    </rPh>
    <rPh sb="167" eb="169">
      <t>イッソウ</t>
    </rPh>
    <rPh sb="170" eb="172">
      <t>ケイエイ</t>
    </rPh>
    <rPh sb="172" eb="174">
      <t>ドリョク</t>
    </rPh>
    <rPh sb="175" eb="177">
      <t>スイシン</t>
    </rPh>
    <rPh sb="184" eb="1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</si>
</sst>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2.21</c:v>
                </c:pt>
                <c:pt idx="2">
                  <c:v>0.85</c:v>
                </c:pt>
                <c:pt idx="3">
                  <c:v>1.17</c:v>
                </c:pt>
                <c:pt idx="4">
                  <c:v>1.18</c:v>
                </c:pt>
              </c:numCache>
            </c:numRef>
          </c:val>
          <c:extLst>
            <c:ext xmlns:c16="http://schemas.microsoft.com/office/drawing/2014/chart" uri="{C3380CC4-5D6E-409C-BE32-E72D297353CC}">
              <c16:uniqueId val="{00000000-7EC5-4106-A43A-EB1E8A0A3D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EC5-4106-A43A-EB1E8A0A3D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48.7</c:v>
                </c:pt>
                <c:pt idx="1">
                  <c:v>49.55</c:v>
                </c:pt>
                <c:pt idx="2">
                  <c:v>46.55</c:v>
                </c:pt>
                <c:pt idx="3">
                  <c:v>51.45</c:v>
                </c:pt>
                <c:pt idx="4">
                  <c:v>48.6</c:v>
                </c:pt>
              </c:numCache>
            </c:numRef>
          </c:val>
          <c:extLst>
            <c:ext xmlns:c16="http://schemas.microsoft.com/office/drawing/2014/chart" uri="{C3380CC4-5D6E-409C-BE32-E72D297353CC}">
              <c16:uniqueId val="{00000000-7580-4E1B-8A54-C7B63E4532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580-4E1B-8A54-C7B63E4532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86.15</c:v>
                </c:pt>
                <c:pt idx="1">
                  <c:v>84.1</c:v>
                </c:pt>
                <c:pt idx="2">
                  <c:v>82.23</c:v>
                </c:pt>
                <c:pt idx="3">
                  <c:v>79.69</c:v>
                </c:pt>
                <c:pt idx="4">
                  <c:v>83.22</c:v>
                </c:pt>
              </c:numCache>
            </c:numRef>
          </c:val>
          <c:extLst>
            <c:ext xmlns:c16="http://schemas.microsoft.com/office/drawing/2014/chart" uri="{C3380CC4-5D6E-409C-BE32-E72D297353CC}">
              <c16:uniqueId val="{00000000-9D6E-40FF-972B-9F7B4BE5DF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9D6E-40FF-972B-9F7B4BE5DF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107.35</c:v>
                </c:pt>
                <c:pt idx="1">
                  <c:v>110.5</c:v>
                </c:pt>
                <c:pt idx="2">
                  <c:v>99.1</c:v>
                </c:pt>
                <c:pt idx="3">
                  <c:v>103.63</c:v>
                </c:pt>
                <c:pt idx="4">
                  <c:v>103.57</c:v>
                </c:pt>
              </c:numCache>
            </c:numRef>
          </c:val>
          <c:extLst>
            <c:ext xmlns:c16="http://schemas.microsoft.com/office/drawing/2014/chart" uri="{C3380CC4-5D6E-409C-BE32-E72D297353CC}">
              <c16:uniqueId val="{00000000-3B9E-4CB0-8737-DC147402A9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B9E-4CB0-8737-DC147402A9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52.05</c:v>
                </c:pt>
                <c:pt idx="1">
                  <c:v>51.06</c:v>
                </c:pt>
                <c:pt idx="2">
                  <c:v>49.06</c:v>
                </c:pt>
                <c:pt idx="3">
                  <c:v>49.02</c:v>
                </c:pt>
                <c:pt idx="4">
                  <c:v>49.16</c:v>
                </c:pt>
              </c:numCache>
            </c:numRef>
          </c:val>
          <c:extLst>
            <c:ext xmlns:c16="http://schemas.microsoft.com/office/drawing/2014/chart" uri="{C3380CC4-5D6E-409C-BE32-E72D297353CC}">
              <c16:uniqueId val="{00000000-726A-493F-BD82-AFDF62D0B0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26A-493F-BD82-AFDF62D0B0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26.61</c:v>
                </c:pt>
                <c:pt idx="1">
                  <c:v>33</c:v>
                </c:pt>
                <c:pt idx="2">
                  <c:v>34.39</c:v>
                </c:pt>
                <c:pt idx="3">
                  <c:v>31.1</c:v>
                </c:pt>
                <c:pt idx="4">
                  <c:v>38</c:v>
                </c:pt>
              </c:numCache>
            </c:numRef>
          </c:val>
          <c:extLst>
            <c:ext xmlns:c16="http://schemas.microsoft.com/office/drawing/2014/chart" uri="{C3380CC4-5D6E-409C-BE32-E72D297353CC}">
              <c16:uniqueId val="{00000000-A362-4AF2-A247-0FCA05D630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A362-4AF2-A247-0FCA05D630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41-48FD-823D-D6399D2358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F41-48FD-823D-D6399D2358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357.13</c:v>
                </c:pt>
                <c:pt idx="1">
                  <c:v>256.42</c:v>
                </c:pt>
                <c:pt idx="2">
                  <c:v>327.83</c:v>
                </c:pt>
                <c:pt idx="3">
                  <c:v>385.28</c:v>
                </c:pt>
                <c:pt idx="4">
                  <c:v>337.8</c:v>
                </c:pt>
              </c:numCache>
            </c:numRef>
          </c:val>
          <c:extLst>
            <c:ext xmlns:c16="http://schemas.microsoft.com/office/drawing/2014/chart" uri="{C3380CC4-5D6E-409C-BE32-E72D297353CC}">
              <c16:uniqueId val="{00000000-5213-4290-B118-A21AD5E286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5213-4290-B118-A21AD5E286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238.01</c:v>
                </c:pt>
                <c:pt idx="1">
                  <c:v>261.48</c:v>
                </c:pt>
                <c:pt idx="2">
                  <c:v>297.52999999999997</c:v>
                </c:pt>
                <c:pt idx="3">
                  <c:v>288.64</c:v>
                </c:pt>
                <c:pt idx="4">
                  <c:v>310.16000000000003</c:v>
                </c:pt>
              </c:numCache>
            </c:numRef>
          </c:val>
          <c:extLst>
            <c:ext xmlns:c16="http://schemas.microsoft.com/office/drawing/2014/chart" uri="{C3380CC4-5D6E-409C-BE32-E72D297353CC}">
              <c16:uniqueId val="{00000000-8F64-4C61-9449-61AB493505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8F64-4C61-9449-61AB493505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105.66</c:v>
                </c:pt>
                <c:pt idx="1">
                  <c:v>109.31</c:v>
                </c:pt>
                <c:pt idx="2">
                  <c:v>96.69</c:v>
                </c:pt>
                <c:pt idx="3">
                  <c:v>101.56</c:v>
                </c:pt>
                <c:pt idx="4">
                  <c:v>100.93</c:v>
                </c:pt>
              </c:numCache>
            </c:numRef>
          </c:val>
          <c:extLst>
            <c:ext xmlns:c16="http://schemas.microsoft.com/office/drawing/2014/chart" uri="{C3380CC4-5D6E-409C-BE32-E72D297353CC}">
              <c16:uniqueId val="{00000000-7C24-4371-A7EA-A30C6C7117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C24-4371-A7EA-A30C6C7117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119.66</c:v>
                </c:pt>
                <c:pt idx="1">
                  <c:v>115.45</c:v>
                </c:pt>
                <c:pt idx="2">
                  <c:v>130.62</c:v>
                </c:pt>
                <c:pt idx="3">
                  <c:v>124.27</c:v>
                </c:pt>
                <c:pt idx="4">
                  <c:v>125.13</c:v>
                </c:pt>
              </c:numCache>
            </c:numRef>
          </c:val>
          <c:extLst>
            <c:ext xmlns:c16="http://schemas.microsoft.com/office/drawing/2014/chart" uri="{C3380CC4-5D6E-409C-BE32-E72D297353CC}">
              <c16:uniqueId val="{00000000-4B28-45C7-91F7-078AF208F7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B28-45C7-91F7-078AF208F7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鳴門市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その他</v>
      </c>
      <c r="AE8" s="82"/>
      <c r="AF8" s="82"/>
      <c r="AG8" s="82"/>
      <c r="AH8" s="82"/>
      <c r="AI8" s="82"/>
      <c r="AJ8" s="82"/>
      <c r="AK8" s="4"/>
      <c r="AL8" s="70">
        <f>データ!$R$6</f>
        <v>57837</v>
      </c>
      <c r="AM8" s="70"/>
      <c r="AN8" s="70"/>
      <c r="AO8" s="70"/>
      <c r="AP8" s="70"/>
      <c r="AQ8" s="70"/>
      <c r="AR8" s="70"/>
      <c r="AS8" s="70"/>
      <c r="AT8" s="66">
        <f>データ!$S$6</f>
        <v>135.66</v>
      </c>
      <c r="AU8" s="67"/>
      <c r="AV8" s="67"/>
      <c r="AW8" s="67"/>
      <c r="AX8" s="67"/>
      <c r="AY8" s="67"/>
      <c r="AZ8" s="67"/>
      <c r="BA8" s="67"/>
      <c r="BB8" s="69">
        <f>データ!$T$6</f>
        <v>426.34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72.03</v>
      </c>
      <c r="J10" s="67"/>
      <c r="K10" s="67"/>
      <c r="L10" s="67"/>
      <c r="M10" s="67"/>
      <c r="N10" s="67"/>
      <c r="O10" s="68"/>
      <c r="P10" s="69">
        <f>データ!$P$6</f>
        <v>99.86</v>
      </c>
      <c r="Q10" s="69"/>
      <c r="R10" s="69"/>
      <c r="S10" s="69"/>
      <c r="T10" s="69"/>
      <c r="U10" s="69"/>
      <c r="V10" s="69"/>
      <c r="W10" s="70">
        <f>データ!$Q$6</f>
        <v>2106</v>
      </c>
      <c r="X10" s="70"/>
      <c r="Y10" s="70"/>
      <c r="Z10" s="70"/>
      <c r="AA10" s="70"/>
      <c r="AB10" s="70"/>
      <c r="AC10" s="70"/>
      <c r="AD10" s="2"/>
      <c r="AE10" s="2"/>
      <c r="AF10" s="2"/>
      <c r="AG10" s="2"/>
      <c r="AH10" s="4"/>
      <c r="AI10" s="4"/>
      <c r="AJ10" s="4"/>
      <c r="AK10" s="4"/>
      <c r="AL10" s="70">
        <f>データ!$U$6</f>
        <v>57300</v>
      </c>
      <c r="AM10" s="70"/>
      <c r="AN10" s="70"/>
      <c r="AO10" s="70"/>
      <c r="AP10" s="70"/>
      <c r="AQ10" s="70"/>
      <c r="AR10" s="70"/>
      <c r="AS10" s="70"/>
      <c r="AT10" s="66">
        <f>データ!$V$6</f>
        <v>108.11</v>
      </c>
      <c r="AU10" s="67"/>
      <c r="AV10" s="67"/>
      <c r="AW10" s="67"/>
      <c r="AX10" s="67"/>
      <c r="AY10" s="67"/>
      <c r="AZ10" s="67"/>
      <c r="BA10" s="67"/>
      <c r="BB10" s="69">
        <f>データ!$W$6</f>
        <v>530.02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xrxKpbV323JfxB/WrLuaSV608LOTnV9cbYIeUhFdrpXS7hMZWvjza3J7a/Nhz1sHiI0QwbAU1nBppr/2rHXGw==" saltValue="OjB2T2qlSp+fW+LVjiQ3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362026</v>
      </c>
      <c r="D6" s="34">
        <f t="shared" si="3"/>
        <v>46</v>
      </c>
      <c r="E6" s="34">
        <f t="shared" si="3"/>
        <v>1</v>
      </c>
      <c r="F6" s="34">
        <f t="shared" si="3"/>
        <v>0</v>
      </c>
      <c r="G6" s="34">
        <f t="shared" si="3"/>
        <v>1</v>
      </c>
      <c r="H6" s="34" t="str">
        <f t="shared" si="3"/>
        <v>徳島県　鳴門市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72.03</v>
      </c>
      <c r="P6" s="35">
        <f t="shared" si="3"/>
        <v>99.86</v>
      </c>
      <c r="Q6" s="35">
        <f t="shared" si="3"/>
        <v>2106</v>
      </c>
      <c r="R6" s="35">
        <f t="shared" si="3"/>
        <v>57837</v>
      </c>
      <c r="S6" s="35">
        <f t="shared" si="3"/>
        <v>135.66</v>
      </c>
      <c r="T6" s="35">
        <f t="shared" si="3"/>
        <v>426.34</v>
      </c>
      <c r="U6" s="35">
        <f t="shared" si="3"/>
        <v>57300</v>
      </c>
      <c r="V6" s="35">
        <f t="shared" si="3"/>
        <v>108.11</v>
      </c>
      <c r="W6" s="35">
        <f t="shared" si="3"/>
        <v>530.02</v>
      </c>
      <c r="X6" s="36">
        <f>IF(X7="",NA(),X7)</f>
        <v>107.35</v>
      </c>
      <c r="Y6" s="36">
        <f t="shared" ref="Y6:AG6" si="4">IF(Y7="",NA(),Y7)</f>
        <v>110.5</v>
      </c>
      <c r="Z6" s="36">
        <f t="shared" si="4"/>
        <v>99.1</v>
      </c>
      <c r="AA6" s="36">
        <f t="shared" si="4"/>
        <v>103.63</v>
      </c>
      <c r="AB6" s="36">
        <f t="shared" si="4"/>
        <v>103.57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357.13</v>
      </c>
      <c r="AU6" s="36">
        <f t="shared" ref="AU6:BC6" si="6">IF(AU7="",NA(),AU7)</f>
        <v>256.42</v>
      </c>
      <c r="AV6" s="36">
        <f t="shared" si="6"/>
        <v>327.83</v>
      </c>
      <c r="AW6" s="36">
        <f t="shared" si="6"/>
        <v>385.28</v>
      </c>
      <c r="AX6" s="36">
        <f t="shared" si="6"/>
        <v>337.8</v>
      </c>
      <c r="AY6" s="36">
        <f t="shared" si="6"/>
        <v>335.95</v>
      </c>
      <c r="AZ6" s="36">
        <f t="shared" si="6"/>
        <v>346.59</v>
      </c>
      <c r="BA6" s="36">
        <f t="shared" si="6"/>
        <v>357.82</v>
      </c>
      <c r="BB6" s="36">
        <f t="shared" si="6"/>
        <v>355.5</v>
      </c>
      <c r="BC6" s="36">
        <f t="shared" si="6"/>
        <v>349.83</v>
      </c>
      <c r="BD6" s="35" t="str">
        <f>IF(BD7="","",IF(BD7="-","【-】","【"&amp;SUBSTITUTE(TEXT(BD7,"#,##0.00"),"-","△")&amp;"】"))</f>
        <v>【261.93】</v>
      </c>
      <c r="BE6" s="36">
        <f>IF(BE7="",NA(),BE7)</f>
        <v>238.01</v>
      </c>
      <c r="BF6" s="36">
        <f t="shared" ref="BF6:BN6" si="7">IF(BF7="",NA(),BF7)</f>
        <v>261.48</v>
      </c>
      <c r="BG6" s="36">
        <f t="shared" si="7"/>
        <v>297.52999999999997</v>
      </c>
      <c r="BH6" s="36">
        <f t="shared" si="7"/>
        <v>288.64</v>
      </c>
      <c r="BI6" s="36">
        <f t="shared" si="7"/>
        <v>310.16000000000003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105.66</v>
      </c>
      <c r="BQ6" s="36">
        <f t="shared" ref="BQ6:BY6" si="8">IF(BQ7="",NA(),BQ7)</f>
        <v>109.31</v>
      </c>
      <c r="BR6" s="36">
        <f t="shared" si="8"/>
        <v>96.69</v>
      </c>
      <c r="BS6" s="36">
        <f t="shared" si="8"/>
        <v>101.56</v>
      </c>
      <c r="BT6" s="36">
        <f t="shared" si="8"/>
        <v>100.93</v>
      </c>
      <c r="BU6" s="36">
        <f t="shared" si="8"/>
        <v>105.21</v>
      </c>
      <c r="BV6" s="36">
        <f t="shared" si="8"/>
        <v>105.71</v>
      </c>
      <c r="BW6" s="36">
        <f t="shared" si="8"/>
        <v>106.01</v>
      </c>
      <c r="BX6" s="36">
        <f t="shared" si="8"/>
        <v>104.57</v>
      </c>
      <c r="BY6" s="36">
        <f t="shared" si="8"/>
        <v>103.54</v>
      </c>
      <c r="BZ6" s="35" t="str">
        <f>IF(BZ7="","",IF(BZ7="-","【-】","【"&amp;SUBSTITUTE(TEXT(BZ7,"#,##0.00"),"-","△")&amp;"】"))</f>
        <v>【103.91】</v>
      </c>
      <c r="CA6" s="36">
        <f>IF(CA7="",NA(),CA7)</f>
        <v>119.66</v>
      </c>
      <c r="CB6" s="36">
        <f t="shared" ref="CB6:CJ6" si="9">IF(CB7="",NA(),CB7)</f>
        <v>115.45</v>
      </c>
      <c r="CC6" s="36">
        <f t="shared" si="9"/>
        <v>130.62</v>
      </c>
      <c r="CD6" s="36">
        <f t="shared" si="9"/>
        <v>124.27</v>
      </c>
      <c r="CE6" s="36">
        <f t="shared" si="9"/>
        <v>125.13</v>
      </c>
      <c r="CF6" s="36">
        <f t="shared" si="9"/>
        <v>162.59</v>
      </c>
      <c r="CG6" s="36">
        <f t="shared" si="9"/>
        <v>162.15</v>
      </c>
      <c r="CH6" s="36">
        <f t="shared" si="9"/>
        <v>162.24</v>
      </c>
      <c r="CI6" s="36">
        <f t="shared" si="9"/>
        <v>165.47</v>
      </c>
      <c r="CJ6" s="36">
        <f t="shared" si="9"/>
        <v>167.46</v>
      </c>
      <c r="CK6" s="35" t="str">
        <f>IF(CK7="","",IF(CK7="-","【-】","【"&amp;SUBSTITUTE(TEXT(CK7,"#,##0.00"),"-","△")&amp;"】"))</f>
        <v>【167.11】</v>
      </c>
      <c r="CL6" s="36">
        <f>IF(CL7="",NA(),CL7)</f>
        <v>48.7</v>
      </c>
      <c r="CM6" s="36">
        <f t="shared" ref="CM6:CU6" si="10">IF(CM7="",NA(),CM7)</f>
        <v>49.55</v>
      </c>
      <c r="CN6" s="36">
        <f t="shared" si="10"/>
        <v>46.55</v>
      </c>
      <c r="CO6" s="36">
        <f t="shared" si="10"/>
        <v>51.45</v>
      </c>
      <c r="CP6" s="36">
        <f t="shared" si="10"/>
        <v>48.6</v>
      </c>
      <c r="CQ6" s="36">
        <f t="shared" si="10"/>
        <v>59.17</v>
      </c>
      <c r="CR6" s="36">
        <f t="shared" si="10"/>
        <v>59.34</v>
      </c>
      <c r="CS6" s="36">
        <f t="shared" si="10"/>
        <v>59.11</v>
      </c>
      <c r="CT6" s="36">
        <f t="shared" si="10"/>
        <v>59.74</v>
      </c>
      <c r="CU6" s="36">
        <f t="shared" si="10"/>
        <v>59.46</v>
      </c>
      <c r="CV6" s="35" t="str">
        <f>IF(CV7="","",IF(CV7="-","【-】","【"&amp;SUBSTITUTE(TEXT(CV7,"#,##0.00"),"-","△")&amp;"】"))</f>
        <v>【60.27】</v>
      </c>
      <c r="CW6" s="36">
        <f>IF(CW7="",NA(),CW7)</f>
        <v>86.15</v>
      </c>
      <c r="CX6" s="36">
        <f t="shared" ref="CX6:DF6" si="11">IF(CX7="",NA(),CX7)</f>
        <v>84.1</v>
      </c>
      <c r="CY6" s="36">
        <f t="shared" si="11"/>
        <v>82.23</v>
      </c>
      <c r="CZ6" s="36">
        <f t="shared" si="11"/>
        <v>79.69</v>
      </c>
      <c r="DA6" s="36">
        <f t="shared" si="11"/>
        <v>83.22</v>
      </c>
      <c r="DB6" s="36">
        <f t="shared" si="11"/>
        <v>87.6</v>
      </c>
      <c r="DC6" s="36">
        <f t="shared" si="11"/>
        <v>87.74</v>
      </c>
      <c r="DD6" s="36">
        <f t="shared" si="11"/>
        <v>87.91</v>
      </c>
      <c r="DE6" s="36">
        <f t="shared" si="11"/>
        <v>87.28</v>
      </c>
      <c r="DF6" s="36">
        <f t="shared" si="11"/>
        <v>87.41</v>
      </c>
      <c r="DG6" s="35" t="str">
        <f>IF(DG7="","",IF(DG7="-","【-】","【"&amp;SUBSTITUTE(TEXT(DG7,"#,##0.00"),"-","△")&amp;"】"))</f>
        <v>【89.92】</v>
      </c>
      <c r="DH6" s="36">
        <f>IF(DH7="",NA(),DH7)</f>
        <v>52.05</v>
      </c>
      <c r="DI6" s="36">
        <f t="shared" ref="DI6:DQ6" si="12">IF(DI7="",NA(),DI7)</f>
        <v>51.06</v>
      </c>
      <c r="DJ6" s="36">
        <f t="shared" si="12"/>
        <v>49.06</v>
      </c>
      <c r="DK6" s="36">
        <f t="shared" si="12"/>
        <v>49.02</v>
      </c>
      <c r="DL6" s="36">
        <f t="shared" si="12"/>
        <v>49.16</v>
      </c>
      <c r="DM6" s="36">
        <f t="shared" si="12"/>
        <v>45.25</v>
      </c>
      <c r="DN6" s="36">
        <f t="shared" si="12"/>
        <v>46.27</v>
      </c>
      <c r="DO6" s="36">
        <f t="shared" si="12"/>
        <v>46.88</v>
      </c>
      <c r="DP6" s="36">
        <f t="shared" si="12"/>
        <v>46.94</v>
      </c>
      <c r="DQ6" s="36">
        <f t="shared" si="12"/>
        <v>47.62</v>
      </c>
      <c r="DR6" s="35" t="str">
        <f>IF(DR7="","",IF(DR7="-","【-】","【"&amp;SUBSTITUTE(TEXT(DR7,"#,##0.00"),"-","△")&amp;"】"))</f>
        <v>【48.85】</v>
      </c>
      <c r="DS6" s="36">
        <f>IF(DS7="",NA(),DS7)</f>
        <v>26.61</v>
      </c>
      <c r="DT6" s="36">
        <f t="shared" ref="DT6:EB6" si="13">IF(DT7="",NA(),DT7)</f>
        <v>33</v>
      </c>
      <c r="DU6" s="36">
        <f t="shared" si="13"/>
        <v>34.39</v>
      </c>
      <c r="DV6" s="36">
        <f t="shared" si="13"/>
        <v>31.1</v>
      </c>
      <c r="DW6" s="36">
        <f t="shared" si="13"/>
        <v>38</v>
      </c>
      <c r="DX6" s="36">
        <f t="shared" si="13"/>
        <v>10.71</v>
      </c>
      <c r="DY6" s="36">
        <f t="shared" si="13"/>
        <v>10.93</v>
      </c>
      <c r="DZ6" s="36">
        <f t="shared" si="13"/>
        <v>13.39</v>
      </c>
      <c r="EA6" s="36">
        <f t="shared" si="13"/>
        <v>14.48</v>
      </c>
      <c r="EB6" s="36">
        <f t="shared" si="13"/>
        <v>16.27</v>
      </c>
      <c r="EC6" s="35" t="str">
        <f>IF(EC7="","",IF(EC7="-","【-】","【"&amp;SUBSTITUTE(TEXT(EC7,"#,##0.00"),"-","△")&amp;"】"))</f>
        <v>【17.80】</v>
      </c>
      <c r="ED6" s="36">
        <f>IF(ED7="",NA(),ED7)</f>
        <v>0.92</v>
      </c>
      <c r="EE6" s="36">
        <f t="shared" ref="EE6:EM6" si="14">IF(EE7="",NA(),EE7)</f>
        <v>2.21</v>
      </c>
      <c r="EF6" s="36">
        <f t="shared" si="14"/>
        <v>0.85</v>
      </c>
      <c r="EG6" s="36">
        <f t="shared" si="14"/>
        <v>1.17</v>
      </c>
      <c r="EH6" s="36">
        <f t="shared" si="14"/>
        <v>1.18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362026</v>
      </c>
      <c r="D7" s="38">
        <v>46</v>
      </c>
      <c r="E7" s="38">
        <v>1</v>
      </c>
      <c r="F7" s="38">
        <v>0</v>
      </c>
      <c r="G7" s="38">
        <v>1</v>
      </c>
      <c r="H7" s="38" t="s">
        <v>93</v>
      </c>
      <c r="I7" s="38" t="s">
        <v>94</v>
      </c>
      <c r="J7" s="38" t="s">
        <v>95</v>
      </c>
      <c r="K7" s="38" t="s">
        <v>96</v>
      </c>
      <c r="L7" s="38" t="s">
        <v>97</v>
      </c>
      <c r="M7" s="38" t="s">
        <v>98</v>
      </c>
      <c r="N7" s="39" t="s">
        <v>99</v>
      </c>
      <c r="O7" s="39">
        <v>72.03</v>
      </c>
      <c r="P7" s="39">
        <v>99.86</v>
      </c>
      <c r="Q7" s="39">
        <v>2106</v>
      </c>
      <c r="R7" s="39">
        <v>57837</v>
      </c>
      <c r="S7" s="39">
        <v>135.66</v>
      </c>
      <c r="T7" s="39">
        <v>426.34</v>
      </c>
      <c r="U7" s="39">
        <v>57300</v>
      </c>
      <c r="V7" s="39">
        <v>108.11</v>
      </c>
      <c r="W7" s="39">
        <v>530.02</v>
      </c>
      <c r="X7" s="39">
        <v>107.35</v>
      </c>
      <c r="Y7" s="39">
        <v>110.5</v>
      </c>
      <c r="Z7" s="39">
        <v>99.1</v>
      </c>
      <c r="AA7" s="39">
        <v>103.63</v>
      </c>
      <c r="AB7" s="39">
        <v>103.57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357.13</v>
      </c>
      <c r="AU7" s="39">
        <v>256.42</v>
      </c>
      <c r="AV7" s="39">
        <v>327.83</v>
      </c>
      <c r="AW7" s="39">
        <v>385.28</v>
      </c>
      <c r="AX7" s="39">
        <v>337.8</v>
      </c>
      <c r="AY7" s="39">
        <v>335.95</v>
      </c>
      <c r="AZ7" s="39">
        <v>346.59</v>
      </c>
      <c r="BA7" s="39">
        <v>357.82</v>
      </c>
      <c r="BB7" s="39">
        <v>355.5</v>
      </c>
      <c r="BC7" s="39">
        <v>349.83</v>
      </c>
      <c r="BD7" s="39">
        <v>261.93</v>
      </c>
      <c r="BE7" s="39">
        <v>238.01</v>
      </c>
      <c r="BF7" s="39">
        <v>261.48</v>
      </c>
      <c r="BG7" s="39">
        <v>297.52999999999997</v>
      </c>
      <c r="BH7" s="39">
        <v>288.64</v>
      </c>
      <c r="BI7" s="39">
        <v>310.16000000000003</v>
      </c>
      <c r="BJ7" s="39">
        <v>319.82</v>
      </c>
      <c r="BK7" s="39">
        <v>312.02999999999997</v>
      </c>
      <c r="BL7" s="39">
        <v>307.45999999999998</v>
      </c>
      <c r="BM7" s="39">
        <v>312.58</v>
      </c>
      <c r="BN7" s="39">
        <v>314.87</v>
      </c>
      <c r="BO7" s="39">
        <v>270.45999999999998</v>
      </c>
      <c r="BP7" s="39">
        <v>105.66</v>
      </c>
      <c r="BQ7" s="39">
        <v>109.31</v>
      </c>
      <c r="BR7" s="39">
        <v>96.69</v>
      </c>
      <c r="BS7" s="39">
        <v>101.56</v>
      </c>
      <c r="BT7" s="39">
        <v>100.93</v>
      </c>
      <c r="BU7" s="39">
        <v>105.21</v>
      </c>
      <c r="BV7" s="39">
        <v>105.71</v>
      </c>
      <c r="BW7" s="39">
        <v>106.01</v>
      </c>
      <c r="BX7" s="39">
        <v>104.57</v>
      </c>
      <c r="BY7" s="39">
        <v>103.54</v>
      </c>
      <c r="BZ7" s="39">
        <v>103.91</v>
      </c>
      <c r="CA7" s="39">
        <v>119.66</v>
      </c>
      <c r="CB7" s="39">
        <v>115.45</v>
      </c>
      <c r="CC7" s="39">
        <v>130.62</v>
      </c>
      <c r="CD7" s="39">
        <v>124.27</v>
      </c>
      <c r="CE7" s="39">
        <v>125.13</v>
      </c>
      <c r="CF7" s="39">
        <v>162.59</v>
      </c>
      <c r="CG7" s="39">
        <v>162.15</v>
      </c>
      <c r="CH7" s="39">
        <v>162.24</v>
      </c>
      <c r="CI7" s="39">
        <v>165.47</v>
      </c>
      <c r="CJ7" s="39">
        <v>167.46</v>
      </c>
      <c r="CK7" s="39">
        <v>167.11</v>
      </c>
      <c r="CL7" s="39">
        <v>48.7</v>
      </c>
      <c r="CM7" s="39">
        <v>49.55</v>
      </c>
      <c r="CN7" s="39">
        <v>46.55</v>
      </c>
      <c r="CO7" s="39">
        <v>51.45</v>
      </c>
      <c r="CP7" s="39">
        <v>48.6</v>
      </c>
      <c r="CQ7" s="39">
        <v>59.17</v>
      </c>
      <c r="CR7" s="39">
        <v>59.34</v>
      </c>
      <c r="CS7" s="39">
        <v>59.11</v>
      </c>
      <c r="CT7" s="39">
        <v>59.74</v>
      </c>
      <c r="CU7" s="39">
        <v>59.46</v>
      </c>
      <c r="CV7" s="39">
        <v>60.27</v>
      </c>
      <c r="CW7" s="39">
        <v>86.15</v>
      </c>
      <c r="CX7" s="39">
        <v>84.1</v>
      </c>
      <c r="CY7" s="39">
        <v>82.23</v>
      </c>
      <c r="CZ7" s="39">
        <v>79.69</v>
      </c>
      <c r="DA7" s="39">
        <v>83.22</v>
      </c>
      <c r="DB7" s="39">
        <v>87.6</v>
      </c>
      <c r="DC7" s="39">
        <v>87.74</v>
      </c>
      <c r="DD7" s="39">
        <v>87.91</v>
      </c>
      <c r="DE7" s="39">
        <v>87.28</v>
      </c>
      <c r="DF7" s="39">
        <v>87.41</v>
      </c>
      <c r="DG7" s="39">
        <v>89.92</v>
      </c>
      <c r="DH7" s="39">
        <v>52.05</v>
      </c>
      <c r="DI7" s="39">
        <v>51.06</v>
      </c>
      <c r="DJ7" s="39">
        <v>49.06</v>
      </c>
      <c r="DK7" s="39">
        <v>49.02</v>
      </c>
      <c r="DL7" s="39">
        <v>49.16</v>
      </c>
      <c r="DM7" s="39">
        <v>45.25</v>
      </c>
      <c r="DN7" s="39">
        <v>46.27</v>
      </c>
      <c r="DO7" s="39">
        <v>46.88</v>
      </c>
      <c r="DP7" s="39">
        <v>46.94</v>
      </c>
      <c r="DQ7" s="39">
        <v>47.62</v>
      </c>
      <c r="DR7" s="39">
        <v>48.85</v>
      </c>
      <c r="DS7" s="39">
        <v>26.61</v>
      </c>
      <c r="DT7" s="39">
        <v>33</v>
      </c>
      <c r="DU7" s="39">
        <v>34.39</v>
      </c>
      <c r="DV7" s="39">
        <v>31.1</v>
      </c>
      <c r="DW7" s="39">
        <v>38</v>
      </c>
      <c r="DX7" s="39">
        <v>10.71</v>
      </c>
      <c r="DY7" s="39">
        <v>10.93</v>
      </c>
      <c r="DZ7" s="39">
        <v>13.39</v>
      </c>
      <c r="EA7" s="39">
        <v>14.48</v>
      </c>
      <c r="EB7" s="39">
        <v>16.27</v>
      </c>
      <c r="EC7" s="39">
        <v>17.8</v>
      </c>
      <c r="ED7" s="39">
        <v>0.92</v>
      </c>
      <c r="EE7" s="39">
        <v>2.21</v>
      </c>
      <c r="EF7" s="39">
        <v>0.85</v>
      </c>
      <c r="EG7" s="39">
        <v>1.17</v>
      </c>
      <c r="EH7" s="39">
        <v>1.18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2020-01-26T10:42:59Z</cp:lastPrinted>
  <dcterms:created xsi:type="dcterms:W3CDTF">2019-12-05T04:26:03Z</dcterms:created>
  <dcterms:modified xsi:type="dcterms:W3CDTF">2020-01-28T00:28:54Z</dcterms:modified>
  <cp:category/>
</cp:coreProperties>
</file>