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0_係\027_広報企画係\23広報係\04 照会文書\2019(H31)年度 照会文書 【2019.04-2020.03】\131-000 (No.4)\143 公営企業に係る経営比較分析表（平成30年度決算）の分析等について\143 回答\"/>
    </mc:Choice>
  </mc:AlternateContent>
  <workbookProtection workbookAlgorithmName="SHA-512" workbookHashValue="LE5ytWSA2WMdtYvy7lzcd7NqlNVo3oO2CU0TgY6ixNyzWwoCfnSjFrwp/X9K8JtVcIouzXvp+AroRUK3u3oxjQ==" workbookSaltValue="DVt0lLFPOMozpvor90UM0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<sst xmlns="http://schemas.openxmlformats.org/spreadsheetml/2006/main" count="220" uniqueCount="107">
  <si>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</si>
  <si>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</si>
  <si>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</si>
  <si>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</si>
  <si>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</si>
  <si>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</si>
  <si>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</si>
  <si>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</si>
  <si>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</si>
  <si>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</si>
  <si>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</si>
  <si>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</si>
  <si>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</si>
  <si>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</si>
  <si>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</si>
  <si>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</si>
  <si>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</si>
  <si>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</si>
  <si>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</si>
  <si>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</si>
  <si>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</si>
  <si>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</si>
  <si>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</si>
  <si>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</si>
  <si>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</si>
  <si>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</si>
  <si>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</si>
  <si>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</si>
  <si>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</si>
  <si>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</si>
  <si>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</si>
  <si>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</si>
  <si>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</si>
  <si>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</si>
  <si>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</si>
  <si>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</si>
  <si>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</si>
  <si>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</si>
  <si>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</si>
  <si>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</si>
  <si>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</si>
  <si>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</si>
  <si>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</si>
  <si>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</si>
  <si>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</si>
  <si>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</si>
  <si>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</si>
  <si>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</si>
  <si>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</si>
  <si>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</si>
  <si>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</si>
  <si>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</si>
  <si>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</si>
  <si>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</si>
  <si>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</si>
  <si>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</si>
  <si>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</si>
  <si>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</si>
  <si>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</si>
  <si>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</si>
  <si>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</si>
  <si>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</si>
  <si>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</si>
  <si>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</si>
  <si>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</si>
  <si>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</si>
  <si>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</si>
  <si>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</si>
  <si>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</si>
  <si>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</si>
  <si>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</si>
  <si>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</si>
  <si>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</si>
  <si>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</si>
  <si>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</si>
  <si>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</si>
  <si>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</si>
  <si>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</si>
  <si>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</si>
  <si>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</si>
  <si>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</si>
  <si>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</si>
  <si>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</si>
  <si>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</si>
  <si>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</si>
  <si>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</si>
  <si>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</si>
  <si>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</si>
  <si>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</si>
  <si>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</si>
  <si>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</si>
  <si>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</si>
  <si>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</si>
  <si>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</si>
  <si>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</si>
  <si>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</si>
  <si>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</si>
  <si>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</si>
  <si>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</si>
  <si>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</si>
  <si>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</si>
  <si>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</si>
  <si>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</si>
  <si>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</si>
  <si>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と関係性の高い③管路更新率については、減少傾向が継続しておりましたが、平成３０年度は、類似団体平均を上回る数値となっています。また、管路の老朽化の度合いを示す②管路経年化率は類似団体平均と比較すると低い数値となっています。
　施設全体の老朽化の度合いを示す①有形固定資産減価償却率は、類似団体平均と比較すると低い数値となっていますが、値が上昇傾向となっており、施設、管路ともに老朽化が進んでいます。</t>
    <phoneticPr fontId="4"/>
  </si>
  <si>
    <t>　平成22年４月に料金改定を行って以降、一定の収益が確保でき経営の健全性は比較的確保されているものの、
・「企業債残高対給水収益比率」が類似団体と比較して非常に高い状況となっている
・水需要の減少により「施設利用率」が低下している
・老朽化に関する指標が悪化傾向なっているなどの課題を抱えています。
　これらの課題に対応するため、平成３０年度に策定した今後１０年間の経営の指針となる「徳島市水道ビジョン２０１９」において
・水需要予測に基づく適正規模・能力を考慮した施設の適正化
・効果的・効率的な投資による施設の耐震化
・施設の更新費用の抑制・平準化を図るため、補修・補強等による長寿命化対策等を進めるとともに経営基盤の強化を図り、安全・安心な水道水を安定的に供給することに取り組んで行くこととしております。</t>
    <phoneticPr fontId="4"/>
  </si>
  <si>
    <t>経営の健全性について
　給水収益等の収益で維持管理費や支払利息等の費用をどの程度賄えているかを表す①経常収支比率は100％を上回り、類似団体平均値より３％以上高い値であり、複数年度にわたって累積した損失を表す②累積欠損金比率は０％、短期的な債務に対する支払能力を示す③流動比率も前年度値と同程度となっていることから、経営の健全性は類似団体より高いといえます。
　しかし、企業債残高の規模を表す④企業債残高対給水収益比率については、新規借入を抑制しているため減少しているものの、類似団体平均と比較すると依然として高い数値となっています。
経営の効率性について
　費用と給水収益の関係については、料金水準の適切性を表す⑤料金回収率は100％を超えており、水道料金で適切に費用が回収できており、有収水量1立方メートル当たりどれだけの費用がかかっているのかを表す⑥給水原価は類似団体平均値より低くなっていることから、効率性は類似団体よりも高いと考えています。
　施設の効率性については、施設の利用状況等を表す⑦施設利用率は、類似団体平均値より10％程度低い状態が続いているものの、施設の稼働が収益につながっているかを判断する⑧有収率については、類似団体平均と比較し高い状態を維持しています。</t>
    <rPh sb="330" eb="332">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</si>
</sst>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0.94</c:v>
                </c:pt>
                <c:pt idx="1">
                  <c:v>0.76</c:v>
                </c:pt>
                <c:pt idx="2">
                  <c:v>0.65</c:v>
                </c:pt>
                <c:pt idx="3">
                  <c:v>0.44</c:v>
                </c:pt>
                <c:pt idx="4">
                  <c:v>0.9</c:v>
                </c:pt>
              </c:numCache>
            </c:numRef>
          </c:val>
          <c:extLst>
            <c:ext xmlns:c16="http://schemas.microsoft.com/office/drawing/2014/chart" uri="{C3380CC4-5D6E-409C-BE32-E72D297353CC}">
              <c16:uniqueId val="{00000000-0ED0-49EC-8959-7CBABDEF4D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0ED0-49EC-8959-7CBABDEF4D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52.12</c:v>
                </c:pt>
                <c:pt idx="1">
                  <c:v>52.19</c:v>
                </c:pt>
                <c:pt idx="2">
                  <c:v>51.31</c:v>
                </c:pt>
                <c:pt idx="3">
                  <c:v>51.06</c:v>
                </c:pt>
                <c:pt idx="4">
                  <c:v>50.57</c:v>
                </c:pt>
              </c:numCache>
            </c:numRef>
          </c:val>
          <c:extLst>
            <c:ext xmlns:c16="http://schemas.microsoft.com/office/drawing/2014/chart" uri="{C3380CC4-5D6E-409C-BE32-E72D297353CC}">
              <c16:uniqueId val="{00000000-0351-4EF3-90C5-9C06816306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0351-4EF3-90C5-9C06816306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94.67</c:v>
                </c:pt>
                <c:pt idx="1">
                  <c:v>93.93</c:v>
                </c:pt>
                <c:pt idx="2">
                  <c:v>95.85</c:v>
                </c:pt>
                <c:pt idx="3">
                  <c:v>96.2</c:v>
                </c:pt>
                <c:pt idx="4">
                  <c:v>95.95</c:v>
                </c:pt>
              </c:numCache>
            </c:numRef>
          </c:val>
          <c:extLst>
            <c:ext xmlns:c16="http://schemas.microsoft.com/office/drawing/2014/chart" uri="{C3380CC4-5D6E-409C-BE32-E72D297353CC}">
              <c16:uniqueId val="{00000000-16C5-4488-A921-95445E8331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16C5-4488-A921-95445E8331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117.45</c:v>
                </c:pt>
                <c:pt idx="1">
                  <c:v>117.06</c:v>
                </c:pt>
                <c:pt idx="2">
                  <c:v>117.85</c:v>
                </c:pt>
                <c:pt idx="3">
                  <c:v>117.99</c:v>
                </c:pt>
                <c:pt idx="4">
                  <c:v>115.88</c:v>
                </c:pt>
              </c:numCache>
            </c:numRef>
          </c:val>
          <c:extLst>
            <c:ext xmlns:c16="http://schemas.microsoft.com/office/drawing/2014/chart" uri="{C3380CC4-5D6E-409C-BE32-E72D297353CC}">
              <c16:uniqueId val="{00000000-F498-4970-9FFC-7152EF1A13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498-4970-9FFC-7152EF1A13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42.07</c:v>
                </c:pt>
                <c:pt idx="1">
                  <c:v>43.51</c:v>
                </c:pt>
                <c:pt idx="2">
                  <c:v>44.77</c:v>
                </c:pt>
                <c:pt idx="3">
                  <c:v>46.37</c:v>
                </c:pt>
                <c:pt idx="4">
                  <c:v>48</c:v>
                </c:pt>
              </c:numCache>
            </c:numRef>
          </c:val>
          <c:extLst>
            <c:ext xmlns:c16="http://schemas.microsoft.com/office/drawing/2014/chart" uri="{C3380CC4-5D6E-409C-BE32-E72D297353CC}">
              <c16:uniqueId val="{00000000-6A10-471F-BA6C-531F7CE800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6A10-471F-BA6C-531F7CE800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12.49</c:v>
                </c:pt>
                <c:pt idx="1">
                  <c:v>13.27</c:v>
                </c:pt>
                <c:pt idx="2">
                  <c:v>13.5</c:v>
                </c:pt>
                <c:pt idx="3">
                  <c:v>14.22</c:v>
                </c:pt>
                <c:pt idx="4">
                  <c:v>16.899999999999999</c:v>
                </c:pt>
              </c:numCache>
            </c:numRef>
          </c:val>
          <c:extLst>
            <c:ext xmlns:c16="http://schemas.microsoft.com/office/drawing/2014/chart" uri="{C3380CC4-5D6E-409C-BE32-E72D297353CC}">
              <c16:uniqueId val="{00000000-C7B2-473E-AC14-8A0FACD41D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C7B2-473E-AC14-8A0FACD41D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EE-4904-A92F-03F82FEB821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EFEE-4904-A92F-03F82FEB821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268.95999999999998</c:v>
                </c:pt>
                <c:pt idx="1">
                  <c:v>305.89999999999998</c:v>
                </c:pt>
                <c:pt idx="2">
                  <c:v>294.58999999999997</c:v>
                </c:pt>
                <c:pt idx="3">
                  <c:v>301.66000000000003</c:v>
                </c:pt>
                <c:pt idx="4">
                  <c:v>297.36</c:v>
                </c:pt>
              </c:numCache>
            </c:numRef>
          </c:val>
          <c:extLst>
            <c:ext xmlns:c16="http://schemas.microsoft.com/office/drawing/2014/chart" uri="{C3380CC4-5D6E-409C-BE32-E72D297353CC}">
              <c16:uniqueId val="{00000000-F4BA-448A-B015-8471593EAF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F4BA-448A-B015-8471593EAF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553.70000000000005</c:v>
                </c:pt>
                <c:pt idx="1">
                  <c:v>535.77</c:v>
                </c:pt>
                <c:pt idx="2">
                  <c:v>511.19</c:v>
                </c:pt>
                <c:pt idx="3">
                  <c:v>486.94</c:v>
                </c:pt>
                <c:pt idx="4">
                  <c:v>470.52</c:v>
                </c:pt>
              </c:numCache>
            </c:numRef>
          </c:val>
          <c:extLst>
            <c:ext xmlns:c16="http://schemas.microsoft.com/office/drawing/2014/chart" uri="{C3380CC4-5D6E-409C-BE32-E72D297353CC}">
              <c16:uniqueId val="{00000000-3E12-41F8-80C2-476FB692C6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3E12-41F8-80C2-476FB692C6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115.33</c:v>
                </c:pt>
                <c:pt idx="1">
                  <c:v>114.63</c:v>
                </c:pt>
                <c:pt idx="2">
                  <c:v>114.99</c:v>
                </c:pt>
                <c:pt idx="3">
                  <c:v>115.47</c:v>
                </c:pt>
                <c:pt idx="4">
                  <c:v>113.13</c:v>
                </c:pt>
              </c:numCache>
            </c:numRef>
          </c:val>
          <c:extLst>
            <c:ext xmlns:c16="http://schemas.microsoft.com/office/drawing/2014/chart" uri="{C3380CC4-5D6E-409C-BE32-E72D297353CC}">
              <c16:uniqueId val="{00000000-595D-42E8-9676-D3B1665DE7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595D-42E8-9676-D3B1665DE7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122.9</c:v>
                </c:pt>
                <c:pt idx="1">
                  <c:v>123.17</c:v>
                </c:pt>
                <c:pt idx="2">
                  <c:v>122.84</c:v>
                </c:pt>
                <c:pt idx="3">
                  <c:v>122.27</c:v>
                </c:pt>
                <c:pt idx="4">
                  <c:v>124.29</c:v>
                </c:pt>
              </c:numCache>
            </c:numRef>
          </c:val>
          <c:extLst>
            <c:ext xmlns:c16="http://schemas.microsoft.com/office/drawing/2014/chart" uri="{C3380CC4-5D6E-409C-BE32-E72D297353CC}">
              <c16:uniqueId val="{00000000-B153-428B-B8C7-EFB4EF52F7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B153-428B-B8C7-EFB4EF52F7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徳島県　徳島市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f>データ!$R$6</f>
        <v>254416</v>
      </c>
      <c r="AM8" s="60"/>
      <c r="AN8" s="60"/>
      <c r="AO8" s="60"/>
      <c r="AP8" s="60"/>
      <c r="AQ8" s="60"/>
      <c r="AR8" s="60"/>
      <c r="AS8" s="60"/>
      <c r="AT8" s="51">
        <f>データ!$S$6</f>
        <v>191.39</v>
      </c>
      <c r="AU8" s="52"/>
      <c r="AV8" s="52"/>
      <c r="AW8" s="52"/>
      <c r="AX8" s="52"/>
      <c r="AY8" s="52"/>
      <c r="AZ8" s="52"/>
      <c r="BA8" s="52"/>
      <c r="BB8" s="53">
        <f>データ!$T$6</f>
        <v>1329.31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58.45</v>
      </c>
      <c r="J10" s="52"/>
      <c r="K10" s="52"/>
      <c r="L10" s="52"/>
      <c r="M10" s="52"/>
      <c r="N10" s="52"/>
      <c r="O10" s="63"/>
      <c r="P10" s="53">
        <f>データ!$P$6</f>
        <v>93</v>
      </c>
      <c r="Q10" s="53"/>
      <c r="R10" s="53"/>
      <c r="S10" s="53"/>
      <c r="T10" s="53"/>
      <c r="U10" s="53"/>
      <c r="V10" s="53"/>
      <c r="W10" s="60">
        <f>データ!$Q$6</f>
        <v>2401</v>
      </c>
      <c r="X10" s="60"/>
      <c r="Y10" s="60"/>
      <c r="Z10" s="60"/>
      <c r="AA10" s="60"/>
      <c r="AB10" s="60"/>
      <c r="AC10" s="60"/>
      <c r="AD10" s="2"/>
      <c r="AE10" s="2"/>
      <c r="AF10" s="2"/>
      <c r="AG10" s="2"/>
      <c r="AH10" s="4"/>
      <c r="AI10" s="4"/>
      <c r="AJ10" s="4"/>
      <c r="AK10" s="4"/>
      <c r="AL10" s="60">
        <f>データ!$U$6</f>
        <v>235535</v>
      </c>
      <c r="AM10" s="60"/>
      <c r="AN10" s="60"/>
      <c r="AO10" s="60"/>
      <c r="AP10" s="60"/>
      <c r="AQ10" s="60"/>
      <c r="AR10" s="60"/>
      <c r="AS10" s="60"/>
      <c r="AT10" s="51">
        <f>データ!$V$6</f>
        <v>105.63</v>
      </c>
      <c r="AU10" s="52"/>
      <c r="AV10" s="52"/>
      <c r="AW10" s="52"/>
      <c r="AX10" s="52"/>
      <c r="AY10" s="52"/>
      <c r="AZ10" s="52"/>
      <c r="BA10" s="52"/>
      <c r="BB10" s="53">
        <f>データ!$W$6</f>
        <v>2229.81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A60dlJ+4ynsEdHspnuzPCs4kRkplgSbrf1tOJX5nwN8lVvC6+h2iv0Be7ly1ZpL7UhZPofVxvopAqZkuzRulA==" saltValue="JUf7RjU3Kz4Cl4KSrAvo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362018</v>
      </c>
      <c r="D6" s="34">
        <f t="shared" si="3"/>
        <v>46</v>
      </c>
      <c r="E6" s="34">
        <f t="shared" si="3"/>
        <v>1</v>
      </c>
      <c r="F6" s="34">
        <f t="shared" si="3"/>
        <v>0</v>
      </c>
      <c r="G6" s="34">
        <f t="shared" si="3"/>
        <v>1</v>
      </c>
      <c r="H6" s="34" t="str">
        <f t="shared" si="3"/>
        <v>徳島県　徳島市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58.45</v>
      </c>
      <c r="P6" s="35">
        <f t="shared" si="3"/>
        <v>93</v>
      </c>
      <c r="Q6" s="35">
        <f t="shared" si="3"/>
        <v>2401</v>
      </c>
      <c r="R6" s="35">
        <f t="shared" si="3"/>
        <v>254416</v>
      </c>
      <c r="S6" s="35">
        <f t="shared" si="3"/>
        <v>191.39</v>
      </c>
      <c r="T6" s="35">
        <f t="shared" si="3"/>
        <v>1329.31</v>
      </c>
      <c r="U6" s="35">
        <f t="shared" si="3"/>
        <v>235535</v>
      </c>
      <c r="V6" s="35">
        <f t="shared" si="3"/>
        <v>105.63</v>
      </c>
      <c r="W6" s="35">
        <f t="shared" si="3"/>
        <v>2229.81</v>
      </c>
      <c r="X6" s="36">
        <f>IF(X7="",NA(),X7)</f>
        <v>117.45</v>
      </c>
      <c r="Y6" s="36">
        <f t="shared" ref="Y6:AG6" si="4">IF(Y7="",NA(),Y7)</f>
        <v>117.06</v>
      </c>
      <c r="Z6" s="36">
        <f t="shared" si="4"/>
        <v>117.85</v>
      </c>
      <c r="AA6" s="36">
        <f t="shared" si="4"/>
        <v>117.99</v>
      </c>
      <c r="AB6" s="36">
        <f t="shared" si="4"/>
        <v>115.88</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268.95999999999998</v>
      </c>
      <c r="AU6" s="36">
        <f t="shared" ref="AU6:BC6" si="6">IF(AU7="",NA(),AU7)</f>
        <v>305.89999999999998</v>
      </c>
      <c r="AV6" s="36">
        <f t="shared" si="6"/>
        <v>294.58999999999997</v>
      </c>
      <c r="AW6" s="36">
        <f t="shared" si="6"/>
        <v>301.66000000000003</v>
      </c>
      <c r="AX6" s="36">
        <f t="shared" si="6"/>
        <v>297.36</v>
      </c>
      <c r="AY6" s="36">
        <f t="shared" si="6"/>
        <v>289.8</v>
      </c>
      <c r="AZ6" s="36">
        <f t="shared" si="6"/>
        <v>299.44</v>
      </c>
      <c r="BA6" s="36">
        <f t="shared" si="6"/>
        <v>311.99</v>
      </c>
      <c r="BB6" s="36">
        <f t="shared" si="6"/>
        <v>307.83</v>
      </c>
      <c r="BC6" s="36">
        <f t="shared" si="6"/>
        <v>318.89</v>
      </c>
      <c r="BD6" s="35" t="str">
        <f>IF(BD7="","",IF(BD7="-","【-】","【"&amp;SUBSTITUTE(TEXT(BD7,"#,##0.00"),"-","△")&amp;"】"))</f>
        <v>【261.93】</v>
      </c>
      <c r="BE6" s="36">
        <f>IF(BE7="",NA(),BE7)</f>
        <v>553.70000000000005</v>
      </c>
      <c r="BF6" s="36">
        <f t="shared" ref="BF6:BN6" si="7">IF(BF7="",NA(),BF7)</f>
        <v>535.77</v>
      </c>
      <c r="BG6" s="36">
        <f t="shared" si="7"/>
        <v>511.19</v>
      </c>
      <c r="BH6" s="36">
        <f t="shared" si="7"/>
        <v>486.94</v>
      </c>
      <c r="BI6" s="36">
        <f t="shared" si="7"/>
        <v>470.52</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115.33</v>
      </c>
      <c r="BQ6" s="36">
        <f t="shared" ref="BQ6:BY6" si="8">IF(BQ7="",NA(),BQ7)</f>
        <v>114.63</v>
      </c>
      <c r="BR6" s="36">
        <f t="shared" si="8"/>
        <v>114.99</v>
      </c>
      <c r="BS6" s="36">
        <f t="shared" si="8"/>
        <v>115.47</v>
      </c>
      <c r="BT6" s="36">
        <f t="shared" si="8"/>
        <v>113.13</v>
      </c>
      <c r="BU6" s="36">
        <f t="shared" si="8"/>
        <v>107.05</v>
      </c>
      <c r="BV6" s="36">
        <f t="shared" si="8"/>
        <v>106.4</v>
      </c>
      <c r="BW6" s="36">
        <f t="shared" si="8"/>
        <v>107.61</v>
      </c>
      <c r="BX6" s="36">
        <f t="shared" si="8"/>
        <v>106.02</v>
      </c>
      <c r="BY6" s="36">
        <f t="shared" si="8"/>
        <v>104.84</v>
      </c>
      <c r="BZ6" s="35" t="str">
        <f>IF(BZ7="","",IF(BZ7="-","【-】","【"&amp;SUBSTITUTE(TEXT(BZ7,"#,##0.00"),"-","△")&amp;"】"))</f>
        <v>【103.91】</v>
      </c>
      <c r="CA6" s="36">
        <f>IF(CA7="",NA(),CA7)</f>
        <v>122.9</v>
      </c>
      <c r="CB6" s="36">
        <f t="shared" ref="CB6:CJ6" si="9">IF(CB7="",NA(),CB7)</f>
        <v>123.17</v>
      </c>
      <c r="CC6" s="36">
        <f t="shared" si="9"/>
        <v>122.84</v>
      </c>
      <c r="CD6" s="36">
        <f t="shared" si="9"/>
        <v>122.27</v>
      </c>
      <c r="CE6" s="36">
        <f t="shared" si="9"/>
        <v>124.29</v>
      </c>
      <c r="CF6" s="36">
        <f t="shared" si="9"/>
        <v>155.09</v>
      </c>
      <c r="CG6" s="36">
        <f t="shared" si="9"/>
        <v>156.29</v>
      </c>
      <c r="CH6" s="36">
        <f t="shared" si="9"/>
        <v>155.69</v>
      </c>
      <c r="CI6" s="36">
        <f t="shared" si="9"/>
        <v>158.6</v>
      </c>
      <c r="CJ6" s="36">
        <f t="shared" si="9"/>
        <v>161.82</v>
      </c>
      <c r="CK6" s="35" t="str">
        <f>IF(CK7="","",IF(CK7="-","【-】","【"&amp;SUBSTITUTE(TEXT(CK7,"#,##0.00"),"-","△")&amp;"】"))</f>
        <v>【167.11】</v>
      </c>
      <c r="CL6" s="36">
        <f>IF(CL7="",NA(),CL7)</f>
        <v>52.12</v>
      </c>
      <c r="CM6" s="36">
        <f t="shared" ref="CM6:CU6" si="10">IF(CM7="",NA(),CM7)</f>
        <v>52.19</v>
      </c>
      <c r="CN6" s="36">
        <f t="shared" si="10"/>
        <v>51.31</v>
      </c>
      <c r="CO6" s="36">
        <f t="shared" si="10"/>
        <v>51.06</v>
      </c>
      <c r="CP6" s="36">
        <f t="shared" si="10"/>
        <v>50.57</v>
      </c>
      <c r="CQ6" s="36">
        <f t="shared" si="10"/>
        <v>61.61</v>
      </c>
      <c r="CR6" s="36">
        <f t="shared" si="10"/>
        <v>62.34</v>
      </c>
      <c r="CS6" s="36">
        <f t="shared" si="10"/>
        <v>62.46</v>
      </c>
      <c r="CT6" s="36">
        <f t="shared" si="10"/>
        <v>62.88</v>
      </c>
      <c r="CU6" s="36">
        <f t="shared" si="10"/>
        <v>62.32</v>
      </c>
      <c r="CV6" s="35" t="str">
        <f>IF(CV7="","",IF(CV7="-","【-】","【"&amp;SUBSTITUTE(TEXT(CV7,"#,##0.00"),"-","△")&amp;"】"))</f>
        <v>【60.27】</v>
      </c>
      <c r="CW6" s="36">
        <f>IF(CW7="",NA(),CW7)</f>
        <v>94.67</v>
      </c>
      <c r="CX6" s="36">
        <f t="shared" ref="CX6:DF6" si="11">IF(CX7="",NA(),CX7)</f>
        <v>93.93</v>
      </c>
      <c r="CY6" s="36">
        <f t="shared" si="11"/>
        <v>95.85</v>
      </c>
      <c r="CZ6" s="36">
        <f t="shared" si="11"/>
        <v>96.2</v>
      </c>
      <c r="DA6" s="36">
        <f t="shared" si="11"/>
        <v>95.95</v>
      </c>
      <c r="DB6" s="36">
        <f t="shared" si="11"/>
        <v>90.23</v>
      </c>
      <c r="DC6" s="36">
        <f t="shared" si="11"/>
        <v>90.15</v>
      </c>
      <c r="DD6" s="36">
        <f t="shared" si="11"/>
        <v>90.62</v>
      </c>
      <c r="DE6" s="36">
        <f t="shared" si="11"/>
        <v>90.13</v>
      </c>
      <c r="DF6" s="36">
        <f t="shared" si="11"/>
        <v>90.19</v>
      </c>
      <c r="DG6" s="35" t="str">
        <f>IF(DG7="","",IF(DG7="-","【-】","【"&amp;SUBSTITUTE(TEXT(DG7,"#,##0.00"),"-","△")&amp;"】"))</f>
        <v>【89.92】</v>
      </c>
      <c r="DH6" s="36">
        <f>IF(DH7="",NA(),DH7)</f>
        <v>42.07</v>
      </c>
      <c r="DI6" s="36">
        <f t="shared" ref="DI6:DQ6" si="12">IF(DI7="",NA(),DI7)</f>
        <v>43.51</v>
      </c>
      <c r="DJ6" s="36">
        <f t="shared" si="12"/>
        <v>44.77</v>
      </c>
      <c r="DK6" s="36">
        <f t="shared" si="12"/>
        <v>46.37</v>
      </c>
      <c r="DL6" s="36">
        <f t="shared" si="12"/>
        <v>48</v>
      </c>
      <c r="DM6" s="36">
        <f t="shared" si="12"/>
        <v>46.36</v>
      </c>
      <c r="DN6" s="36">
        <f t="shared" si="12"/>
        <v>47.37</v>
      </c>
      <c r="DO6" s="36">
        <f t="shared" si="12"/>
        <v>48.01</v>
      </c>
      <c r="DP6" s="36">
        <f t="shared" si="12"/>
        <v>48.01</v>
      </c>
      <c r="DQ6" s="36">
        <f t="shared" si="12"/>
        <v>48.86</v>
      </c>
      <c r="DR6" s="35" t="str">
        <f>IF(DR7="","",IF(DR7="-","【-】","【"&amp;SUBSTITUTE(TEXT(DR7,"#,##0.00"),"-","△")&amp;"】"))</f>
        <v>【48.85】</v>
      </c>
      <c r="DS6" s="36">
        <f>IF(DS7="",NA(),DS7)</f>
        <v>12.49</v>
      </c>
      <c r="DT6" s="36">
        <f t="shared" ref="DT6:EB6" si="13">IF(DT7="",NA(),DT7)</f>
        <v>13.27</v>
      </c>
      <c r="DU6" s="36">
        <f t="shared" si="13"/>
        <v>13.5</v>
      </c>
      <c r="DV6" s="36">
        <f t="shared" si="13"/>
        <v>14.22</v>
      </c>
      <c r="DW6" s="36">
        <f t="shared" si="13"/>
        <v>16.899999999999999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0.94</v>
      </c>
      <c r="EE6" s="36">
        <f t="shared" ref="EE6:EM6" si="14">IF(EE7="",NA(),EE7)</f>
        <v>0.76</v>
      </c>
      <c r="EF6" s="36">
        <f t="shared" si="14"/>
        <v>0.65</v>
      </c>
      <c r="EG6" s="36">
        <f t="shared" si="14"/>
        <v>0.44</v>
      </c>
      <c r="EH6" s="36">
        <f t="shared" si="14"/>
        <v>0.9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362018</v>
      </c>
      <c r="D7" s="38">
        <v>46</v>
      </c>
      <c r="E7" s="38">
        <v>1</v>
      </c>
      <c r="F7" s="38">
        <v>0</v>
      </c>
      <c r="G7" s="38">
        <v>1</v>
      </c>
      <c r="H7" s="38" t="s">
        <v>92</v>
      </c>
      <c r="I7" s="38" t="s">
        <v>93</v>
      </c>
      <c r="J7" s="38" t="s">
        <v>94</v>
      </c>
      <c r="K7" s="38" t="s">
        <v>95</v>
      </c>
      <c r="L7" s="38" t="s">
        <v>96</v>
      </c>
      <c r="M7" s="38" t="s">
        <v>97</v>
      </c>
      <c r="N7" s="39" t="s">
        <v>98</v>
      </c>
      <c r="O7" s="39">
        <v>58.45</v>
      </c>
      <c r="P7" s="39">
        <v>93</v>
      </c>
      <c r="Q7" s="39">
        <v>2401</v>
      </c>
      <c r="R7" s="39">
        <v>254416</v>
      </c>
      <c r="S7" s="39">
        <v>191.39</v>
      </c>
      <c r="T7" s="39">
        <v>1329.31</v>
      </c>
      <c r="U7" s="39">
        <v>235535</v>
      </c>
      <c r="V7" s="39">
        <v>105.63</v>
      </c>
      <c r="W7" s="39">
        <v>2229.81</v>
      </c>
      <c r="X7" s="39">
        <v>117.45</v>
      </c>
      <c r="Y7" s="39">
        <v>117.06</v>
      </c>
      <c r="Z7" s="39">
        <v>117.85</v>
      </c>
      <c r="AA7" s="39">
        <v>117.99</v>
      </c>
      <c r="AB7" s="39">
        <v>115.88</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268.95999999999998</v>
      </c>
      <c r="AU7" s="39">
        <v>305.89999999999998</v>
      </c>
      <c r="AV7" s="39">
        <v>294.58999999999997</v>
      </c>
      <c r="AW7" s="39">
        <v>301.66000000000003</v>
      </c>
      <c r="AX7" s="39">
        <v>297.36</v>
      </c>
      <c r="AY7" s="39">
        <v>289.8</v>
      </c>
      <c r="AZ7" s="39">
        <v>299.44</v>
      </c>
      <c r="BA7" s="39">
        <v>311.99</v>
      </c>
      <c r="BB7" s="39">
        <v>307.83</v>
      </c>
      <c r="BC7" s="39">
        <v>318.89</v>
      </c>
      <c r="BD7" s="39">
        <v>261.93</v>
      </c>
      <c r="BE7" s="39">
        <v>553.70000000000005</v>
      </c>
      <c r="BF7" s="39">
        <v>535.77</v>
      </c>
      <c r="BG7" s="39">
        <v>511.19</v>
      </c>
      <c r="BH7" s="39">
        <v>486.94</v>
      </c>
      <c r="BI7" s="39">
        <v>470.52</v>
      </c>
      <c r="BJ7" s="39">
        <v>301.99</v>
      </c>
      <c r="BK7" s="39">
        <v>298.08999999999997</v>
      </c>
      <c r="BL7" s="39">
        <v>291.77999999999997</v>
      </c>
      <c r="BM7" s="39">
        <v>295.44</v>
      </c>
      <c r="BN7" s="39">
        <v>290.07</v>
      </c>
      <c r="BO7" s="39">
        <v>270.45999999999998</v>
      </c>
      <c r="BP7" s="39">
        <v>115.33</v>
      </c>
      <c r="BQ7" s="39">
        <v>114.63</v>
      </c>
      <c r="BR7" s="39">
        <v>114.99</v>
      </c>
      <c r="BS7" s="39">
        <v>115.47</v>
      </c>
      <c r="BT7" s="39">
        <v>113.13</v>
      </c>
      <c r="BU7" s="39">
        <v>107.05</v>
      </c>
      <c r="BV7" s="39">
        <v>106.4</v>
      </c>
      <c r="BW7" s="39">
        <v>107.61</v>
      </c>
      <c r="BX7" s="39">
        <v>106.02</v>
      </c>
      <c r="BY7" s="39">
        <v>104.84</v>
      </c>
      <c r="BZ7" s="39">
        <v>103.91</v>
      </c>
      <c r="CA7" s="39">
        <v>122.9</v>
      </c>
      <c r="CB7" s="39">
        <v>123.17</v>
      </c>
      <c r="CC7" s="39">
        <v>122.84</v>
      </c>
      <c r="CD7" s="39">
        <v>122.27</v>
      </c>
      <c r="CE7" s="39">
        <v>124.29</v>
      </c>
      <c r="CF7" s="39">
        <v>155.09</v>
      </c>
      <c r="CG7" s="39">
        <v>156.29</v>
      </c>
      <c r="CH7" s="39">
        <v>155.69</v>
      </c>
      <c r="CI7" s="39">
        <v>158.6</v>
      </c>
      <c r="CJ7" s="39">
        <v>161.82</v>
      </c>
      <c r="CK7" s="39">
        <v>167.11</v>
      </c>
      <c r="CL7" s="39">
        <v>52.12</v>
      </c>
      <c r="CM7" s="39">
        <v>52.19</v>
      </c>
      <c r="CN7" s="39">
        <v>51.31</v>
      </c>
      <c r="CO7" s="39">
        <v>51.06</v>
      </c>
      <c r="CP7" s="39">
        <v>50.57</v>
      </c>
      <c r="CQ7" s="39">
        <v>61.61</v>
      </c>
      <c r="CR7" s="39">
        <v>62.34</v>
      </c>
      <c r="CS7" s="39">
        <v>62.46</v>
      </c>
      <c r="CT7" s="39">
        <v>62.88</v>
      </c>
      <c r="CU7" s="39">
        <v>62.32</v>
      </c>
      <c r="CV7" s="39">
        <v>60.27</v>
      </c>
      <c r="CW7" s="39">
        <v>94.67</v>
      </c>
      <c r="CX7" s="39">
        <v>93.93</v>
      </c>
      <c r="CY7" s="39">
        <v>95.85</v>
      </c>
      <c r="CZ7" s="39">
        <v>96.2</v>
      </c>
      <c r="DA7" s="39">
        <v>95.95</v>
      </c>
      <c r="DB7" s="39">
        <v>90.23</v>
      </c>
      <c r="DC7" s="39">
        <v>90.15</v>
      </c>
      <c r="DD7" s="39">
        <v>90.62</v>
      </c>
      <c r="DE7" s="39">
        <v>90.13</v>
      </c>
      <c r="DF7" s="39">
        <v>90.19</v>
      </c>
      <c r="DG7" s="39">
        <v>89.92</v>
      </c>
      <c r="DH7" s="39">
        <v>42.07</v>
      </c>
      <c r="DI7" s="39">
        <v>43.51</v>
      </c>
      <c r="DJ7" s="39">
        <v>44.77</v>
      </c>
      <c r="DK7" s="39">
        <v>46.37</v>
      </c>
      <c r="DL7" s="39">
        <v>48</v>
      </c>
      <c r="DM7" s="39">
        <v>46.36</v>
      </c>
      <c r="DN7" s="39">
        <v>47.37</v>
      </c>
      <c r="DO7" s="39">
        <v>48.01</v>
      </c>
      <c r="DP7" s="39">
        <v>48.01</v>
      </c>
      <c r="DQ7" s="39">
        <v>48.86</v>
      </c>
      <c r="DR7" s="39">
        <v>48.85</v>
      </c>
      <c r="DS7" s="39">
        <v>12.49</v>
      </c>
      <c r="DT7" s="39">
        <v>13.27</v>
      </c>
      <c r="DU7" s="39">
        <v>13.5</v>
      </c>
      <c r="DV7" s="39">
        <v>14.22</v>
      </c>
      <c r="DW7" s="39">
        <v>16.899999999999999</v>
      </c>
      <c r="DX7" s="39">
        <v>13.57</v>
      </c>
      <c r="DY7" s="39">
        <v>14.27</v>
      </c>
      <c r="DZ7" s="39">
        <v>16.170000000000002</v>
      </c>
      <c r="EA7" s="39">
        <v>16.600000000000001</v>
      </c>
      <c r="EB7" s="39">
        <v>18.510000000000002</v>
      </c>
      <c r="EC7" s="39">
        <v>17.8</v>
      </c>
      <c r="ED7" s="39">
        <v>0.94</v>
      </c>
      <c r="EE7" s="39">
        <v>0.76</v>
      </c>
      <c r="EF7" s="39">
        <v>0.65</v>
      </c>
      <c r="EG7" s="39">
        <v>0.44</v>
      </c>
      <c r="EH7" s="39">
        <v>0.9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井内　達哉</cp:lastModifiedBy>
  <cp:lastPrinted>2020-01-28T02:12:48Z</cp:lastPrinted>
  <dcterms:created xsi:type="dcterms:W3CDTF">2019-12-05T04:26:01Z</dcterms:created>
  <dcterms:modified xsi:type="dcterms:W3CDTF">2020-01-28T02:35:44Z</dcterms:modified>
  <cp:category/>
</cp:coreProperties>
</file>