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財政関係\財政状況資料集\平成29年度決算分\05県⇒村【No12以降】\04修正後data\"/>
    </mc:Choice>
  </mc:AlternateContent>
  <bookViews>
    <workbookView xWindow="0" yWindow="0" windowWidth="15360" windowHeight="7635" tabRatio="794" firstSheet="10" activeTab="13"/>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 r:id="rId19"/>
    <externalReference r:id="rId2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23" l="1"/>
  <c r="CR102" i="23"/>
  <c r="AP73" i="23"/>
  <c r="AK73" i="23"/>
  <c r="AF73" i="23"/>
  <c r="V73" i="23"/>
  <c r="AA73" i="23" s="1"/>
  <c r="Q73" i="23"/>
  <c r="B73" i="23"/>
  <c r="BY39" i="21" s="1"/>
  <c r="AP72" i="23"/>
  <c r="AK72" i="23"/>
  <c r="AF72" i="23"/>
  <c r="AA72" i="23"/>
  <c r="V72" i="23"/>
  <c r="Q72" i="23"/>
  <c r="B72" i="23"/>
  <c r="AU71" i="23"/>
  <c r="AU88" i="23" s="1"/>
  <c r="AP71" i="23"/>
  <c r="AK71" i="23"/>
  <c r="AF71" i="23"/>
  <c r="AA71" i="23"/>
  <c r="V71" i="23"/>
  <c r="Q71" i="23"/>
  <c r="B71" i="23"/>
  <c r="AP70" i="23"/>
  <c r="AP88" i="23" s="1"/>
  <c r="AK70" i="23"/>
  <c r="AF70" i="23"/>
  <c r="V70" i="23"/>
  <c r="Q70" i="23"/>
  <c r="AA70" i="23" s="1"/>
  <c r="B70" i="23"/>
  <c r="AP69" i="23"/>
  <c r="AK69" i="23"/>
  <c r="AF69" i="23"/>
  <c r="V69" i="23"/>
  <c r="Q69" i="23"/>
  <c r="AA69" i="23" s="1"/>
  <c r="B69" i="23"/>
  <c r="AP68" i="23"/>
  <c r="AK68" i="23"/>
  <c r="AF68" i="23"/>
  <c r="AF88" i="23" s="1"/>
  <c r="V68" i="23"/>
  <c r="AA68" i="23" s="1"/>
  <c r="Q68" i="23"/>
  <c r="B68" i="23"/>
  <c r="BY34" i="21" s="1"/>
  <c r="AU63" i="23"/>
  <c r="AP63" i="23"/>
  <c r="AP23" i="23"/>
  <c r="AA23" i="23"/>
  <c r="V23" i="23"/>
  <c r="Q23" i="23"/>
  <c r="DG43" i="21"/>
  <c r="CQ43" i="21"/>
  <c r="CO43" i="21" s="1"/>
  <c r="BY43" i="21"/>
  <c r="BW43" i="21" s="1"/>
  <c r="BE43" i="21"/>
  <c r="AM43" i="21"/>
  <c r="U43" i="21"/>
  <c r="E43" i="21"/>
  <c r="C43" i="21"/>
  <c r="DG42" i="21"/>
  <c r="CQ42" i="21"/>
  <c r="CO42" i="21" s="1"/>
  <c r="BY42" i="21"/>
  <c r="BW42" i="21" s="1"/>
  <c r="BE42" i="21"/>
  <c r="AM42" i="21"/>
  <c r="U42" i="21"/>
  <c r="E42" i="21"/>
  <c r="C42" i="21"/>
  <c r="DG41" i="21"/>
  <c r="CQ41" i="21"/>
  <c r="CO41" i="21" s="1"/>
  <c r="BY41" i="21"/>
  <c r="BW41" i="21" s="1"/>
  <c r="BE41" i="21"/>
  <c r="AM41" i="21"/>
  <c r="U41" i="21"/>
  <c r="E41" i="21"/>
  <c r="C41" i="21"/>
  <c r="DG40" i="21"/>
  <c r="CQ40" i="21"/>
  <c r="CO40" i="21" s="1"/>
  <c r="BY40" i="21"/>
  <c r="BW40" i="21" s="1"/>
  <c r="BE40" i="21"/>
  <c r="AM40" i="21"/>
  <c r="U40" i="21"/>
  <c r="E40" i="21"/>
  <c r="C40" i="21"/>
  <c r="DG39" i="21"/>
  <c r="CQ39" i="21"/>
  <c r="CO39" i="21" s="1"/>
  <c r="BE39" i="21"/>
  <c r="AM39" i="21"/>
  <c r="U39" i="21"/>
  <c r="E39" i="21"/>
  <c r="C39" i="21"/>
  <c r="DG38" i="21"/>
  <c r="CQ38" i="21"/>
  <c r="CO38" i="21" s="1"/>
  <c r="BY38" i="21"/>
  <c r="BE38" i="21"/>
  <c r="AM38" i="21"/>
  <c r="U38" i="21"/>
  <c r="E38" i="21"/>
  <c r="C38" i="21"/>
  <c r="DG37" i="21"/>
  <c r="CQ37" i="21"/>
  <c r="CO37" i="21" s="1"/>
  <c r="BY37" i="21"/>
  <c r="BE37" i="21"/>
  <c r="AM37" i="21"/>
  <c r="U37" i="21"/>
  <c r="E37" i="21"/>
  <c r="C37" i="21"/>
  <c r="DG36" i="21"/>
  <c r="CQ36" i="21"/>
  <c r="CO36" i="21" s="1"/>
  <c r="BY36" i="21"/>
  <c r="BE36" i="21"/>
  <c r="AM36" i="21"/>
  <c r="W36" i="21"/>
  <c r="E36" i="21"/>
  <c r="C36" i="21" s="1"/>
  <c r="DG35" i="21"/>
  <c r="CQ35" i="21"/>
  <c r="CO35" i="21"/>
  <c r="BY35" i="21"/>
  <c r="BG35" i="21"/>
  <c r="AM35" i="21"/>
  <c r="W35" i="21"/>
  <c r="E35" i="21"/>
  <c r="C35" i="21" s="1"/>
  <c r="DG34" i="21"/>
  <c r="CQ34" i="21"/>
  <c r="BG34" i="21"/>
  <c r="AM34" i="21"/>
  <c r="W34" i="21"/>
  <c r="E34" i="21"/>
  <c r="C34" i="21" s="1"/>
  <c r="U34" i="21" l="1"/>
  <c r="U35" i="21" l="1"/>
  <c r="BE34" i="21" l="1"/>
  <c r="BE35" i="21" s="1"/>
  <c r="U36" i="21"/>
  <c r="BW34" i="21" l="1"/>
  <c r="BW35" i="21" s="1"/>
  <c r="BW36" i="21" s="1"/>
  <c r="BW37" i="21" s="1"/>
  <c r="BW38" i="21" s="1"/>
  <c r="BW39" i="21" s="1"/>
  <c r="CO34" i="2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<sst xmlns="http://schemas.openxmlformats.org/spreadsheetml/2006/main" count="1147" uniqueCount="584">
  <si>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</si>
  <si>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</si>
  <si>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</si>
  <si>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</si>
  <si>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</si>
  <si>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</si>
  <si>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</si>
  <si>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</si>
  <si>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</si>
  <si>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</si>
  <si>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</si>
  <si>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</si>
  <si>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</si>
  <si>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</si>
  <si>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</si>
  <si>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</si>
  <si>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</si>
  <si>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</si>
  <si>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</si>
  <si>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</si>
  <si>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</si>
  <si>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</si>
  <si>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</si>
  <si>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</si>
  <si>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</si>
  <si>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</si>
  <si>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</si>
  <si>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</si>
  <si>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</si>
  <si>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</si>
  <si>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</si>
  <si>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</si>
  <si>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</si>
  <si>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</si>
  <si>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</si>
  <si>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</si>
  <si>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</si>
  <si>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</si>
  <si>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</si>
  <si>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</si>
  <si>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</si>
  <si>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</si>
  <si>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</si>
  <si>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</si>
  <si>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</si>
  <si>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</si>
  <si>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</si>
  <si>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</si>
  <si>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</si>
  <si>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</si>
  <si>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</si>
  <si>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</si>
  <si>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</si>
  <si>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</si>
  <si>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</si>
  <si>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</si>
  <si>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</si>
  <si>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</si>
  <si>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</si>
  <si>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</si>
  <si>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</si>
  <si>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</si>
  <si>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</si>
  <si>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</si>
  <si>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</si>
  <si>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</si>
  <si>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</si>
  <si>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</si>
  <si>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</si>
  <si>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</si>
  <si>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</si>
  <si>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</si>
  <si>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</si>
  <si>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</si>
  <si>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</si>
  <si>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</si>
  <si>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</si>
  <si>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</si>
  <si>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</si>
  <si>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</si>
  <si>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</si>
  <si>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</si>
  <si>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</si>
  <si>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</si>
  <si>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</si>
  <si>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</si>
  <si>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</si>
  <si>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</si>
  <si>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</si>
  <si>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</si>
  <si>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</si>
  <si>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</si>
  <si>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</si>
  <si>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</si>
  <si>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</si>
  <si>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</si>
  <si>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</si>
  <si>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</si>
  <si>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</si>
  <si>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</si>
  <si>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</si>
  <si>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</si>
  <si>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</si>
  <si>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</si>
  <si>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</si>
  <si>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</si>
  <si>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</si>
  <si>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</si>
  <si>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</si>
  <si>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</si>
  <si>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</si>
  <si>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</si>
  <si>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</si>
  <si>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</si>
  <si>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</si>
  <si>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</si>
  <si>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</si>
  <si>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</si>
  <si>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</si>
  <si>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</si>
  <si>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</si>
  <si>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</si>
  <si>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</si>
  <si>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</si>
  <si>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</si>
  <si>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</si>
  <si>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</si>
  <si>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</si>
  <si>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</si>
  <si>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</si>
  <si>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</si>
  <si>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</si>
  <si>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</si>
  <si>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</si>
  <si>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</si>
  <si>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</si>
  <si>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</si>
  <si>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</si>
  <si>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</si>
  <si>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</si>
  <si>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</si>
  <si>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</si>
  <si>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</si>
  <si>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</si>
  <si>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</si>
  <si>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</si>
  <si>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</si>
  <si>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</si>
  <si>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</si>
  <si>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</si>
  <si>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</si>
  <si>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</si>
  <si>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</si>
  <si>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</si>
  <si>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</si>
  <si>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</si>
  <si>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</si>
  <si>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</si>
  <si>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</si>
  <si>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</si>
  <si>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</si>
  <si>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</si>
  <si>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</si>
  <si>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</si>
  <si>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</si>
  <si>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徳島県佐那河内村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</si>
  <si>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</si>
  <si>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</si>
  <si>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</si>
  <si>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</si>
  <si>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</si>
  <si>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</si>
  <si>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</si>
  <si>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</si>
  <si>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</si>
  <si>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</si>
  <si>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</si>
  <si>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</si>
  <si>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</si>
  <si>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</si>
  <si>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</si>
  <si>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</si>
  <si>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</si>
  <si>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</si>
  <si>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</si>
  <si>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</si>
  <si>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</si>
  <si>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</si>
  <si>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</si>
  <si>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分離課税所得割交付金</t>
    <phoneticPr fontId="20"/>
  </si>
  <si>
    <t>労働費</t>
  </si>
  <si>
    <t>道府県民税所得割臨時交付金</t>
    <phoneticPr fontId="20"/>
  </si>
  <si>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</si>
  <si>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</si>
  <si>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</si>
  <si>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</si>
  <si>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</si>
  <si>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</si>
  <si>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</si>
  <si>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</si>
  <si>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</si>
  <si>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</si>
  <si>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</si>
  <si>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教育費</t>
  </si>
  <si>
    <t>軽油引取税交付金</t>
  </si>
  <si>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</si>
  <si>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</si>
  <si>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</si>
  <si>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</si>
  <si>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</si>
  <si>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</si>
  <si>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</si>
  <si>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</si>
  <si>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</si>
  <si>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</si>
  <si>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</si>
  <si>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</si>
  <si>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</si>
  <si>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</si>
  <si>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</si>
  <si>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</si>
  <si>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</si>
  <si>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</si>
  <si>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</si>
  <si>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</si>
  <si>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</si>
  <si>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</si>
  <si>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</si>
  <si>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</si>
  <si>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</si>
  <si>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</si>
  <si>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</si>
  <si>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</si>
  <si>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</si>
  <si>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</si>
  <si>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</si>
  <si>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</si>
  <si>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</si>
  <si>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</si>
  <si>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</si>
  <si>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</si>
  <si>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</si>
  <si>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</si>
  <si>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</si>
  <si>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</si>
  <si>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</si>
  <si>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</si>
  <si>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</si>
  <si>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</si>
  <si>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</si>
  <si>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</si>
  <si>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</si>
  <si>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</si>
  <si>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</si>
  <si>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</si>
  <si>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</si>
  <si>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</si>
  <si>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</si>
  <si>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</si>
  <si>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</si>
  <si>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</si>
  <si>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</si>
  <si>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</si>
  <si>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</si>
  <si>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</si>
  <si>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</si>
  <si>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</si>
  <si>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</si>
  <si>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</si>
  <si>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</si>
  <si>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</si>
  <si>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</si>
  <si>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</si>
  <si>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</si>
  <si>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</si>
  <si>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</si>
  <si>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</si>
  <si>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</si>
  <si>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</si>
  <si>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</si>
  <si>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</si>
  <si>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</si>
  <si>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</si>
  <si>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</si>
  <si>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</si>
  <si>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</si>
  <si>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</si>
  <si>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</si>
  <si>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</si>
  <si>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</si>
  <si>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</si>
  <si>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</si>
  <si>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</si>
  <si>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</si>
  <si>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</si>
  <si>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</si>
  <si>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</si>
  <si>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</si>
  <si>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</si>
  <si>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</si>
  <si>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</si>
  <si>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</si>
  <si>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徳島県佐那河内村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</si>
  <si>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</si>
  <si>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</si>
  <si>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</si>
  <si>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</si>
  <si>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</si>
  <si>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</si>
  <si>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</si>
  <si>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</si>
  <si>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</si>
  <si>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純資産又は
正味財産</t>
    <phoneticPr fontId="5"/>
  </si>
  <si>
    <t>当該団体からの債務保証に係る債務残高</t>
    <rPh sb="9" eb="11">
      <t>ホショウ</t>
    </rPh>
    <phoneticPr fontId="5"/>
  </si>
  <si>
    <t>当該団体からの損失補償に係る債務残高</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</si>
  <si>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</si>
  <si>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</si>
  <si>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</si>
  <si>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</si>
  <si>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</si>
  <si>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</si>
  <si>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</si>
  <si>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</si>
  <si>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</si>
  <si>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</si>
  <si>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佐那河内村後期高齢者医療特別会計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</si>
  <si>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</si>
  <si>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</si>
  <si>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</si>
  <si>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</si>
  <si>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</si>
  <si>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</si>
  <si>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</si>
  <si>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</si>
  <si>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</si>
  <si>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</si>
  <si>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</si>
  <si>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</si>
  <si>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</si>
  <si>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</si>
  <si>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</si>
  <si>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</si>
  <si>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</si>
  <si>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</si>
  <si>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</si>
  <si>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</si>
  <si>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</si>
  <si>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</si>
  <si>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</si>
  <si>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</si>
  <si>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</si>
  <si>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</si>
  <si>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</si>
  <si>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</si>
  <si>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</si>
  <si>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</si>
  <si>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</si>
  <si>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</si>
  <si>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</si>
  <si>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</si>
  <si>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</si>
  <si>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</si>
  <si>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</si>
  <si>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</si>
  <si>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</si>
  <si>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</si>
  <si>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</si>
  <si>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</si>
  <si>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</si>
  <si>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</si>
  <si>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</si>
  <si>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</si>
  <si>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</si>
  <si>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</si>
  <si>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</si>
  <si>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</si>
  <si>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</si>
  <si>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</si>
  <si>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</si>
  <si>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</si>
  <si>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</si>
  <si>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</si>
  <si>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</si>
  <si>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</si>
  <si>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</si>
  <si>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</si>
  <si>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</si>
  <si>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</si>
  <si>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</si>
  <si>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</si>
  <si>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</si>
  <si>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</si>
  <si>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</si>
  <si>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</si>
  <si>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</si>
  <si>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</si>
  <si>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</si>
  <si>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</si>
  <si>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</si>
  <si>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</si>
  <si>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</si>
  <si>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</si>
  <si>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</si>
  <si>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</si>
  <si>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</si>
  <si>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</si>
  <si>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</si>
  <si>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</si>
  <si>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</si>
  <si>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</si>
  <si>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</si>
  <si>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</si>
  <si>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</si>
  <si>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</si>
  <si>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</si>
  <si>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</si>
  <si>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</si>
  <si>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</si>
  <si>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</si>
  <si>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</si>
  <si>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</si>
  <si>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</si>
  <si>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</si>
  <si>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</si>
  <si>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</si>
  <si>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</si>
  <si>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</si>
  <si>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</si>
  <si>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</si>
  <si>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</si>
  <si>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</si>
  <si>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</si>
  <si>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</si>
  <si>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</si>
  <si>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</si>
  <si>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</si>
  <si>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</si>
  <si>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</si>
  <si>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</si>
  <si>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</si>
  <si>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</si>
  <si>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一般会計</t>
  </si>
  <si>
    <t>佐那河内村国民健康保険事業特別会計</t>
  </si>
  <si>
    <t>佐那河内村介護保険事業特別会計</t>
  </si>
  <si>
    <t>佐那河内村簡易水道特別会計</t>
  </si>
  <si>
    <t>佐那河内村農業集落排水事業特別会計</t>
  </si>
  <si>
    <t>佐那河内村後期高齢者医療特別会計</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</si>
  <si>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</si>
  <si>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</si>
  <si>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</si>
  <si>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</si>
  <si>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</si>
  <si>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</si>
  <si>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</si>
  <si>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実質公債比率は低下傾向にあり、平成27年度から平成29年度にかけて類似団体平均よりも低い水準にある。
今後も計画的に起債を行っていく。</t>
    <rPh sb="0" eb="2">
      <t>ジッシツ</t>
    </rPh>
    <rPh sb="2" eb="4">
      <t>コウサイ</t>
    </rPh>
    <rPh sb="4" eb="6">
      <t>ヒリツ</t>
    </rPh>
    <rPh sb="7" eb="9">
      <t>テイカ</t>
    </rPh>
    <rPh sb="9" eb="11">
      <t>ケイコウ</t>
    </rPh>
    <rPh sb="15" eb="17">
      <t>ヘイセイ</t>
    </rPh>
    <rPh sb="19" eb="21">
      <t>ネンド</t>
    </rPh>
    <rPh sb="23" eb="25">
      <t>ヘイセイ</t>
    </rPh>
    <rPh sb="27" eb="29">
      <t>ネンド</t>
    </rPh>
    <rPh sb="33" eb="35">
      <t>ルイジ</t>
    </rPh>
    <rPh sb="35" eb="37">
      <t>ダンタイ</t>
    </rPh>
    <rPh sb="37" eb="39">
      <t>ヘイキン</t>
    </rPh>
    <rPh sb="42" eb="43">
      <t>ヒク</t>
    </rPh>
    <rPh sb="44" eb="46">
      <t>スイジュン</t>
    </rPh>
    <rPh sb="51" eb="53">
      <t>コンゴ</t>
    </rPh>
    <rPh sb="54" eb="57">
      <t>ケイカクテキ</t>
    </rPh>
    <rPh sb="58" eb="60">
      <t>キサイ</t>
    </rPh>
    <rPh sb="61" eb="62">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</si>
  <si>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</si>
  <si>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</si>
  <si>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</si>
  <si>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</si>
  <si>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地方債の新規発行を抑制してきた結果、将来負担率は現在まで発生していない状況にあり、また、有形固定資産減価償却率については類似団体と比較して低い状況で推移している。
今後の有形固定資産減価償却率の増加を考えると、老朽化した施設の集約化や除却等の検討を進めていく必要がある。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</si>
  <si>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</si>
  <si>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</si>
  <si>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</si>
  <si>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</si>
  <si>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都道府県名</t>
    <phoneticPr fontId="5"/>
  </si>
  <si>
    <t>徳島県</t>
    <phoneticPr fontId="5"/>
  </si>
  <si>
    <t>歳入総額</t>
    <phoneticPr fontId="20"/>
  </si>
  <si>
    <t>佐那河内村</t>
    <phoneticPr fontId="5"/>
  </si>
  <si>
    <t>歳入歳出差引</t>
    <phoneticPr fontId="20"/>
  </si>
  <si>
    <t>　　(※1)</t>
    <phoneticPr fontId="5"/>
  </si>
  <si>
    <t>×</t>
    <phoneticPr fontId="5"/>
  </si>
  <si>
    <t>翌年度に繰越すべき財源</t>
    <phoneticPr fontId="5"/>
  </si>
  <si>
    <t>×</t>
    <phoneticPr fontId="5"/>
  </si>
  <si>
    <t>○</t>
    <phoneticPr fontId="5"/>
  </si>
  <si>
    <t>積立金</t>
    <phoneticPr fontId="20"/>
  </si>
  <si>
    <t>-</t>
    <phoneticPr fontId="5"/>
  </si>
  <si>
    <t>30.01.01(人)</t>
    <phoneticPr fontId="5"/>
  </si>
  <si>
    <t>×</t>
    <phoneticPr fontId="5"/>
  </si>
  <si>
    <t>積立金取崩し額</t>
    <phoneticPr fontId="20"/>
  </si>
  <si>
    <t>-</t>
    <phoneticPr fontId="5"/>
  </si>
  <si>
    <t>うち日本人(人)</t>
    <phoneticPr fontId="5"/>
  </si>
  <si>
    <t>実質単年度収支</t>
    <phoneticPr fontId="20"/>
  </si>
  <si>
    <t>29.01.01(人)</t>
    <phoneticPr fontId="5"/>
  </si>
  <si>
    <t>-2.0</t>
    <phoneticPr fontId="5"/>
  </si>
  <si>
    <t>-</t>
    <phoneticPr fontId="5"/>
  </si>
  <si>
    <t>教育長</t>
    <phoneticPr fontId="5"/>
  </si>
  <si>
    <t>-</t>
    <phoneticPr fontId="5"/>
  </si>
  <si>
    <t>一般会計等の一覧</t>
    <phoneticPr fontId="5"/>
  </si>
  <si>
    <t>項番</t>
    <phoneticPr fontId="5"/>
  </si>
  <si>
    <t>会計名</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</si>
  <si>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</si>
  <si>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</si>
  <si>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</si>
  <si>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</si>
  <si>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</si>
  <si>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</si>
  <si>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目的別歳出の状況（単位 千円・％）</t>
    <phoneticPr fontId="5"/>
  </si>
  <si>
    <t>　法定普通税</t>
    <phoneticPr fontId="5"/>
  </si>
  <si>
    <t>　　市町村民税</t>
    <phoneticPr fontId="5"/>
  </si>
  <si>
    <t>　　　個人均等割</t>
    <phoneticPr fontId="5"/>
  </si>
  <si>
    <t>　　　所得割</t>
    <phoneticPr fontId="5"/>
  </si>
  <si>
    <t>　　　法人均等割</t>
    <phoneticPr fontId="5"/>
  </si>
  <si>
    <t>　　　法人税割</t>
    <phoneticPr fontId="5"/>
  </si>
  <si>
    <t>　　市町村たばこ税</t>
    <phoneticPr fontId="5"/>
  </si>
  <si>
    <t>　　鉱産税</t>
    <phoneticPr fontId="5"/>
  </si>
  <si>
    <t>普通建設事業費</t>
    <phoneticPr fontId="5"/>
  </si>
  <si>
    <t>　うち補助</t>
    <phoneticPr fontId="5"/>
  </si>
  <si>
    <t>歳出</t>
    <phoneticPr fontId="26"/>
  </si>
  <si>
    <t>形式収支</t>
    <phoneticPr fontId="26"/>
  </si>
  <si>
    <t>経常損益</t>
    <phoneticPr fontId="5"/>
  </si>
  <si>
    <t>当該団体
からの
出資金</t>
    <phoneticPr fontId="5"/>
  </si>
  <si>
    <t>当該団体
からの
補助金</t>
    <phoneticPr fontId="5"/>
  </si>
  <si>
    <t>当該団体
からの
貸付金</t>
    <phoneticPr fontId="5"/>
  </si>
  <si>
    <t>一般会計等
負担見込額</t>
    <phoneticPr fontId="5"/>
  </si>
  <si>
    <t>一般財団法人さなごうち</t>
    <phoneticPr fontId="2"/>
  </si>
  <si>
    <t>-</t>
    <phoneticPr fontId="2"/>
  </si>
  <si>
    <t>-</t>
    <phoneticPr fontId="2"/>
  </si>
  <si>
    <t>-</t>
    <phoneticPr fontId="2"/>
  </si>
  <si>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</si>
  <si>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</si>
  <si>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</si>
  <si>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</si>
  <si>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</si>
  <si>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</si>
  <si>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</si>
  <si>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</si>
  <si>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佐那河内村国民健康保険事業特別会計</t>
    <phoneticPr fontId="5"/>
  </si>
  <si>
    <t>佐那河内村介護保険事業特別会計</t>
    <phoneticPr fontId="5"/>
  </si>
  <si>
    <t>佐那河内村簡易水道特別会計</t>
    <phoneticPr fontId="5"/>
  </si>
  <si>
    <t>法非適用企業</t>
    <phoneticPr fontId="5"/>
  </si>
  <si>
    <t>佐那河内村農業集落排水事業特別会計</t>
    <phoneticPr fontId="5"/>
  </si>
  <si>
    <t>-</t>
    <phoneticPr fontId="5"/>
  </si>
  <si>
    <t>純損益
（形式収支）</t>
    <phoneticPr fontId="5"/>
  </si>
  <si>
    <t>左のうち
一般会計等
負担見込額</t>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</si>
  <si>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</si>
  <si>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</si>
  <si>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</si>
  <si>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</si>
  <si>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</si>
  <si>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</si>
  <si>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</si>
  <si>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</si>
  <si>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</si>
  <si>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</si>
  <si>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佐那河内村農業集落排水事業特別会計</t>
    <phoneticPr fontId="5"/>
  </si>
  <si>
    <t>佐那河内村簡易水道特別会計</t>
    <phoneticPr fontId="5"/>
  </si>
  <si>
    <t>佐那河内村介護保険事業特別会計</t>
    <phoneticPr fontId="5"/>
  </si>
  <si>
    <t>(Ｆ)</t>
    <phoneticPr fontId="5"/>
  </si>
  <si>
    <t>佐那河内村後期高齢者医療特別会計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</si>
  <si>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</si>
  <si>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</si>
  <si>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</si>
  <si>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</si>
  <si>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</si>
  <si>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</si>
  <si>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</si>
  <si>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</si>
  <si>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</si>
  <si>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</si>
  <si>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</si>
  <si>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</si>
  <si>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</si>
  <si>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</si>
  <si>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</si>
  <si>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標準財政規模比（％）</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</si>
  <si>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</si>
  <si>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</si>
  <si>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</si>
  <si>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</si>
  <si>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</si>
  <si>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</si>
  <si>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</si>
  <si>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</si>
  <si>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</si>
  <si>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</si>
  <si>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</si>
  <si>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</si>
  <si>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(A)－(B)</t>
    <phoneticPr fontId="5"/>
  </si>
  <si>
    <t>※平成30年度中に市町村合併した団体で、合併前の団体ごとの決算に基づく将来負担比率を算出していない団体については、グラフを表記しない。</t>
    <phoneticPr fontId="5"/>
  </si>
  <si>
    <t>役場庁舎改築基金</t>
  </si>
  <si>
    <t>ふるさと創生事業基金</t>
  </si>
  <si>
    <t>地域振興基金</t>
  </si>
  <si>
    <t>応援基金</t>
  </si>
  <si>
    <t>環境基金</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</si>
</sst>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[3]データシート!$F$2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([3]データシート!$A$3,[3]データシート!$A$5,[3]データシート!$A$7,[3]データシート!$A$9,[3]データシート!$A$11)</c:f>
              <c:strCache>
                <c:ptCount val="5"/>
                <c:pt idx="0">
                  <c:v> H25</c:v>
                </c:pt>
                <c:pt idx="1">
                  <c:v> H26</c:v>
                </c:pt>
                <c:pt idx="2">
                  <c:v> H27</c:v>
                </c:pt>
                <c:pt idx="3">
                  <c:v> H28</c:v>
                </c:pt>
                <c:pt idx="4">
                  <c:v> H29</c:v>
                </c:pt>
              </c:strCache>
            </c:strRef>
          </c:cat>
          <c:val>
            <c:numRef>
              <c:f>([3]データシート!$F$3,[3]データシート!$F$5,[3]データシート!$F$7,[3]データシート!$F$9,[3]データシート!$F$11)</c:f>
              <c:numCache>
                <c:formatCode>General</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1DA2-46B0-9282-5176E31E0C21}"/>
            </c:ext>
          </c:extLst>
        </c:ser>
        <c:ser>
          <c:idx val="1"/>
          <c:order val="1"/>
          <c:tx>
            <c:strRef>
              <c:f>[3]データシート!$D$2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([3]データシート!$A$3,[3]データシート!$A$5,[3]データシート!$A$7,[3]データシート!$A$9,[3]データシート!$A$11)</c:f>
              <c:strCache>
                <c:ptCount val="5"/>
                <c:pt idx="0">
                  <c:v> H25</c:v>
                </c:pt>
                <c:pt idx="1">
                  <c:v> H26</c:v>
                </c:pt>
                <c:pt idx="2">
                  <c:v> H27</c:v>
                </c:pt>
                <c:pt idx="3">
                  <c:v> H28</c:v>
                </c:pt>
                <c:pt idx="4">
                  <c:v> H29</c:v>
                </c:pt>
              </c:strCache>
            </c:strRef>
          </c:cat>
          <c:val>
            <c:numRef>
              <c:f>([3]データシート!$D$3,[3]データシート!$D$5,[3]データシート!$D$7,[3]データシート!$D$9,[3]データシート!$D$11)</c:f>
              <c:numCache>
                <c:formatCode>General</c:formatCode>
                <c:ptCount val="5"/>
                <c:pt idx="0">
                  <c:v>103114</c:v>
                </c:pt>
                <c:pt idx="1">
                  <c:v>150076</c:v>
                </c:pt>
                <c:pt idx="2">
                  <c:v>98888</c:v>
                </c:pt>
                <c:pt idx="3">
                  <c:v>67030</c:v>
                </c:pt>
                <c:pt idx="4">
                  <c:v>163219</c:v>
                </c:pt>
              </c:numCache>
            </c:numRef>
          </c:val>
          <c:smooth val="0"/>
          <c:extLst xmlns:c16r2="http://schemas.microsoft.com/office/drawing/2015/06/chart">
            <c:ext xmlns:c16="http://schemas.microsoft.com/office/drawing/2014/chart" uri="{C3380CC4-5D6E-409C-BE32-E72D297353CC}">
              <c16:uniqueId val="{00000001-1DA2-46B0-9282-5176E31E0C21}"/>
            </c:ext>
          </c:extLst>
        </c:ser>
        <c:dLbls>
          <c:showLegendKey val="0"/>
          <c:showVal val="0"/>
          <c:showCatName val="0"/>
          <c:showSerName val="0"/>
          <c:showPercent val="0"/>
          <c:showBubbleSize val="0"/>
        </c:dLbls>
        <c:marker val="1"/>
        <c:smooth val="0"/>
        <c:axId val="528652512"/>
        <c:axId val="528656824"/>
      </c:lineChart>
      <c:catAx>
        <c:axId val="52865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656824"/>
        <c:crosses val="autoZero"/>
        <c:auto val="1"/>
        <c:lblAlgn val="ctr"/>
        <c:lblOffset val="100"/>
        <c:tickLblSkip val="1"/>
        <c:tickMarkSkip val="1"/>
        <c:noMultiLvlLbl val="0"/>
      </c:catAx>
      <c:valAx>
        <c:axId val="5286568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65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[3]データシート!$A$19</c:f>
              <c:strCache>
                <c:ptCount val="1"/>
                <c:pt idx="0">
                  <c:v>実質収支額</c:v>
                </c:pt>
              </c:strCache>
            </c:strRef>
          </c:tx>
          <c:spPr>
            <a:solidFill>
              <a:srgbClr val="00FFFF"/>
            </a:solidFill>
            <a:ln w="3175">
              <a:solidFill>
                <a:srgbClr val="000000"/>
              </a:solidFill>
              <a:prstDash val="solid"/>
            </a:ln>
          </c:spPr>
          <c:invertIfNegative val="0"/>
          <c:cat>
            <c:strRef>
              <c:f>[3]データシート!$B$18:$F$18</c:f>
              <c:strCache>
                <c:ptCount val="5"/>
                <c:pt idx="0">
                  <c:v>H25</c:v>
                </c:pt>
                <c:pt idx="1">
                  <c:v>H26</c:v>
                </c:pt>
                <c:pt idx="2">
                  <c:v>H27</c:v>
                </c:pt>
                <c:pt idx="3">
                  <c:v>H28</c:v>
                </c:pt>
                <c:pt idx="4">
                  <c:v>H29</c:v>
                </c:pt>
              </c:strCache>
            </c:strRef>
          </c:cat>
          <c:val>
            <c:numRef>
              <c:f>[3]データシート!$B$19:$F$19</c:f>
              <c:numCache>
                <c:formatCode>General</c:formatCode>
                <c:ptCount val="5"/>
                <c:pt idx="0">
                  <c:v>3.75</c:v>
                </c:pt>
                <c:pt idx="1">
                  <c:v>3.12</c:v>
                </c:pt>
                <c:pt idx="2">
                  <c:v>3.55</c:v>
                </c:pt>
                <c:pt idx="3">
                  <c:v>4.28</c:v>
                </c:pt>
                <c:pt idx="4">
                  <c:v>4.92</c:v>
                </c:pt>
              </c:numCache>
            </c:numRef>
          </c:val>
          <c:extLst xmlns:c16r2="http://schemas.microsoft.com/office/drawing/2015/06/chart">
            <c:ext xmlns:c16="http://schemas.microsoft.com/office/drawing/2014/chart" uri="{C3380CC4-5D6E-409C-BE32-E72D297353CC}">
              <c16:uniqueId val="{00000000-CA45-466E-AC28-0EB46CD763E2}"/>
            </c:ext>
          </c:extLst>
        </c:ser>
        <c:ser>
          <c:idx val="1"/>
          <c:order val="1"/>
          <c:tx>
            <c:strRef>
              <c:f>[3]データシート!$A$20</c:f>
              <c:strCache>
                <c:ptCount val="1"/>
                <c:pt idx="0">
                  <c:v>財政調整基金残高</c:v>
                </c:pt>
              </c:strCache>
            </c:strRef>
          </c:tx>
          <c:spPr>
            <a:solidFill>
              <a:srgbClr val="FF8080"/>
            </a:solidFill>
            <a:ln w="3175">
              <a:solidFill>
                <a:srgbClr val="000000"/>
              </a:solidFill>
              <a:prstDash val="solid"/>
            </a:ln>
          </c:spPr>
          <c:invertIfNegative val="0"/>
          <c:cat>
            <c:strRef>
              <c:f>[3]データシート!$B$18:$F$18</c:f>
              <c:strCache>
                <c:ptCount val="5"/>
                <c:pt idx="0">
                  <c:v>H25</c:v>
                </c:pt>
                <c:pt idx="1">
                  <c:v>H26</c:v>
                </c:pt>
                <c:pt idx="2">
                  <c:v>H27</c:v>
                </c:pt>
                <c:pt idx="3">
                  <c:v>H28</c:v>
                </c:pt>
                <c:pt idx="4">
                  <c:v>H29</c:v>
                </c:pt>
              </c:strCache>
            </c:strRef>
          </c:cat>
          <c:val>
            <c:numRef>
              <c:f>[3]データシート!$B$20:$F$20</c:f>
              <c:numCache>
                <c:formatCode>General</c:formatCode>
                <c:ptCount val="5"/>
                <c:pt idx="0">
                  <c:v>86.49</c:v>
                </c:pt>
                <c:pt idx="1">
                  <c:v>88.08</c:v>
                </c:pt>
                <c:pt idx="2">
                  <c:v>83.76</c:v>
                </c:pt>
                <c:pt idx="3">
                  <c:v>85.92</c:v>
                </c:pt>
                <c:pt idx="4">
                  <c:v>89.66</c:v>
                </c:pt>
              </c:numCache>
            </c:numRef>
          </c:val>
          <c:extLst xmlns:c16r2="http://schemas.microsoft.com/office/drawing/2015/06/chart">
            <c:ext xmlns:c16="http://schemas.microsoft.com/office/drawing/2014/chart" uri="{C3380CC4-5D6E-409C-BE32-E72D297353CC}">
              <c16:uniqueId val="{00000001-CA45-466E-AC28-0EB46CD763E2}"/>
            </c:ext>
          </c:extLst>
        </c:ser>
        <c:dLbls>
          <c:showLegendKey val="0"/>
          <c:showVal val="0"/>
          <c:showCatName val="0"/>
          <c:showSerName val="0"/>
          <c:showPercent val="0"/>
          <c:showBubbleSize val="0"/>
        </c:dLbls>
        <c:gapWidth val="250"/>
        <c:overlap val="100"/>
        <c:axId val="528661528"/>
        <c:axId val="528663488"/>
      </c:barChart>
      <c:lineChart>
        <c:grouping val="standard"/>
        <c:varyColors val="0"/>
        <c:ser>
          <c:idx val="2"/>
          <c:order val="2"/>
          <c:tx>
            <c:strRef>
              <c:f>[3]データシート!$A$21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[3]データシート!$B$18:$F$18</c:f>
              <c:strCache>
                <c:ptCount val="5"/>
                <c:pt idx="0">
                  <c:v>H25</c:v>
                </c:pt>
                <c:pt idx="1">
                  <c:v>H26</c:v>
                </c:pt>
                <c:pt idx="2">
                  <c:v>H27</c:v>
                </c:pt>
                <c:pt idx="3">
                  <c:v>H28</c:v>
                </c:pt>
                <c:pt idx="4">
                  <c:v>H29</c:v>
                </c:pt>
              </c:strCache>
            </c:strRef>
          </c:cat>
          <c:val>
            <c:numRef>
              <c:f>[3]データシート!$B$21:$F$21</c:f>
              <c:numCache>
                <c:formatCode>General</c:formatCode>
                <c:ptCount val="5"/>
                <c:pt idx="0">
                  <c:v>6.23</c:v>
                </c:pt>
                <c:pt idx="1">
                  <c:v>6.7</c:v>
                </c:pt>
                <c:pt idx="2">
                  <c:v>5.95</c:v>
                </c:pt>
                <c:pt idx="3">
                  <c:v>5.8</c:v>
                </c:pt>
                <c:pt idx="4">
                  <c:v>14.91</c:v>
                </c:pt>
              </c:numCache>
            </c:numRef>
          </c:val>
          <c:smooth val="0"/>
          <c:extLst xmlns:c16r2="http://schemas.microsoft.com/office/drawing/2015/06/chart">
            <c:ext xmlns:c16="http://schemas.microsoft.com/office/drawing/2014/chart" uri="{C3380CC4-5D6E-409C-BE32-E72D297353CC}">
              <c16:uniqueId val="{00000002-CA45-466E-AC28-0EB46CD763E2}"/>
            </c:ext>
          </c:extLst>
        </c:ser>
        <c:dLbls>
          <c:showLegendKey val="0"/>
          <c:showVal val="0"/>
          <c:showCatName val="0"/>
          <c:showSerName val="0"/>
          <c:showPercent val="0"/>
          <c:showBubbleSize val="0"/>
        </c:dLbls>
        <c:marker val="1"/>
        <c:smooth val="0"/>
        <c:axId val="528661528"/>
        <c:axId val="528663488"/>
      </c:lineChart>
      <c:catAx>
        <c:axId val="52866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663488"/>
        <c:crosses val="autoZero"/>
        <c:auto val="1"/>
        <c:lblAlgn val="ctr"/>
        <c:lblOffset val="100"/>
        <c:tickLblSkip val="1"/>
        <c:tickMarkSkip val="1"/>
        <c:noMultiLvlLbl val="0"/>
      </c:catAx>
      <c:valAx>
        <c:axId val="52866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66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[3]データシート!$A$27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613-457E-9D3C-BB5928097812}"/>
            </c:ext>
          </c:extLst>
        </c:ser>
        <c:ser>
          <c:idx val="1"/>
          <c:order val="1"/>
          <c:tx>
            <c:strRef>
              <c:f>[3]データシート!$A$28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613-457E-9D3C-BB5928097812}"/>
            </c:ext>
          </c:extLst>
        </c:ser>
        <c:ser>
          <c:idx val="2"/>
          <c:order val="2"/>
          <c:tx>
            <c:strRef>
              <c:f>[3]データシート!$A$29</c:f>
              <c:strCache>
                <c:ptCount val="1"/>
                <c:pt idx="0">
                  <c:v>#N/A</c:v>
                </c:pt>
              </c:strCache>
            </c:strRef>
          </c:tx>
          <c:spPr>
            <a:solidFill>
              <a:srgbClr val="00FF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613-457E-9D3C-BB5928097812}"/>
            </c:ext>
          </c:extLst>
        </c:ser>
        <c:ser>
          <c:idx val="3"/>
          <c:order val="3"/>
          <c:tx>
            <c:strRef>
              <c:f>[3]データシート!$A$30</c:f>
              <c:strCache>
                <c:ptCount val="1"/>
                <c:pt idx="0">
                  <c:v>#N/A</c:v>
                </c:pt>
              </c:strCache>
            </c:strRef>
          </c:tx>
          <c:spPr>
            <a:solidFill>
              <a:srgbClr val="80008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613-457E-9D3C-BB5928097812}"/>
            </c:ext>
          </c:extLst>
        </c:ser>
        <c:ser>
          <c:idx val="4"/>
          <c:order val="4"/>
          <c:tx>
            <c:strRef>
              <c:f>[3]データシート!$A$31</c:f>
              <c:strCache>
                <c:ptCount val="1"/>
                <c:pt idx="0">
                  <c:v>佐那河内村後期高齢者医療特別会計</c:v>
                </c:pt>
              </c:strCache>
            </c:strRef>
          </c:tx>
          <c:spPr>
            <a:solidFill>
              <a:srgbClr val="FFFF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[3]データシート!$B$31:$K$31</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1613-457E-9D3C-BB5928097812}"/>
            </c:ext>
          </c:extLst>
        </c:ser>
        <c:ser>
          <c:idx val="5"/>
          <c:order val="5"/>
          <c:tx>
            <c:strRef>
              <c:f>[3]データシート!$A$32</c:f>
              <c:strCache>
                <c:ptCount val="1"/>
                <c:pt idx="0">
                  <c:v>佐那河内村農業集落排水事業特別会計</c:v>
                </c:pt>
              </c:strCache>
            </c:strRef>
          </c:tx>
          <c:spPr>
            <a:solidFill>
              <a:srgbClr val="FF66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[3]データシート!$B$32:$K$32</c:f>
              <c:numCache>
                <c:formatCode>General</c:formatCode>
                <c:ptCount val="10"/>
                <c:pt idx="0">
                  <c:v>#N/A</c:v>
                </c:pt>
                <c:pt idx="1">
                  <c:v>0.15</c:v>
                </c:pt>
                <c:pt idx="2">
                  <c:v>#N/A</c:v>
                </c:pt>
                <c:pt idx="3">
                  <c:v>0.18</c:v>
                </c:pt>
                <c:pt idx="4">
                  <c:v>#N/A</c:v>
                </c:pt>
                <c:pt idx="5">
                  <c:v>0.2</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5-1613-457E-9D3C-BB5928097812}"/>
            </c:ext>
          </c:extLst>
        </c:ser>
        <c:ser>
          <c:idx val="6"/>
          <c:order val="6"/>
          <c:tx>
            <c:strRef>
              <c:f>[3]データシート!$A$33</c:f>
              <c:strCache>
                <c:ptCount val="1"/>
                <c:pt idx="0">
                  <c:v>佐那河内村簡易水道特別会計</c:v>
                </c:pt>
              </c:strCache>
            </c:strRef>
          </c:tx>
          <c:spPr>
            <a:solidFill>
              <a:srgbClr val="9999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[3]データシート!$B$33:$K$33</c:f>
              <c:numCache>
                <c:formatCode>General</c:formatCode>
                <c:ptCount val="10"/>
                <c:pt idx="0">
                  <c:v>#N/A</c:v>
                </c:pt>
                <c:pt idx="1">
                  <c:v>0.12</c:v>
                </c:pt>
                <c:pt idx="2">
                  <c:v>#N/A</c:v>
                </c:pt>
                <c:pt idx="3">
                  <c:v>7.0000000000000007E-2</c:v>
                </c:pt>
                <c:pt idx="4">
                  <c:v>#N/A</c:v>
                </c:pt>
                <c:pt idx="5">
                  <c:v>0.12</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6-1613-457E-9D3C-BB5928097812}"/>
            </c:ext>
          </c:extLst>
        </c:ser>
        <c:ser>
          <c:idx val="7"/>
          <c:order val="7"/>
          <c:tx>
            <c:strRef>
              <c:f>[3]データシート!$A$34</c:f>
              <c:strCache>
                <c:ptCount val="1"/>
                <c:pt idx="0">
                  <c:v>佐那河内村介護保険事業特別会計</c:v>
                </c:pt>
              </c:strCache>
            </c:strRef>
          </c:tx>
          <c:spPr>
            <a:solidFill>
              <a:srgbClr val="0080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[3]データシート!$B$34:$K$34</c:f>
              <c:numCache>
                <c:formatCode>General</c:formatCode>
                <c:ptCount val="10"/>
                <c:pt idx="0">
                  <c:v>#N/A</c:v>
                </c:pt>
                <c:pt idx="1">
                  <c:v>0.57999999999999996</c:v>
                </c:pt>
                <c:pt idx="2">
                  <c:v>#N/A</c:v>
                </c:pt>
                <c:pt idx="3">
                  <c:v>1.1499999999999999</c:v>
                </c:pt>
                <c:pt idx="4">
                  <c:v>#N/A</c:v>
                </c:pt>
                <c:pt idx="5">
                  <c:v>1.1399999999999999</c:v>
                </c:pt>
                <c:pt idx="6">
                  <c:v>#N/A</c:v>
                </c:pt>
                <c:pt idx="7">
                  <c:v>0.55000000000000004</c:v>
                </c:pt>
                <c:pt idx="8">
                  <c:v>#N/A</c:v>
                </c:pt>
                <c:pt idx="9">
                  <c:v>0.24</c:v>
                </c:pt>
              </c:numCache>
            </c:numRef>
          </c:val>
          <c:extLst xmlns:c16r2="http://schemas.microsoft.com/office/drawing/2015/06/chart">
            <c:ext xmlns:c16="http://schemas.microsoft.com/office/drawing/2014/chart" uri="{C3380CC4-5D6E-409C-BE32-E72D297353CC}">
              <c16:uniqueId val="{00000007-1613-457E-9D3C-BB5928097812}"/>
            </c:ext>
          </c:extLst>
        </c:ser>
        <c:ser>
          <c:idx val="8"/>
          <c:order val="8"/>
          <c:tx>
            <c:strRef>
              <c:f>[3]データシート!$A$35</c:f>
              <c:strCache>
                <c:ptCount val="1"/>
                <c:pt idx="0">
                  <c:v>佐那河内村国民健康保険事業特別会計</c:v>
                </c:pt>
              </c:strCache>
            </c:strRef>
          </c:tx>
          <c:spPr>
            <a:solidFill>
              <a:srgbClr val="00FF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[3]データシート!$B$35:$K$35</c:f>
              <c:numCache>
                <c:formatCode>General</c:formatCode>
                <c:ptCount val="10"/>
                <c:pt idx="0">
                  <c:v>#N/A</c:v>
                </c:pt>
                <c:pt idx="1">
                  <c:v>2.5</c:v>
                </c:pt>
                <c:pt idx="2">
                  <c:v>#N/A</c:v>
                </c:pt>
                <c:pt idx="3">
                  <c:v>3.53</c:v>
                </c:pt>
                <c:pt idx="4">
                  <c:v>#N/A</c:v>
                </c:pt>
                <c:pt idx="5">
                  <c:v>1.78</c:v>
                </c:pt>
                <c:pt idx="6">
                  <c:v>#N/A</c:v>
                </c:pt>
                <c:pt idx="7">
                  <c:v>0.73</c:v>
                </c:pt>
                <c:pt idx="8">
                  <c:v>#N/A</c:v>
                </c:pt>
                <c:pt idx="9">
                  <c:v>1.36</c:v>
                </c:pt>
              </c:numCache>
            </c:numRef>
          </c:val>
          <c:extLst xmlns:c16r2="http://schemas.microsoft.com/office/drawing/2015/06/chart">
            <c:ext xmlns:c16="http://schemas.microsoft.com/office/drawing/2014/chart" uri="{C3380CC4-5D6E-409C-BE32-E72D297353CC}">
              <c16:uniqueId val="{00000008-1613-457E-9D3C-BB5928097812}"/>
            </c:ext>
          </c:extLst>
        </c:ser>
        <c:ser>
          <c:idx val="9"/>
          <c:order val="9"/>
          <c:tx>
            <c:strRef>
              <c:f>[3]データシート!$A$36</c:f>
              <c:strCache>
                <c:ptCount val="1"/>
                <c:pt idx="0">
                  <c:v>一般会計</c:v>
                </c:pt>
              </c:strCache>
            </c:strRef>
          </c:tx>
          <c:spPr>
            <a:solidFill>
              <a:srgbClr val="FF808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[3]データシート!$B$36:$K$36</c:f>
              <c:numCache>
                <c:formatCode>General</c:formatCode>
                <c:ptCount val="10"/>
                <c:pt idx="0">
                  <c:v>#N/A</c:v>
                </c:pt>
                <c:pt idx="1">
                  <c:v>3.75</c:v>
                </c:pt>
                <c:pt idx="2">
                  <c:v>#N/A</c:v>
                </c:pt>
                <c:pt idx="3">
                  <c:v>3.12</c:v>
                </c:pt>
                <c:pt idx="4">
                  <c:v>#N/A</c:v>
                </c:pt>
                <c:pt idx="5">
                  <c:v>3.54</c:v>
                </c:pt>
                <c:pt idx="6">
                  <c:v>#N/A</c:v>
                </c:pt>
                <c:pt idx="7">
                  <c:v>4.2699999999999996</c:v>
                </c:pt>
                <c:pt idx="8">
                  <c:v>#N/A</c:v>
                </c:pt>
                <c:pt idx="9">
                  <c:v>4.91</c:v>
                </c:pt>
              </c:numCache>
            </c:numRef>
          </c:val>
          <c:extLst xmlns:c16r2="http://schemas.microsoft.com/office/drawing/2015/06/chart">
            <c:ext xmlns:c16="http://schemas.microsoft.com/office/drawing/2014/chart" uri="{C3380CC4-5D6E-409C-BE32-E72D297353CC}">
              <c16:uniqueId val="{00000009-1613-457E-9D3C-BB5928097812}"/>
            </c:ext>
          </c:extLst>
        </c:ser>
        <c:dLbls>
          <c:showLegendKey val="0"/>
          <c:showVal val="0"/>
          <c:showCatName val="0"/>
          <c:showSerName val="0"/>
          <c:showPercent val="0"/>
          <c:showBubbleSize val="0"/>
        </c:dLbls>
        <c:gapWidth val="150"/>
        <c:overlap val="100"/>
        <c:axId val="528620760"/>
        <c:axId val="528624680"/>
      </c:barChart>
      <c:catAx>
        <c:axId val="528620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624680"/>
        <c:crosses val="autoZero"/>
        <c:auto val="1"/>
        <c:lblAlgn val="ctr"/>
        <c:lblOffset val="100"/>
        <c:tickLblSkip val="1"/>
        <c:tickMarkSkip val="1"/>
        <c:noMultiLvlLbl val="0"/>
      </c:catAx>
      <c:valAx>
        <c:axId val="528624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620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[3]データシート!$A$42</c:f>
              <c:strCache>
                <c:ptCount val="1"/>
                <c:pt idx="0">
                  <c:v>算入公債費等</c:v>
                </c:pt>
              </c:strCache>
            </c:strRef>
          </c:tx>
          <c:spPr>
            <a:solidFill>
              <a:srgbClr val="00FF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[3]データシート!$B$42:$P$42</c:f>
              <c:numCache>
                <c:formatCode>General</c:formatCode>
                <c:ptCount val="15"/>
                <c:pt idx="2">
                  <c:v>420</c:v>
                </c:pt>
                <c:pt idx="5">
                  <c:v>420</c:v>
                </c:pt>
                <c:pt idx="8">
                  <c:v>398</c:v>
                </c:pt>
                <c:pt idx="11">
                  <c:v>377</c:v>
                </c:pt>
                <c:pt idx="14">
                  <c:v>354</c:v>
                </c:pt>
              </c:numCache>
            </c:numRef>
          </c:val>
          <c:extLst xmlns:c16r2="http://schemas.microsoft.com/office/drawing/2015/06/chart">
            <c:ext xmlns:c16="http://schemas.microsoft.com/office/drawing/2014/chart" uri="{C3380CC4-5D6E-409C-BE32-E72D297353CC}">
              <c16:uniqueId val="{00000000-9BFE-4BE4-ACCA-080AB1BD7221}"/>
            </c:ext>
          </c:extLst>
        </c:ser>
        <c:ser>
          <c:idx val="1"/>
          <c:order val="1"/>
          <c:tx>
            <c:strRef>
              <c:f>[3]データシート!$A$43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BFE-4BE4-ACCA-080AB1BD7221}"/>
            </c:ext>
          </c:extLst>
        </c:ser>
        <c:ser>
          <c:idx val="2"/>
          <c:order val="2"/>
          <c:tx>
            <c:strRef>
              <c:f>[3]データシート!$A$44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BFE-4BE4-ACCA-080AB1BD7221}"/>
            </c:ext>
          </c:extLst>
        </c:ser>
        <c:ser>
          <c:idx val="3"/>
          <c:order val="3"/>
          <c:tx>
            <c:strRef>
              <c:f>[3]データシート!$A$45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[3]データシート!$B$45:$P$45</c:f>
              <c:numCache>
                <c:formatCode>General</c:formatCode>
                <c:ptCount val="15"/>
                <c:pt idx="0">
                  <c:v>23</c:v>
                </c:pt>
                <c:pt idx="3">
                  <c:v>9</c:v>
                </c:pt>
                <c:pt idx="6">
                  <c:v>1</c:v>
                </c:pt>
                <c:pt idx="9">
                  <c:v>1</c:v>
                </c:pt>
                <c:pt idx="12">
                  <c:v>1</c:v>
                </c:pt>
              </c:numCache>
            </c:numRef>
          </c:val>
          <c:extLst xmlns:c16r2="http://schemas.microsoft.com/office/drawing/2015/06/chart">
            <c:ext xmlns:c16="http://schemas.microsoft.com/office/drawing/2014/chart" uri="{C3380CC4-5D6E-409C-BE32-E72D297353CC}">
              <c16:uniqueId val="{00000003-9BFE-4BE4-ACCA-080AB1BD7221}"/>
            </c:ext>
          </c:extLst>
        </c:ser>
        <c:ser>
          <c:idx val="4"/>
          <c:order val="4"/>
          <c:tx>
            <c:strRef>
              <c:f>[3]データシート!$A$46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[3]データシート!$B$46:$P$46</c:f>
              <c:numCache>
                <c:formatCode>General</c:formatCode>
                <c:ptCount val="15"/>
                <c:pt idx="0">
                  <c:v>166</c:v>
                </c:pt>
                <c:pt idx="3">
                  <c:v>155</c:v>
                </c:pt>
                <c:pt idx="6">
                  <c:v>131</c:v>
                </c:pt>
                <c:pt idx="9">
                  <c:v>133</c:v>
                </c:pt>
                <c:pt idx="12">
                  <c:v>103</c:v>
                </c:pt>
              </c:numCache>
            </c:numRef>
          </c:val>
          <c:extLst xmlns:c16r2="http://schemas.microsoft.com/office/drawing/2015/06/chart">
            <c:ext xmlns:c16="http://schemas.microsoft.com/office/drawing/2014/chart" uri="{C3380CC4-5D6E-409C-BE32-E72D297353CC}">
              <c16:uniqueId val="{00000004-9BFE-4BE4-ACCA-080AB1BD7221}"/>
            </c:ext>
          </c:extLst>
        </c:ser>
        <c:ser>
          <c:idx val="5"/>
          <c:order val="5"/>
          <c:tx>
            <c:strRef>
              <c:f>[3]データシート!$A$47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FE-4BE4-ACCA-080AB1BD7221}"/>
            </c:ext>
          </c:extLst>
        </c:ser>
        <c:ser>
          <c:idx val="6"/>
          <c:order val="6"/>
          <c:tx>
            <c:strRef>
              <c:f>[3]データシート!$A$48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BFE-4BE4-ACCA-080AB1BD7221}"/>
            </c:ext>
          </c:extLst>
        </c:ser>
        <c:ser>
          <c:idx val="7"/>
          <c:order val="7"/>
          <c:tx>
            <c:strRef>
              <c:f>[3]データシート!$A$49</c:f>
              <c:strCache>
                <c:ptCount val="1"/>
                <c:pt idx="0">
                  <c:v>元利償還金</c:v>
                </c:pt>
              </c:strCache>
            </c:strRef>
          </c:tx>
          <c:spPr>
            <a:solidFill>
              <a:srgbClr val="FF808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[3]データシート!$B$49:$P$49</c:f>
              <c:numCache>
                <c:formatCode>General</c:formatCode>
                <c:ptCount val="15"/>
                <c:pt idx="0">
                  <c:v>345</c:v>
                </c:pt>
                <c:pt idx="3">
                  <c:v>345</c:v>
                </c:pt>
                <c:pt idx="6">
                  <c:v>308</c:v>
                </c:pt>
                <c:pt idx="9">
                  <c:v>270</c:v>
                </c:pt>
                <c:pt idx="12">
                  <c:v>226</c:v>
                </c:pt>
              </c:numCache>
            </c:numRef>
          </c:val>
          <c:extLst xmlns:c16r2="http://schemas.microsoft.com/office/drawing/2015/06/chart">
            <c:ext xmlns:c16="http://schemas.microsoft.com/office/drawing/2014/chart" uri="{C3380CC4-5D6E-409C-BE32-E72D297353CC}">
              <c16:uniqueId val="{00000007-9BFE-4BE4-ACCA-080AB1BD7221}"/>
            </c:ext>
          </c:extLst>
        </c:ser>
        <c:dLbls>
          <c:showLegendKey val="0"/>
          <c:showVal val="0"/>
          <c:showCatName val="0"/>
          <c:showSerName val="0"/>
          <c:showPercent val="0"/>
          <c:showBubbleSize val="0"/>
        </c:dLbls>
        <c:gapWidth val="100"/>
        <c:overlap val="100"/>
        <c:axId val="528614488"/>
        <c:axId val="528618016"/>
      </c:barChart>
      <c:lineChart>
        <c:grouping val="standard"/>
        <c:varyColors val="0"/>
        <c:ser>
          <c:idx val="8"/>
          <c:order val="8"/>
          <c:tx>
            <c:strRef>
              <c:f>[3]データシート!$A$50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[3]データシート!$B$50:$P$50</c:f>
              <c:numCache>
                <c:formatCode>General</c:formatCode>
                <c:ptCount val="15"/>
                <c:pt idx="0">
                  <c:v>#N/A</c:v>
                </c:pt>
                <c:pt idx="1">
                  <c:v>114</c:v>
                </c:pt>
                <c:pt idx="2">
                  <c:v>#N/A</c:v>
                </c:pt>
                <c:pt idx="3">
                  <c:v>#N/A</c:v>
                </c:pt>
                <c:pt idx="4">
                  <c:v>89</c:v>
                </c:pt>
                <c:pt idx="5">
                  <c:v>#N/A</c:v>
                </c:pt>
                <c:pt idx="6">
                  <c:v>#N/A</c:v>
                </c:pt>
                <c:pt idx="7">
                  <c:v>42</c:v>
                </c:pt>
                <c:pt idx="8">
                  <c:v>#N/A</c:v>
                </c:pt>
                <c:pt idx="9">
                  <c:v>#N/A</c:v>
                </c:pt>
                <c:pt idx="10">
                  <c:v>27</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8-9BFE-4BE4-ACCA-080AB1BD7221}"/>
            </c:ext>
          </c:extLst>
        </c:ser>
        <c:dLbls>
          <c:showLegendKey val="0"/>
          <c:showVal val="0"/>
          <c:showCatName val="0"/>
          <c:showSerName val="0"/>
          <c:showPercent val="0"/>
          <c:showBubbleSize val="0"/>
        </c:dLbls>
        <c:marker val="1"/>
        <c:smooth val="0"/>
        <c:axId val="528614488"/>
        <c:axId val="528618016"/>
      </c:lineChart>
      <c:catAx>
        <c:axId val="52861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618016"/>
        <c:crosses val="autoZero"/>
        <c:auto val="1"/>
        <c:lblAlgn val="ctr"/>
        <c:lblOffset val="100"/>
        <c:tickLblSkip val="1"/>
        <c:tickMarkSkip val="1"/>
        <c:noMultiLvlLbl val="0"/>
      </c:catAx>
      <c:valAx>
        <c:axId val="52861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61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[3]データシート!$A$56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[3]データシート!$B$56:$P$56</c:f>
              <c:numCache>
                <c:formatCode>General</c:formatCode>
                <c:ptCount val="15"/>
                <c:pt idx="2">
                  <c:v>3484</c:v>
                </c:pt>
                <c:pt idx="5">
                  <c:v>3253</c:v>
                </c:pt>
                <c:pt idx="8">
                  <c:v>3063</c:v>
                </c:pt>
                <c:pt idx="11">
                  <c:v>2796</c:v>
                </c:pt>
                <c:pt idx="14">
                  <c:v>2520</c:v>
                </c:pt>
              </c:numCache>
            </c:numRef>
          </c:val>
          <c:extLst xmlns:c16r2="http://schemas.microsoft.com/office/drawing/2015/06/chart">
            <c:ext xmlns:c16="http://schemas.microsoft.com/office/drawing/2014/chart" uri="{C3380CC4-5D6E-409C-BE32-E72D297353CC}">
              <c16:uniqueId val="{00000000-08C9-4ABB-9137-D8E9AA8B7EC2}"/>
            </c:ext>
          </c:extLst>
        </c:ser>
        <c:ser>
          <c:idx val="1"/>
          <c:order val="1"/>
          <c:tx>
            <c:strRef>
              <c:f>[3]データシート!$A$57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8C9-4ABB-9137-D8E9AA8B7EC2}"/>
            </c:ext>
          </c:extLst>
        </c:ser>
        <c:ser>
          <c:idx val="2"/>
          <c:order val="2"/>
          <c:tx>
            <c:strRef>
              <c:f>[3]データシート!$A$58</c:f>
              <c:strCache>
                <c:ptCount val="1"/>
                <c:pt idx="0">
                  <c:v>充当可能基金</c:v>
                </c:pt>
              </c:strCache>
            </c:strRef>
          </c:tx>
          <c:spPr>
            <a:solidFill>
              <a:srgbClr val="FF00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[3]データシート!$B$58:$P$58</c:f>
              <c:numCache>
                <c:formatCode>General</c:formatCode>
                <c:ptCount val="15"/>
                <c:pt idx="2">
                  <c:v>3464</c:v>
                </c:pt>
                <c:pt idx="5">
                  <c:v>3467</c:v>
                </c:pt>
                <c:pt idx="8">
                  <c:v>3603</c:v>
                </c:pt>
                <c:pt idx="11">
                  <c:v>3855</c:v>
                </c:pt>
                <c:pt idx="14">
                  <c:v>3909</c:v>
                </c:pt>
              </c:numCache>
            </c:numRef>
          </c:val>
          <c:extLst xmlns:c16r2="http://schemas.microsoft.com/office/drawing/2015/06/chart">
            <c:ext xmlns:c16="http://schemas.microsoft.com/office/drawing/2014/chart" uri="{C3380CC4-5D6E-409C-BE32-E72D297353CC}">
              <c16:uniqueId val="{00000002-08C9-4ABB-9137-D8E9AA8B7EC2}"/>
            </c:ext>
          </c:extLst>
        </c:ser>
        <c:ser>
          <c:idx val="3"/>
          <c:order val="3"/>
          <c:tx>
            <c:strRef>
              <c:f>[3]データシート!$A$59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C9-4ABB-9137-D8E9AA8B7EC2}"/>
            </c:ext>
          </c:extLst>
        </c:ser>
        <c:ser>
          <c:idx val="4"/>
          <c:order val="4"/>
          <c:tx>
            <c:strRef>
              <c:f>[3]データシート!$A$60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C9-4ABB-9137-D8E9AA8B7EC2}"/>
            </c:ext>
          </c:extLst>
        </c:ser>
        <c:ser>
          <c:idx val="5"/>
          <c:order val="5"/>
          <c:tx>
            <c:strRef>
              <c:f>[3]データシート!$A$61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C9-4ABB-9137-D8E9AA8B7EC2}"/>
            </c:ext>
          </c:extLst>
        </c:ser>
        <c:ser>
          <c:idx val="6"/>
          <c:order val="6"/>
          <c:tx>
            <c:strRef>
              <c:f>[3]データシート!$A$62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[3]データシート!$B$62:$P$62</c:f>
              <c:numCache>
                <c:formatCode>General</c:formatCode>
                <c:ptCount val="15"/>
                <c:pt idx="0">
                  <c:v>410</c:v>
                </c:pt>
                <c:pt idx="3">
                  <c:v>369</c:v>
                </c:pt>
                <c:pt idx="6">
                  <c:v>341</c:v>
                </c:pt>
                <c:pt idx="9">
                  <c:v>348</c:v>
                </c:pt>
                <c:pt idx="12">
                  <c:v>329</c:v>
                </c:pt>
              </c:numCache>
            </c:numRef>
          </c:val>
          <c:extLst xmlns:c16r2="http://schemas.microsoft.com/office/drawing/2015/06/chart">
            <c:ext xmlns:c16="http://schemas.microsoft.com/office/drawing/2014/chart" uri="{C3380CC4-5D6E-409C-BE32-E72D297353CC}">
              <c16:uniqueId val="{00000006-08C9-4ABB-9137-D8E9AA8B7EC2}"/>
            </c:ext>
          </c:extLst>
        </c:ser>
        <c:ser>
          <c:idx val="7"/>
          <c:order val="7"/>
          <c:tx>
            <c:strRef>
              <c:f>[3]データシート!$A$63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[3]データシート!$B$63:$P$63</c:f>
              <c:numCache>
                <c:formatCode>General</c:formatCode>
                <c:ptCount val="15"/>
                <c:pt idx="0">
                  <c:v>19</c:v>
                </c:pt>
                <c:pt idx="3">
                  <c:v>10</c:v>
                </c:pt>
                <c:pt idx="6">
                  <c:v>9</c:v>
                </c:pt>
                <c:pt idx="9">
                  <c:v>7</c:v>
                </c:pt>
                <c:pt idx="12">
                  <c:v>6</c:v>
                </c:pt>
              </c:numCache>
            </c:numRef>
          </c:val>
          <c:extLst xmlns:c16r2="http://schemas.microsoft.com/office/drawing/2015/06/chart">
            <c:ext xmlns:c16="http://schemas.microsoft.com/office/drawing/2014/chart" uri="{C3380CC4-5D6E-409C-BE32-E72D297353CC}">
              <c16:uniqueId val="{00000007-08C9-4ABB-9137-D8E9AA8B7EC2}"/>
            </c:ext>
          </c:extLst>
        </c:ser>
        <c:ser>
          <c:idx val="8"/>
          <c:order val="8"/>
          <c:tx>
            <c:strRef>
              <c:f>[3]データシート!$A$64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[3]データシート!$B$64:$P$64</c:f>
              <c:numCache>
                <c:formatCode>General</c:formatCode>
                <c:ptCount val="15"/>
                <c:pt idx="0">
                  <c:v>1745</c:v>
                </c:pt>
                <c:pt idx="3">
                  <c:v>1633</c:v>
                </c:pt>
                <c:pt idx="6">
                  <c:v>1465</c:v>
                </c:pt>
                <c:pt idx="9">
                  <c:v>1315</c:v>
                </c:pt>
                <c:pt idx="12">
                  <c:v>1107</c:v>
                </c:pt>
              </c:numCache>
            </c:numRef>
          </c:val>
          <c:extLst xmlns:c16r2="http://schemas.microsoft.com/office/drawing/2015/06/chart">
            <c:ext xmlns:c16="http://schemas.microsoft.com/office/drawing/2014/chart" uri="{C3380CC4-5D6E-409C-BE32-E72D297353CC}">
              <c16:uniqueId val="{00000008-08C9-4ABB-9137-D8E9AA8B7EC2}"/>
            </c:ext>
          </c:extLst>
        </c:ser>
        <c:ser>
          <c:idx val="9"/>
          <c:order val="9"/>
          <c:tx>
            <c:strRef>
              <c:f>[3]データシート!$A$65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8C9-4ABB-9137-D8E9AA8B7EC2}"/>
            </c:ext>
          </c:extLst>
        </c:ser>
        <c:ser>
          <c:idx val="10"/>
          <c:order val="10"/>
          <c:tx>
            <c:strRef>
              <c:f>[3]データシート!$A$66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[3]データシート!$B$66:$P$66</c:f>
              <c:numCache>
                <c:formatCode>General</c:formatCode>
                <c:ptCount val="15"/>
                <c:pt idx="0">
                  <c:v>2153</c:v>
                </c:pt>
                <c:pt idx="3">
                  <c:v>1953</c:v>
                </c:pt>
                <c:pt idx="6">
                  <c:v>1748</c:v>
                </c:pt>
                <c:pt idx="9">
                  <c:v>1582</c:v>
                </c:pt>
                <c:pt idx="12">
                  <c:v>1364</c:v>
                </c:pt>
              </c:numCache>
            </c:numRef>
          </c:val>
          <c:extLst xmlns:c16r2="http://schemas.microsoft.com/office/drawing/2015/06/chart">
            <c:ext xmlns:c16="http://schemas.microsoft.com/office/drawing/2014/chart" uri="{C3380CC4-5D6E-409C-BE32-E72D297353CC}">
              <c16:uniqueId val="{0000000A-08C9-4ABB-9137-D8E9AA8B7EC2}"/>
            </c:ext>
          </c:extLst>
        </c:ser>
        <c:dLbls>
          <c:showLegendKey val="0"/>
          <c:showVal val="0"/>
          <c:showCatName val="0"/>
          <c:showSerName val="0"/>
          <c:showPercent val="0"/>
          <c:showBubbleSize val="0"/>
        </c:dLbls>
        <c:gapWidth val="100"/>
        <c:overlap val="100"/>
        <c:axId val="528619192"/>
        <c:axId val="528623896"/>
      </c:barChart>
      <c:lineChart>
        <c:grouping val="standard"/>
        <c:varyColors val="0"/>
        <c:ser>
          <c:idx val="11"/>
          <c:order val="11"/>
          <c:tx>
            <c:strRef>
              <c:f>[3]データシート!$A$67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[3]データシート!$B$67:$P$67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8C9-4ABB-9137-D8E9AA8B7EC2}"/>
            </c:ext>
          </c:extLst>
        </c:ser>
        <c:dLbls>
          <c:showLegendKey val="0"/>
          <c:showVal val="0"/>
          <c:showCatName val="0"/>
          <c:showSerName val="0"/>
          <c:showPercent val="0"/>
          <c:showBubbleSize val="0"/>
        </c:dLbls>
        <c:marker val="1"/>
        <c:smooth val="0"/>
        <c:axId val="528619192"/>
        <c:axId val="528623896"/>
      </c:lineChart>
      <c:catAx>
        <c:axId val="52861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623896"/>
        <c:crosses val="autoZero"/>
        <c:auto val="1"/>
        <c:lblAlgn val="ctr"/>
        <c:lblOffset val="100"/>
        <c:tickLblSkip val="1"/>
        <c:tickMarkSkip val="1"/>
        <c:noMultiLvlLbl val="0"/>
      </c:catAx>
      <c:valAx>
        <c:axId val="528623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61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[3]データシート!$A$72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[3]データシート!$B$71:$D$71</c:f>
              <c:strCache>
                <c:ptCount val="3"/>
                <c:pt idx="0">
                  <c:v>H27</c:v>
                </c:pt>
                <c:pt idx="1">
                  <c:v>H28</c:v>
                </c:pt>
                <c:pt idx="2">
                  <c:v>H29</c:v>
                </c:pt>
              </c:strCache>
            </c:strRef>
          </c:cat>
          <c:val>
            <c:numRef>
              <c:f>[3]データシート!$B$72:$D$72</c:f>
              <c:numCache>
                <c:formatCode>General</c:formatCode>
                <c:ptCount val="3"/>
                <c:pt idx="0">
                  <c:v>1398</c:v>
                </c:pt>
                <c:pt idx="1">
                  <c:v>1399</c:v>
                </c:pt>
                <c:pt idx="2">
                  <c:v>1400</c:v>
                </c:pt>
              </c:numCache>
            </c:numRef>
          </c:val>
          <c:extLst xmlns:c16r2="http://schemas.microsoft.com/office/drawing/2015/06/chart">
            <c:ext xmlns:c16="http://schemas.microsoft.com/office/drawing/2014/chart" uri="{C3380CC4-5D6E-409C-BE32-E72D297353CC}">
              <c16:uniqueId val="{00000000-D156-4361-907C-3720998160D2}"/>
            </c:ext>
          </c:extLst>
        </c:ser>
        <c:ser>
          <c:idx val="0"/>
          <c:order val="1"/>
          <c:tx>
            <c:strRef>
              <c:f>[3]データシート!$A$73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[3]データシート!$B$71:$D$71</c:f>
              <c:strCache>
                <c:ptCount val="3"/>
                <c:pt idx="0">
                  <c:v>H27</c:v>
                </c:pt>
                <c:pt idx="1">
                  <c:v>H28</c:v>
                </c:pt>
                <c:pt idx="2">
                  <c:v>H29</c:v>
                </c:pt>
              </c:strCache>
            </c:strRef>
          </c:cat>
          <c:val>
            <c:numRef>
              <c:f>[3]データシート!$B$73:$D$73</c:f>
              <c:numCache>
                <c:formatCode>General</c:formatCode>
                <c:ptCount val="3"/>
                <c:pt idx="0">
                  <c:v>640</c:v>
                </c:pt>
                <c:pt idx="1">
                  <c:v>868</c:v>
                </c:pt>
                <c:pt idx="2">
                  <c:v>874</c:v>
                </c:pt>
              </c:numCache>
            </c:numRef>
          </c:val>
          <c:extLst xmlns:c16r2="http://schemas.microsoft.com/office/drawing/2015/06/chart">
            <c:ext xmlns:c16="http://schemas.microsoft.com/office/drawing/2014/chart" uri="{C3380CC4-5D6E-409C-BE32-E72D297353CC}">
              <c16:uniqueId val="{00000001-D156-4361-907C-3720998160D2}"/>
            </c:ext>
          </c:extLst>
        </c:ser>
        <c:ser>
          <c:idx val="1"/>
          <c:order val="2"/>
          <c:tx>
            <c:strRef>
              <c:f>[3]データシート!$A$74</c:f>
              <c:strCache>
                <c:ptCount val="1"/>
                <c:pt idx="0">
                  <c:v>その他特定目的基金</c:v>
                </c:pt>
              </c:strCache>
            </c:strRef>
          </c:tx>
          <c:spPr>
            <a:solidFill>
              <a:srgbClr val="2E75B6"/>
            </a:solidFill>
            <a:ln>
              <a:noFill/>
            </a:ln>
          </c:spPr>
          <c:invertIfNegative val="0"/>
          <c:cat>
            <c:strRef>
              <c:f>[3]データシート!$B$71:$D$71</c:f>
              <c:strCache>
                <c:ptCount val="3"/>
                <c:pt idx="0">
                  <c:v>H27</c:v>
                </c:pt>
                <c:pt idx="1">
                  <c:v>H28</c:v>
                </c:pt>
                <c:pt idx="2">
                  <c:v>H29</c:v>
                </c:pt>
              </c:strCache>
            </c:strRef>
          </c:cat>
          <c:val>
            <c:numRef>
              <c:f>[3]データシート!$B$74:$D$74</c:f>
              <c:numCache>
                <c:formatCode>General</c:formatCode>
                <c:ptCount val="3"/>
                <c:pt idx="0">
                  <c:v>1382</c:v>
                </c:pt>
                <c:pt idx="1">
                  <c:v>1398</c:v>
                </c:pt>
                <c:pt idx="2">
                  <c:v>1430</c:v>
                </c:pt>
              </c:numCache>
            </c:numRef>
          </c:val>
          <c:extLst xmlns:c16r2="http://schemas.microsoft.com/office/drawing/2015/06/chart">
            <c:ext xmlns:c16="http://schemas.microsoft.com/office/drawing/2014/chart" uri="{C3380CC4-5D6E-409C-BE32-E72D297353CC}">
              <c16:uniqueId val="{00000002-D156-4361-907C-3720998160D2}"/>
            </c:ext>
          </c:extLst>
        </c:ser>
        <c:dLbls>
          <c:showLegendKey val="0"/>
          <c:showVal val="0"/>
          <c:showCatName val="0"/>
          <c:showSerName val="0"/>
          <c:showPercent val="0"/>
          <c:showBubbleSize val="0"/>
        </c:dLbls>
        <c:gapWidth val="120"/>
        <c:overlap val="100"/>
        <c:axId val="528625464"/>
        <c:axId val="528616840"/>
      </c:barChart>
      <c:catAx>
        <c:axId val="52862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8616840"/>
        <c:crosses val="autoZero"/>
        <c:auto val="1"/>
        <c:lblAlgn val="ctr"/>
        <c:lblOffset val="100"/>
        <c:tickLblSkip val="1"/>
        <c:tickMarkSkip val="1"/>
        <c:noMultiLvlLbl val="0"/>
      </c:catAx>
      <c:valAx>
        <c:axId val="528616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62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34-4698-8712-553935E7C04D}"/>
                </c:ext>
                <c:ext xmlns:c15="http://schemas.microsoft.com/office/drawing/2012/chart" uri="{CE6537A1-D6FC-4f65-9D91-7224C49458BB}">
                  <c15:dlblFieldTable>
                    <c15:dlblFTEntry>
                      <c15:txfldGUID>{47D2F499-1C0D-4472-B54D-B94F51D126B8}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34-4698-8712-553935E7C04D}"/>
                </c:ext>
                <c:ext xmlns:c15="http://schemas.microsoft.com/office/drawing/2012/chart" uri="{CE6537A1-D6FC-4f65-9D91-7224C49458BB}">
                  <c15:dlblFieldTable>
                    <c15:dlblFTEntry>
                      <c15:txfldGUID>{7E8BFE58-C14C-48BF-A6B3-2F64C5AF0E05}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34-4698-8712-553935E7C04D}"/>
                </c:ext>
                <c:ext xmlns:c15="http://schemas.microsoft.com/office/drawing/2012/chart" uri="{CE6537A1-D6FC-4f65-9D91-7224C49458BB}">
                  <c15:dlblFieldTable>
                    <c15:dlblFTEntry>
                      <c15:txfldGUID>{C1CE5D2F-7EBE-4458-986D-CE3A8F04C4C1}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34-4698-8712-553935E7C04D}"/>
                </c:ext>
                <c:ext xmlns:c15="http://schemas.microsoft.com/office/drawing/2012/chart" uri="{CE6537A1-D6FC-4f65-9D91-7224C49458BB}">
                  <c15:dlblFieldTable>
                    <c15:dlblFTEntry>
                      <c15:txfldGUID>{89FEC645-5BE7-4C7E-9D7B-D419C325D9B7}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34-4698-8712-553935E7C04D}"/>
                </c:ext>
                <c:ext xmlns:c15="http://schemas.microsoft.com/office/drawing/2012/chart" uri="{CE6537A1-D6FC-4f65-9D91-7224C49458BB}">
                  <c15:dlblFieldTable>
                    <c15:dlblFTEntry>
                      <c15:txfldGUID>{4E659B81-30A2-4713-AF90-ADA7D35BD179}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34-4698-8712-553935E7C04D}"/>
                </c:ext>
                <c:ext xmlns:c15="http://schemas.microsoft.com/office/drawing/2012/chart" uri="{CE6537A1-D6FC-4f65-9D91-7224C49458BB}">
                  <c15:dlblFieldTable>
                    <c15:dlblFTEntry>
                      <c15:txfldGUID>{75902BAE-C8D6-4CD4-AC7E-AB61B95E30BB}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34-4698-8712-553935E7C04D}"/>
                </c:ext>
                <c:ext xmlns:c15="http://schemas.microsoft.com/office/drawing/2012/chart" uri="{CE6537A1-D6FC-4f65-9D91-7224C49458BB}">
                  <c15:dlblFieldTable>
                    <c15:dlblFTEntry>
                      <c15:txfldGUID>{D86D2089-0700-44FF-B597-5B918AB6F727}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34-4698-8712-553935E7C04D}"/>
                </c:ext>
                <c:ext xmlns:c15="http://schemas.microsoft.com/office/drawing/2012/chart" uri="{CE6537A1-D6FC-4f65-9D91-7224C49458BB}">
                  <c15:dlblFieldTable>
                    <c15:dlblFTEntry>
                      <c15:txfldGUID>{8B377EA3-BE5F-42A6-A01E-C7D873B05B23}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34-4698-8712-553935E7C04D}"/>
                </c:ext>
                <c:ext xmlns:c15="http://schemas.microsoft.com/office/drawing/2012/chart" uri="{CE6537A1-D6FC-4f65-9D91-7224C49458BB}">
                  <c15:dlblFieldTable>
                    <c15:dlblFTEntry>
                      <c15:txfldGUID>{D210628E-AF2E-4F63-BB2A-73CA8817B42E}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48.7</c:v>
                </c:pt>
                <c:pt idx="24">
                  <c:v>50</c:v>
                </c:pt>
                <c:pt idx="32">
                  <c:v>50.8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B34-4698-8712-553935E7C0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34-4698-8712-553935E7C04D}"/>
                </c:ext>
                <c:ext xmlns:c15="http://schemas.microsoft.com/office/drawing/2012/chart" uri="{CE6537A1-D6FC-4f65-9D91-7224C49458BB}">
                  <c15:dlblFieldTable>
                    <c15:dlblFTEntry>
                      <c15:txfldGUID>{B36189DE-9103-4604-8B38-FC04EE312FBA}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34-4698-8712-553935E7C04D}"/>
                </c:ext>
                <c:ext xmlns:c15="http://schemas.microsoft.com/office/drawing/2012/chart" uri="{CE6537A1-D6FC-4f65-9D91-7224C49458BB}">
                  <c15:dlblFieldTable>
                    <c15:dlblFTEntry>
                      <c15:txfldGUID>{6C9A20E9-5CDD-4C7C-902F-156F93E12E31}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34-4698-8712-553935E7C04D}"/>
                </c:ext>
                <c:ext xmlns:c15="http://schemas.microsoft.com/office/drawing/2012/chart" uri="{CE6537A1-D6FC-4f65-9D91-7224C49458BB}">
                  <c15:dlblFieldTable>
                    <c15:dlblFTEntry>
                      <c15:txfldGUID>{E8C617C2-99D6-4AA4-943E-473DD3DF7611}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34-4698-8712-553935E7C04D}"/>
                </c:ext>
                <c:ext xmlns:c15="http://schemas.microsoft.com/office/drawing/2012/chart" uri="{CE6537A1-D6FC-4f65-9D91-7224C49458BB}">
                  <c15:dlblFieldTable>
                    <c15:dlblFTEntry>
                      <c15:txfldGUID>{EC741204-056C-49F3-8B2A-19E60E5C4B92}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34-4698-8712-553935E7C04D}"/>
                </c:ext>
                <c:ext xmlns:c15="http://schemas.microsoft.com/office/drawing/2012/chart" uri="{CE6537A1-D6FC-4f65-9D91-7224C49458BB}">
                  <c15:dlblFieldTable>
                    <c15:dlblFTEntry>
                      <c15:txfldGUID>{360A50B8-E0CF-48CB-B6C3-8AE0AC66CEC6}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34-4698-8712-553935E7C04D}"/>
                </c:ext>
                <c:ext xmlns:c15="http://schemas.microsoft.com/office/drawing/2012/chart" uri="{CE6537A1-D6FC-4f65-9D91-7224C49458BB}">
                  <c15:dlblFieldTable>
                    <c15:dlblFTEntry>
                      <c15:txfldGUID>{3F2FE025-BCA5-4EE7-9A0D-C64D19E26F06}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34-4698-8712-553935E7C04D}"/>
                </c:ext>
                <c:ext xmlns:c15="http://schemas.microsoft.com/office/drawing/2012/chart" uri="{CE6537A1-D6FC-4f65-9D91-7224C49458BB}">
                  <c15:layout/>
                  <c15:dlblFieldTable>
                    <c15:dlblFTEntry>
                      <c15:txfldGUID>{6CA8D48B-1D1F-4DE2-9824-A7398549EF20}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34-4698-8712-553935E7C04D}"/>
                </c:ext>
                <c:ext xmlns:c15="http://schemas.microsoft.com/office/drawing/2012/chart" uri="{CE6537A1-D6FC-4f65-9D91-7224C49458BB}">
                  <c15:layout/>
                  <c15:dlblFieldTable>
                    <c15:dlblFTEntry>
                      <c15:txfldGUID>{4412063B-8AED-4333-908C-EF527E6AD2E8}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34-4698-8712-553935E7C04D}"/>
                </c:ext>
                <c:ext xmlns:c15="http://schemas.microsoft.com/office/drawing/2012/chart" uri="{CE6537A1-D6FC-4f65-9D91-7224C49458BB}">
                  <c15:layout/>
                  <c15:dlblFieldTable>
                    <c15:dlblFTEntry>
                      <c15:txfldGUID>{6B2BA9A9-7CD2-4CD7-A38F-DAA276AABD1C}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B34-4698-8712-553935E7C04D}"/>
            </c:ext>
          </c:extLst>
        </c:ser>
        <c:dLbls>
          <c:showLegendKey val="0"/>
          <c:showVal val="1"/>
          <c:showCatName val="0"/>
          <c:showSerName val="0"/>
          <c:showPercent val="0"/>
          <c:showBubbleSize val="0"/>
        </c:dLbls>
        <c:axId val="421372824"/>
        <c:axId val="421376352"/>
      </c:scatterChart>
      <c:valAx>
        <c:axId val="421372824"/>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376352"/>
        <c:crosses val="autoZero"/>
        <c:crossBetween val="midCat"/>
      </c:valAx>
      <c:valAx>
        <c:axId val="4213763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372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FD-4750-98C2-2C7565B59C20}"/>
                </c:ext>
                <c:ext xmlns:c15="http://schemas.microsoft.com/office/drawing/2012/chart" uri="{CE6537A1-D6FC-4f65-9D91-7224C49458BB}">
                  <c15:dlblFieldTable>
                    <c15:dlblFTEntry>
                      <c15:txfldGUID>{7816D875-ADC2-4881-A278-494610129BF6}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5FD-4750-98C2-2C7565B59C20}"/>
                </c:ext>
                <c:ext xmlns:c15="http://schemas.microsoft.com/office/drawing/2012/chart" uri="{CE6537A1-D6FC-4f65-9D91-7224C49458BB}">
                  <c15:dlblFieldTable>
                    <c15:dlblFTEntry>
                      <c15:txfldGUID>{0E43AFB1-A1C8-4D3F-BC4F-523CA2606D95}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5FD-4750-98C2-2C7565B59C20}"/>
                </c:ext>
                <c:ext xmlns:c15="http://schemas.microsoft.com/office/drawing/2012/chart" uri="{CE6537A1-D6FC-4f65-9D91-7224C49458BB}">
                  <c15:dlblFieldTable>
                    <c15:dlblFTEntry>
                      <c15:txfldGUID>{44915B3D-20E0-4CCE-8ED8-7B911C344EE5}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5FD-4750-98C2-2C7565B59C20}"/>
                </c:ext>
                <c:ext xmlns:c15="http://schemas.microsoft.com/office/drawing/2012/chart" uri="{CE6537A1-D6FC-4f65-9D91-7224C49458BB}">
                  <c15:dlblFieldTable>
                    <c15:dlblFTEntry>
                      <c15:txfldGUID>{C3AD407A-A61A-49B7-B93D-FEAA4F0A051E}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5FD-4750-98C2-2C7565B59C20}"/>
                </c:ext>
                <c:ext xmlns:c15="http://schemas.microsoft.com/office/drawing/2012/chart" uri="{CE6537A1-D6FC-4f65-9D91-7224C49458BB}">
                  <c15:dlblFieldTable>
                    <c15:dlblFTEntry>
                      <c15:txfldGUID>{B858D25B-C6C3-4C39-BE7A-7C83CDFE8F7D}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5FD-4750-98C2-2C7565B59C20}"/>
                </c:ext>
                <c:ext xmlns:c15="http://schemas.microsoft.com/office/drawing/2012/chart" uri="{CE6537A1-D6FC-4f65-9D91-7224C49458BB}">
                  <c15:dlblFieldTable>
                    <c15:dlblFTEntry>
                      <c15:txfldGUID>{4B47F8EC-A68A-40AD-A4E7-C3518244E9BB}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5FD-4750-98C2-2C7565B59C20}"/>
                </c:ext>
                <c:ext xmlns:c15="http://schemas.microsoft.com/office/drawing/2012/chart" uri="{CE6537A1-D6FC-4f65-9D91-7224C49458BB}">
                  <c15:dlblFieldTable>
                    <c15:dlblFTEntry>
                      <c15:txfldGUID>{8B1FAC37-C761-4B82-AF81-5502DFA0FC7C}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5FD-4750-98C2-2C7565B59C20}"/>
                </c:ext>
                <c:ext xmlns:c15="http://schemas.microsoft.com/office/drawing/2012/chart" uri="{CE6537A1-D6FC-4f65-9D91-7224C49458BB}">
                  <c15:dlblFieldTable>
                    <c15:dlblFTEntry>
                      <c15:txfldGUID>{7DBB14A4-30EE-4FA9-971F-395C13DFB92F}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5FD-4750-98C2-2C7565B59C20}"/>
                </c:ext>
                <c:ext xmlns:c15="http://schemas.microsoft.com/office/drawing/2012/chart" uri="{CE6537A1-D6FC-4f65-9D91-7224C49458BB}">
                  <c15:dlblFieldTable>
                    <c15:dlblFTEntry>
                      <c15:txfldGUID>{FEA80443-D911-4FDE-86AB-A710B2CD78BD}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9.9</c:v>
                </c:pt>
                <c:pt idx="16">
                  <c:v>6.8</c:v>
                </c:pt>
                <c:pt idx="24">
                  <c:v>4.4000000000000004</c:v>
                </c:pt>
                <c:pt idx="32">
                  <c:v>1.2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5FD-4750-98C2-2C7565B59C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FD-4750-98C2-2C7565B59C20}"/>
                </c:ext>
                <c:ext xmlns:c15="http://schemas.microsoft.com/office/drawing/2012/chart" uri="{CE6537A1-D6FC-4f65-9D91-7224C49458BB}">
                  <c15:layout/>
                  <c15:dlblFieldTable>
                    <c15:dlblFTEntry>
                      <c15:txfldGUID>{D9975937-92A8-4D25-AD6A-34FCA5D5F7F6}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5FD-4750-98C2-2C7565B59C20}"/>
                </c:ext>
                <c:ext xmlns:c15="http://schemas.microsoft.com/office/drawing/2012/chart" uri="{CE6537A1-D6FC-4f65-9D91-7224C49458BB}">
                  <c15:dlblFieldTable>
                    <c15:dlblFTEntry>
                      <c15:txfldGUID>{D5A66A3A-2231-46B4-9C34-C6F73FC2606D}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5FD-4750-98C2-2C7565B59C20}"/>
                </c:ext>
                <c:ext xmlns:c15="http://schemas.microsoft.com/office/drawing/2012/chart" uri="{CE6537A1-D6FC-4f65-9D91-7224C49458BB}">
                  <c15:dlblFieldTable>
                    <c15:dlblFTEntry>
                      <c15:txfldGUID>{37C6F0B1-82E4-4C92-9F82-D55C4239BE25}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5FD-4750-98C2-2C7565B59C20}"/>
                </c:ext>
                <c:ext xmlns:c15="http://schemas.microsoft.com/office/drawing/2012/chart" uri="{CE6537A1-D6FC-4f65-9D91-7224C49458BB}">
                  <c15:dlblFieldTable>
                    <c15:dlblFTEntry>
                      <c15:txfldGUID>{496DBCFC-A634-40C5-81DD-CE7DE13D42A8}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5FD-4750-98C2-2C7565B59C20}"/>
                </c:ext>
                <c:ext xmlns:c15="http://schemas.microsoft.com/office/drawing/2012/chart" uri="{CE6537A1-D6FC-4f65-9D91-7224C49458BB}">
                  <c15:dlblFieldTable>
                    <c15:dlblFTEntry>
                      <c15:txfldGUID>{0D8D8341-399D-4BA8-A59D-D409316E5C82}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5FD-4750-98C2-2C7565B59C20}"/>
                </c:ext>
                <c:ext xmlns:c15="http://schemas.microsoft.com/office/drawing/2012/chart" uri="{CE6537A1-D6FC-4f65-9D91-7224C49458BB}">
                  <c15:layout/>
                  <c15:dlblFieldTable>
                    <c15:dlblFTEntry>
                      <c15:txfldGUID>{883F5752-2CFC-44B4-B5F1-A86FEB8AEDD9}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5FD-4750-98C2-2C7565B59C20}"/>
                </c:ext>
                <c:ext xmlns:c15="http://schemas.microsoft.com/office/drawing/2012/chart" uri="{CE6537A1-D6FC-4f65-9D91-7224C49458BB}">
                  <c15:layout/>
                  <c15:dlblFieldTable>
                    <c15:dlblFTEntry>
                      <c15:txfldGUID>{860D63D9-EA42-486A-A402-C3EF22275B00}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5FD-4750-98C2-2C7565B59C20}"/>
                </c:ext>
                <c:ext xmlns:c15="http://schemas.microsoft.com/office/drawing/2012/chart" uri="{CE6537A1-D6FC-4f65-9D91-7224C49458BB}">
                  <c15:layout/>
                  <c15:dlblFieldTable>
                    <c15:dlblFTEntry>
                      <c15:txfldGUID>{C2F6FDF0-D10E-471F-B2B1-04464739715D}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5FD-4750-98C2-2C7565B59C20}"/>
                </c:ext>
                <c:ext xmlns:c15="http://schemas.microsoft.com/office/drawing/2012/chart" uri="{CE6537A1-D6FC-4f65-9D91-7224C49458BB}">
                  <c15:layout/>
                  <c15:dlblFieldTable>
                    <c15:dlblFTEntry>
                      <c15:txfldGUID>{0913692D-A777-4F23-AC7B-17DBFD4D3BD6}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5FD-4750-98C2-2C7565B59C20}"/>
            </c:ext>
          </c:extLst>
        </c:ser>
        <c:dLbls>
          <c:showLegendKey val="0"/>
          <c:showVal val="1"/>
          <c:showCatName val="0"/>
          <c:showSerName val="0"/>
          <c:showPercent val="0"/>
          <c:showBubbleSize val="0"/>
        </c:dLbls>
        <c:axId val="421370080"/>
        <c:axId val="431154888"/>
      </c:scatterChart>
      <c:valAx>
        <c:axId val="42137008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154888"/>
        <c:crosses val="autoZero"/>
        <c:crossBetween val="midCat"/>
      </c:valAx>
      <c:valAx>
        <c:axId val="4311548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370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元利償還金などの減少により、実質公債費比率の分子は年々減少傾向にある。実質公債費比率は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％まで下がったが、平成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年度以降に庁舎建設などの大規模事業が控えており、その公債費の</a:t>
          </a:r>
          <a:r>
            <a:rPr kumimoji="1" lang="ja-JP" altLang="en-US" sz="1100">
              <a:solidFill>
                <a:schemeClr val="dk1"/>
              </a:solidFill>
              <a:effectLst/>
              <a:latin typeface="+mn-lt"/>
              <a:ea typeface="+mn-ea"/>
              <a:cs typeface="+mn-cs"/>
            </a:rPr>
            <a:t>増高を予測し、</a:t>
          </a:r>
          <a:r>
            <a:rPr kumimoji="1" lang="ja-JP" altLang="ja-JP" sz="1100">
              <a:solidFill>
                <a:schemeClr val="dk1"/>
              </a:solidFill>
              <a:effectLst/>
              <a:latin typeface="+mn-lt"/>
              <a:ea typeface="+mn-ea"/>
              <a:cs typeface="+mn-cs"/>
            </a:rPr>
            <a:t>地方債許可団体に移行する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％を超えないよう注視していく。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一般会計などに係る地方債の現在高の減少による将来負担額の減少、充当可能基金の増加による充当可能財源の増加などにより、将来負担比率の分子は健全に保たれている。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徳島県佐那河内村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WEB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サイトで応援基金（ふるさと納税）を募る事業が、平成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年度より本格的に実施したため基金全体の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短期的には新庁舎建設事業において平成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年度に実施設計を行い、平成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年度に工事着手し平成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年度中に竣工する予定のため、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役場庁舎改築基金は事業終了に伴い基金残高は０円となる見込みであり、これにより基金全体としても約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百万円減少する。中期的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には、預金収入を財源とした積立金が減少する見込みのため取崩予定の無い基金を検討し、国債等の運用を進める。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・役場庁舎改築基金：佐那河内村役場の改築に係る経費に充てるため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・応援基金：ふるさと佐那河内をこよなく愛し、ふるさと佐那河内の未来の発展を応援しようとする個人、団体から広く寄附金を募り、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寄付者からの佐那河内村応援寄附金を積み立てるため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年度に庁舎基本計画に取り組んでおり、その経費に充てるため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WEB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サイトで応援基金（ふるさと納税）を募る事業が、平成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年度より本格的に実施したため、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年度に実施設計を行い、平成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年度に工事着手し平成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年度中に竣工する予定のため、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役場庁舎改築基金は事業終了に伴い基金残高は０円となる見込みである。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・ふるさと納税の健全な発展に向けた制度の見直しに準じ、事業を活用し、継続して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WEB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サイトでの寄附を募っていく予定である。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年度中の預金利子を積立てたため増加した。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剰余金の取扱いにおいて決算剰余金の１／２を下らない額を翌翌年度までに積み立て、又は償還期限を繰り上げて行なう地方債の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償還の財源に充てなければならないとされており、本村の場合、決算剰余金については減債基金へ優先的に積み立て、短期的には庁舎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建設関係の地方債の償還において繰上償還を予定している。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そのため、その繰上償還を行っている間は、前年度同様、預金利子分についてのみ積み立てることとしている。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百万円積立て、繰上償還として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短期的に庁舎建設関係の地方債の償還において繰上償還（平成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そのため決算剰余金については減債基金へ優先的に積み立てることとしている。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
2,405
42.28
2,831,593
2,735,840
76,777
1,561,807
1,363,903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当村の有形固定資産減価償却率は類似団体より低い水準類にある。類似団体と比較しても資産が新しいと言えるが、平成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上昇している。今後の維持管理費の増加を考えると老朽化した施設の集約化や除却等の検討を進めていく必要がある。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xdr:cNvSpPr txBox="1"/>
      </xdr:nvSpPr>
      <xdr:spPr>
        <a:xfrm>
          <a:off x="4813300" y="4820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86" name="楕円 85"/>
        <xdr:cNvSpPr/>
      </xdr:nvSpPr>
      <xdr:spPr>
        <a:xfrm>
          <a:off x="4711700" y="5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16315</xdr:rowOff>
    </xdr:from>
    <xdr:ext cx="405111" cy="259045"/>
    <xdr:sp macro="" textlink="">
      <xdr:nvSpPr>
        <xdr:cNvPr id="87" name="有形固定資産減価償却率該当値テキスト"/>
        <xdr:cNvSpPr txBox="1"/>
      </xdr:nvSpPr>
      <xdr:spPr>
        <a:xfrm>
          <a:off x="4813300" y="5159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8" name="楕円 87"/>
        <xdr:cNvSpPr/>
      </xdr:nvSpPr>
      <xdr:spPr>
        <a:xfrm>
          <a:off x="4000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117475</xdr:rowOff>
    </xdr:to>
    <xdr:cxnSp macro="">
      <xdr:nvCxnSpPr>
        <xdr:cNvPr id="89" name="直線コネクタ 88"/>
        <xdr:cNvCxnSpPr/>
      </xdr:nvCxnSpPr>
      <xdr:spPr>
        <a:xfrm flipV="1">
          <a:off x="4051300" y="5232188"/>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90" name="楕円 89"/>
        <xdr:cNvSpPr/>
      </xdr:nvSpPr>
      <xdr:spPr>
        <a:xfrm>
          <a:off x="3238500" y="52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164253</xdr:rowOff>
    </xdr:to>
    <xdr:cxnSp macro="">
      <xdr:nvCxnSpPr>
        <xdr:cNvPr id="91" name="直線コネクタ 90"/>
        <xdr:cNvCxnSpPr/>
      </xdr:nvCxnSpPr>
      <xdr:spPr>
        <a:xfrm flipV="1">
          <a:off x="3289300" y="526097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94" name="n_1mainValue有形固定資産減価償却率"/>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5" name="n_2mainValue有形固定資産減価償却率"/>
        <xdr:cNvSpPr txBox="1"/>
      </xdr:nvSpPr>
      <xdr:spPr>
        <a:xfrm>
          <a:off x="30867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年度決算において、負債合計金額は約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億であり、対して業務活動収支は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億であり、これらの商を償還年数とした場合、約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年度決算時点の基金残高約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億円には、庁舎建て替え事業費も含まれるため、今後も計画的に起債を行っていく。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
2,405
42.28
2,831,593
2,735,840
76,777
1,561,807
1,363,903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53975</xdr:rowOff>
    </xdr:from>
    <xdr:to>
      <xdr:col>24</xdr:col>
      <xdr:colOff>114300</xdr:colOff>
      <xdr:row>40</xdr:row>
      <xdr:rowOff>155575</xdr:rowOff>
    </xdr:to>
    <xdr:sp macro="" textlink="">
      <xdr:nvSpPr>
        <xdr:cNvPr id="70" name="楕円 69"/>
        <xdr:cNvSpPr/>
      </xdr:nvSpPr>
      <xdr:spPr>
        <a:xfrm>
          <a:off x="4584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140352</xdr:rowOff>
    </xdr:from>
    <xdr:ext cx="405111" cy="259045"/>
    <xdr:sp macro="" textlink="">
      <xdr:nvSpPr>
        <xdr:cNvPr id="71" name="【道路】&#10;有形固定資産減価償却率該当値テキスト"/>
        <xdr:cNvSpPr txBox="1"/>
      </xdr:nvSpPr>
      <xdr:spPr>
        <a:xfrm>
          <a:off x="4673600"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84455</xdr:rowOff>
    </xdr:from>
    <xdr:to>
      <xdr:col>20</xdr:col>
      <xdr:colOff>38100</xdr:colOff>
      <xdr:row>41</xdr:row>
      <xdr:rowOff>14605</xdr:rowOff>
    </xdr:to>
    <xdr:sp macro="" textlink="">
      <xdr:nvSpPr>
        <xdr:cNvPr id="72" name="楕円 71"/>
        <xdr:cNvSpPr/>
      </xdr:nvSpPr>
      <xdr:spPr>
        <a:xfrm>
          <a:off x="3746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104775</xdr:rowOff>
    </xdr:from>
    <xdr:to>
      <xdr:col>24</xdr:col>
      <xdr:colOff>63500</xdr:colOff>
      <xdr:row>40</xdr:row>
      <xdr:rowOff>135255</xdr:rowOff>
    </xdr:to>
    <xdr:cxnSp macro="">
      <xdr:nvCxnSpPr>
        <xdr:cNvPr id="73" name="直線コネクタ 72"/>
        <xdr:cNvCxnSpPr/>
      </xdr:nvCxnSpPr>
      <xdr:spPr>
        <a:xfrm flipV="1">
          <a:off x="3797300" y="69627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114935</xdr:rowOff>
    </xdr:from>
    <xdr:to>
      <xdr:col>15</xdr:col>
      <xdr:colOff>101600</xdr:colOff>
      <xdr:row>41</xdr:row>
      <xdr:rowOff>45085</xdr:rowOff>
    </xdr:to>
    <xdr:sp macro="" textlink="">
      <xdr:nvSpPr>
        <xdr:cNvPr id="74" name="楕円 73"/>
        <xdr:cNvSpPr/>
      </xdr:nvSpPr>
      <xdr:spPr>
        <a:xfrm>
          <a:off x="2857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135255</xdr:rowOff>
    </xdr:from>
    <xdr:to>
      <xdr:col>19</xdr:col>
      <xdr:colOff>177800</xdr:colOff>
      <xdr:row>40</xdr:row>
      <xdr:rowOff>165735</xdr:rowOff>
    </xdr:to>
    <xdr:cxnSp macro="">
      <xdr:nvCxnSpPr>
        <xdr:cNvPr id="75" name="直線コネクタ 74"/>
        <xdr:cNvCxnSpPr/>
      </xdr:nvCxnSpPr>
      <xdr:spPr>
        <a:xfrm flipV="1">
          <a:off x="2908300" y="69932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5732</xdr:rowOff>
    </xdr:from>
    <xdr:ext cx="405111" cy="259045"/>
    <xdr:sp macro="" textlink="">
      <xdr:nvSpPr>
        <xdr:cNvPr id="78" name="n_1mainValue【道路】&#10;有形固定資産減価償却率"/>
        <xdr:cNvSpPr txBox="1"/>
      </xdr:nvSpPr>
      <xdr:spPr>
        <a:xfrm>
          <a:off x="35820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36212</xdr:rowOff>
    </xdr:from>
    <xdr:ext cx="405111" cy="259045"/>
    <xdr:sp macro="" textlink="">
      <xdr:nvSpPr>
        <xdr:cNvPr id="79" name="n_2mainValue【道路】&#10;有形固定資産減価償却率"/>
        <xdr:cNvSpPr txBox="1"/>
      </xdr:nvSpPr>
      <xdr:spPr>
        <a:xfrm>
          <a:off x="2705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122699</xdr:rowOff>
    </xdr:from>
    <xdr:to>
      <xdr:col>55</xdr:col>
      <xdr:colOff>50800</xdr:colOff>
      <xdr:row>41</xdr:row>
      <xdr:rowOff>52849</xdr:rowOff>
    </xdr:to>
    <xdr:sp macro="" textlink="">
      <xdr:nvSpPr>
        <xdr:cNvPr id="117" name="楕円 116"/>
        <xdr:cNvSpPr/>
      </xdr:nvSpPr>
      <xdr:spPr>
        <a:xfrm>
          <a:off x="10426700" y="69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145576</xdr:rowOff>
    </xdr:from>
    <xdr:ext cx="599010" cy="259045"/>
    <xdr:sp macro="" textlink="">
      <xdr:nvSpPr>
        <xdr:cNvPr id="118" name="【道路】&#10;一人当たり延長該当値テキスト"/>
        <xdr:cNvSpPr txBox="1"/>
      </xdr:nvSpPr>
      <xdr:spPr>
        <a:xfrm>
          <a:off x="10515600" y="683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112095</xdr:rowOff>
    </xdr:from>
    <xdr:to>
      <xdr:col>50</xdr:col>
      <xdr:colOff>165100</xdr:colOff>
      <xdr:row>41</xdr:row>
      <xdr:rowOff>42245</xdr:rowOff>
    </xdr:to>
    <xdr:sp macro="" textlink="">
      <xdr:nvSpPr>
        <xdr:cNvPr id="119" name="楕円 118"/>
        <xdr:cNvSpPr/>
      </xdr:nvSpPr>
      <xdr:spPr>
        <a:xfrm>
          <a:off x="9588500" y="69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162895</xdr:rowOff>
    </xdr:from>
    <xdr:to>
      <xdr:col>55</xdr:col>
      <xdr:colOff>0</xdr:colOff>
      <xdr:row>41</xdr:row>
      <xdr:rowOff>2049</xdr:rowOff>
    </xdr:to>
    <xdr:cxnSp macro="">
      <xdr:nvCxnSpPr>
        <xdr:cNvPr id="120" name="直線コネクタ 119"/>
        <xdr:cNvCxnSpPr/>
      </xdr:nvCxnSpPr>
      <xdr:spPr>
        <a:xfrm>
          <a:off x="9639300" y="7020895"/>
          <a:ext cx="8382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115497</xdr:rowOff>
    </xdr:from>
    <xdr:to>
      <xdr:col>46</xdr:col>
      <xdr:colOff>38100</xdr:colOff>
      <xdr:row>41</xdr:row>
      <xdr:rowOff>45647</xdr:rowOff>
    </xdr:to>
    <xdr:sp macro="" textlink="">
      <xdr:nvSpPr>
        <xdr:cNvPr id="121" name="楕円 120"/>
        <xdr:cNvSpPr/>
      </xdr:nvSpPr>
      <xdr:spPr>
        <a:xfrm>
          <a:off x="8699500" y="69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162895</xdr:rowOff>
    </xdr:from>
    <xdr:to>
      <xdr:col>50</xdr:col>
      <xdr:colOff>114300</xdr:colOff>
      <xdr:row>40</xdr:row>
      <xdr:rowOff>166297</xdr:rowOff>
    </xdr:to>
    <xdr:cxnSp macro="">
      <xdr:nvCxnSpPr>
        <xdr:cNvPr id="122" name="直線コネクタ 121"/>
        <xdr:cNvCxnSpPr/>
      </xdr:nvCxnSpPr>
      <xdr:spPr>
        <a:xfrm flipV="1">
          <a:off x="8750300" y="7020895"/>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58772</xdr:rowOff>
    </xdr:from>
    <xdr:ext cx="599010" cy="259045"/>
    <xdr:sp macro="" textlink="">
      <xdr:nvSpPr>
        <xdr:cNvPr id="125" name="n_1mainValue【道路】&#10;一人当たり延長"/>
        <xdr:cNvSpPr txBox="1"/>
      </xdr:nvSpPr>
      <xdr:spPr>
        <a:xfrm>
          <a:off x="9327094" y="674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62174</xdr:rowOff>
    </xdr:from>
    <xdr:ext cx="599010" cy="259045"/>
    <xdr:sp macro="" textlink="">
      <xdr:nvSpPr>
        <xdr:cNvPr id="126" name="n_2mainValue【道路】&#10;一人当たり延長"/>
        <xdr:cNvSpPr txBox="1"/>
      </xdr:nvSpPr>
      <xdr:spPr>
        <a:xfrm>
          <a:off x="8450794" y="67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78740</xdr:rowOff>
    </xdr:from>
    <xdr:to>
      <xdr:col>24</xdr:col>
      <xdr:colOff>114300</xdr:colOff>
      <xdr:row>59</xdr:row>
      <xdr:rowOff>8890</xdr:rowOff>
    </xdr:to>
    <xdr:sp macro="" textlink="">
      <xdr:nvSpPr>
        <xdr:cNvPr id="165" name="楕円 164"/>
        <xdr:cNvSpPr/>
      </xdr:nvSpPr>
      <xdr:spPr>
        <a:xfrm>
          <a:off x="4584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101617</xdr:rowOff>
    </xdr:from>
    <xdr:ext cx="405111" cy="259045"/>
    <xdr:sp macro="" textlink="">
      <xdr:nvSpPr>
        <xdr:cNvPr id="166" name="【橋りょう・トンネル】&#10;有形固定資産減価償却率該当値テキスト"/>
        <xdr:cNvSpPr txBox="1"/>
      </xdr:nvSpPr>
      <xdr:spPr>
        <a:xfrm>
          <a:off x="4673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67" name="楕円 166"/>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129540</xdr:rowOff>
    </xdr:from>
    <xdr:to>
      <xdr:col>24</xdr:col>
      <xdr:colOff>63500</xdr:colOff>
      <xdr:row>58</xdr:row>
      <xdr:rowOff>148590</xdr:rowOff>
    </xdr:to>
    <xdr:cxnSp macro="">
      <xdr:nvCxnSpPr>
        <xdr:cNvPr id="168" name="直線コネクタ 167"/>
        <xdr:cNvCxnSpPr/>
      </xdr:nvCxnSpPr>
      <xdr:spPr>
        <a:xfrm flipV="1">
          <a:off x="3797300" y="100736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69" name="楕円 168"/>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0</xdr:rowOff>
    </xdr:to>
    <xdr:cxnSp macro="">
      <xdr:nvCxnSpPr>
        <xdr:cNvPr id="170" name="直線コネクタ 169"/>
        <xdr:cNvCxnSpPr/>
      </xdr:nvCxnSpPr>
      <xdr:spPr>
        <a:xfrm flipV="1">
          <a:off x="2908300" y="10092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73" name="n_1main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74" name="n_2main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50901</xdr:rowOff>
    </xdr:from>
    <xdr:to>
      <xdr:col>55</xdr:col>
      <xdr:colOff>50800</xdr:colOff>
      <xdr:row>62</xdr:row>
      <xdr:rowOff>152501</xdr:rowOff>
    </xdr:to>
    <xdr:sp macro="" textlink="">
      <xdr:nvSpPr>
        <xdr:cNvPr id="214" name="楕円 213"/>
        <xdr:cNvSpPr/>
      </xdr:nvSpPr>
      <xdr:spPr>
        <a:xfrm>
          <a:off x="10426700" y="106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73778</xdr:rowOff>
    </xdr:from>
    <xdr:ext cx="690189" cy="259045"/>
    <xdr:sp macro="" textlink="">
      <xdr:nvSpPr>
        <xdr:cNvPr id="215" name="【橋りょう・トンネル】&#10;一人当たり有形固定資産（償却資産）額該当値テキスト"/>
        <xdr:cNvSpPr txBox="1"/>
      </xdr:nvSpPr>
      <xdr:spPr>
        <a:xfrm>
          <a:off x="10515600" y="105322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58764</xdr:rowOff>
    </xdr:from>
    <xdr:to>
      <xdr:col>50</xdr:col>
      <xdr:colOff>165100</xdr:colOff>
      <xdr:row>62</xdr:row>
      <xdr:rowOff>160364</xdr:rowOff>
    </xdr:to>
    <xdr:sp macro="" textlink="">
      <xdr:nvSpPr>
        <xdr:cNvPr id="216" name="楕円 215"/>
        <xdr:cNvSpPr/>
      </xdr:nvSpPr>
      <xdr:spPr>
        <a:xfrm>
          <a:off x="9588500" y="106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101701</xdr:rowOff>
    </xdr:from>
    <xdr:to>
      <xdr:col>55</xdr:col>
      <xdr:colOff>0</xdr:colOff>
      <xdr:row>62</xdr:row>
      <xdr:rowOff>109564</xdr:rowOff>
    </xdr:to>
    <xdr:cxnSp macro="">
      <xdr:nvCxnSpPr>
        <xdr:cNvPr id="217" name="直線コネクタ 216"/>
        <xdr:cNvCxnSpPr/>
      </xdr:nvCxnSpPr>
      <xdr:spPr>
        <a:xfrm flipV="1">
          <a:off x="9639300" y="10731601"/>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64444</xdr:rowOff>
    </xdr:from>
    <xdr:to>
      <xdr:col>46</xdr:col>
      <xdr:colOff>38100</xdr:colOff>
      <xdr:row>62</xdr:row>
      <xdr:rowOff>166044</xdr:rowOff>
    </xdr:to>
    <xdr:sp macro="" textlink="">
      <xdr:nvSpPr>
        <xdr:cNvPr id="218" name="楕円 217"/>
        <xdr:cNvSpPr/>
      </xdr:nvSpPr>
      <xdr:spPr>
        <a:xfrm>
          <a:off x="8699500" y="106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109564</xdr:rowOff>
    </xdr:from>
    <xdr:to>
      <xdr:col>50</xdr:col>
      <xdr:colOff>114300</xdr:colOff>
      <xdr:row>62</xdr:row>
      <xdr:rowOff>115244</xdr:rowOff>
    </xdr:to>
    <xdr:cxnSp macro="">
      <xdr:nvCxnSpPr>
        <xdr:cNvPr id="219" name="直線コネクタ 218"/>
        <xdr:cNvCxnSpPr/>
      </xdr:nvCxnSpPr>
      <xdr:spPr>
        <a:xfrm flipV="1">
          <a:off x="8750300" y="10739464"/>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5441</xdr:rowOff>
    </xdr:from>
    <xdr:ext cx="690189" cy="259045"/>
    <xdr:sp macro="" textlink="">
      <xdr:nvSpPr>
        <xdr:cNvPr id="222" name="n_1mainValue【橋りょう・トンネル】&#10;一人当たり有形固定資産（償却資産）額"/>
        <xdr:cNvSpPr txBox="1"/>
      </xdr:nvSpPr>
      <xdr:spPr>
        <a:xfrm>
          <a:off x="9281505" y="10463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11121</xdr:rowOff>
    </xdr:from>
    <xdr:ext cx="690189" cy="259045"/>
    <xdr:sp macro="" textlink="">
      <xdr:nvSpPr>
        <xdr:cNvPr id="223" name="n_2mainValue【橋りょう・トンネル】&#10;一人当たり有形固定資産（償却資産）額"/>
        <xdr:cNvSpPr txBox="1"/>
      </xdr:nvSpPr>
      <xdr:spPr>
        <a:xfrm>
          <a:off x="8405205" y="104695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262" name="楕円 261"/>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152416</xdr:rowOff>
    </xdr:from>
    <xdr:ext cx="405111" cy="259045"/>
    <xdr:sp macro="" textlink="">
      <xdr:nvSpPr>
        <xdr:cNvPr id="263" name="【公営住宅】&#10;有形固定資産減価償却率該当値テキスト"/>
        <xdr:cNvSpPr txBox="1"/>
      </xdr:nvSpPr>
      <xdr:spPr>
        <a:xfrm>
          <a:off x="46736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264" name="楕円 263"/>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53339</xdr:rowOff>
    </xdr:from>
    <xdr:to>
      <xdr:col>24</xdr:col>
      <xdr:colOff>63500</xdr:colOff>
      <xdr:row>85</xdr:row>
      <xdr:rowOff>95250</xdr:rowOff>
    </xdr:to>
    <xdr:cxnSp macro="">
      <xdr:nvCxnSpPr>
        <xdr:cNvPr id="265" name="直線コネクタ 264"/>
        <xdr:cNvCxnSpPr/>
      </xdr:nvCxnSpPr>
      <xdr:spPr>
        <a:xfrm flipV="1">
          <a:off x="3797300" y="146265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86361</xdr:rowOff>
    </xdr:from>
    <xdr:to>
      <xdr:col>15</xdr:col>
      <xdr:colOff>101600</xdr:colOff>
      <xdr:row>86</xdr:row>
      <xdr:rowOff>16511</xdr:rowOff>
    </xdr:to>
    <xdr:sp macro="" textlink="">
      <xdr:nvSpPr>
        <xdr:cNvPr id="266" name="楕円 265"/>
        <xdr:cNvSpPr/>
      </xdr:nvSpPr>
      <xdr:spPr>
        <a:xfrm>
          <a:off x="2857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85</xdr:row>
      <xdr:rowOff>137161</xdr:rowOff>
    </xdr:to>
    <xdr:cxnSp macro="">
      <xdr:nvCxnSpPr>
        <xdr:cNvPr id="267" name="直線コネクタ 266"/>
        <xdr:cNvCxnSpPr/>
      </xdr:nvCxnSpPr>
      <xdr:spPr>
        <a:xfrm flipV="1">
          <a:off x="2908300" y="14668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137177</xdr:rowOff>
    </xdr:from>
    <xdr:ext cx="405111" cy="259045"/>
    <xdr:sp macro="" textlink="">
      <xdr:nvSpPr>
        <xdr:cNvPr id="270" name="n_1mainValue【公営住宅】&#10;有形固定資産減価償却率"/>
        <xdr:cNvSpPr txBox="1"/>
      </xdr:nvSpPr>
      <xdr:spPr>
        <a:xfrm>
          <a:off x="3582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7638</xdr:rowOff>
    </xdr:from>
    <xdr:ext cx="405111" cy="259045"/>
    <xdr:sp macro="" textlink="">
      <xdr:nvSpPr>
        <xdr:cNvPr id="271" name="n_2mainValue【公営住宅】&#10;有形固定資産減価償却率"/>
        <xdr:cNvSpPr txBox="1"/>
      </xdr:nvSpPr>
      <xdr:spPr>
        <a:xfrm>
          <a:off x="2705744"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59004</xdr:rowOff>
    </xdr:from>
    <xdr:to>
      <xdr:col>55</xdr:col>
      <xdr:colOff>50800</xdr:colOff>
      <xdr:row>86</xdr:row>
      <xdr:rowOff>160604</xdr:rowOff>
    </xdr:to>
    <xdr:sp macro="" textlink="">
      <xdr:nvSpPr>
        <xdr:cNvPr id="309" name="楕円 308"/>
        <xdr:cNvSpPr/>
      </xdr:nvSpPr>
      <xdr:spPr>
        <a:xfrm>
          <a:off x="10426700" y="148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145381</xdr:rowOff>
    </xdr:from>
    <xdr:ext cx="469744" cy="259045"/>
    <xdr:sp macro="" textlink="">
      <xdr:nvSpPr>
        <xdr:cNvPr id="310" name="【公営住宅】&#10;一人当たり面積該当値テキスト"/>
        <xdr:cNvSpPr txBox="1"/>
      </xdr:nvSpPr>
      <xdr:spPr>
        <a:xfrm>
          <a:off x="10515600" y="1471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59119</xdr:rowOff>
    </xdr:from>
    <xdr:to>
      <xdr:col>50</xdr:col>
      <xdr:colOff>165100</xdr:colOff>
      <xdr:row>86</xdr:row>
      <xdr:rowOff>160719</xdr:rowOff>
    </xdr:to>
    <xdr:sp macro="" textlink="">
      <xdr:nvSpPr>
        <xdr:cNvPr id="311" name="楕円 310"/>
        <xdr:cNvSpPr/>
      </xdr:nvSpPr>
      <xdr:spPr>
        <a:xfrm>
          <a:off x="9588500" y="148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109804</xdr:rowOff>
    </xdr:from>
    <xdr:to>
      <xdr:col>55</xdr:col>
      <xdr:colOff>0</xdr:colOff>
      <xdr:row>86</xdr:row>
      <xdr:rowOff>109919</xdr:rowOff>
    </xdr:to>
    <xdr:cxnSp macro="">
      <xdr:nvCxnSpPr>
        <xdr:cNvPr id="312" name="直線コネクタ 311"/>
        <xdr:cNvCxnSpPr/>
      </xdr:nvCxnSpPr>
      <xdr:spPr>
        <a:xfrm flipV="1">
          <a:off x="9639300" y="1485450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59156</xdr:rowOff>
    </xdr:from>
    <xdr:to>
      <xdr:col>46</xdr:col>
      <xdr:colOff>38100</xdr:colOff>
      <xdr:row>86</xdr:row>
      <xdr:rowOff>160756</xdr:rowOff>
    </xdr:to>
    <xdr:sp macro="" textlink="">
      <xdr:nvSpPr>
        <xdr:cNvPr id="313" name="楕円 312"/>
        <xdr:cNvSpPr/>
      </xdr:nvSpPr>
      <xdr:spPr>
        <a:xfrm>
          <a:off x="8699500" y="148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109919</xdr:rowOff>
    </xdr:from>
    <xdr:to>
      <xdr:col>50</xdr:col>
      <xdr:colOff>114300</xdr:colOff>
      <xdr:row>86</xdr:row>
      <xdr:rowOff>109956</xdr:rowOff>
    </xdr:to>
    <xdr:cxnSp macro="">
      <xdr:nvCxnSpPr>
        <xdr:cNvPr id="314" name="直線コネクタ 313"/>
        <xdr:cNvCxnSpPr/>
      </xdr:nvCxnSpPr>
      <xdr:spPr>
        <a:xfrm flipV="1">
          <a:off x="8750300" y="14854619"/>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151846</xdr:rowOff>
    </xdr:from>
    <xdr:ext cx="469744" cy="259045"/>
    <xdr:sp macro="" textlink="">
      <xdr:nvSpPr>
        <xdr:cNvPr id="317" name="n_1mainValue【公営住宅】&#10;一人当たり面積"/>
        <xdr:cNvSpPr txBox="1"/>
      </xdr:nvSpPr>
      <xdr:spPr>
        <a:xfrm>
          <a:off x="9391727" y="1489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151883</xdr:rowOff>
    </xdr:from>
    <xdr:ext cx="469744" cy="259045"/>
    <xdr:sp macro="" textlink="">
      <xdr:nvSpPr>
        <xdr:cNvPr id="318" name="n_2mainValue【公営住宅】&#10;一人当たり面積"/>
        <xdr:cNvSpPr txBox="1"/>
      </xdr:nvSpPr>
      <xdr:spPr>
        <a:xfrm>
          <a:off x="8515427" y="148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374" name="楕円 373"/>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167113</xdr:rowOff>
    </xdr:from>
    <xdr:ext cx="405111" cy="259045"/>
    <xdr:sp macro="" textlink="">
      <xdr:nvSpPr>
        <xdr:cNvPr id="375" name="【認定こども園・幼稚園・保育所】&#10;有形固定資産減価償却率該当値テキスト"/>
        <xdr:cNvSpPr txBox="1"/>
      </xdr:nvSpPr>
      <xdr:spPr>
        <a:xfrm>
          <a:off x="16357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376" name="楕円 375"/>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117022</xdr:rowOff>
    </xdr:to>
    <xdr:cxnSp macro="">
      <xdr:nvCxnSpPr>
        <xdr:cNvPr id="377" name="直線コネクタ 376"/>
        <xdr:cNvCxnSpPr/>
      </xdr:nvCxnSpPr>
      <xdr:spPr>
        <a:xfrm flipV="1">
          <a:off x="15481300" y="64116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378" name="楕円 377"/>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117022</xdr:rowOff>
    </xdr:from>
    <xdr:to>
      <xdr:col>81</xdr:col>
      <xdr:colOff>50800</xdr:colOff>
      <xdr:row>37</xdr:row>
      <xdr:rowOff>166007</xdr:rowOff>
    </xdr:to>
    <xdr:cxnSp macro="">
      <xdr:nvCxnSpPr>
        <xdr:cNvPr id="379" name="直線コネクタ 378"/>
        <xdr:cNvCxnSpPr/>
      </xdr:nvCxnSpPr>
      <xdr:spPr>
        <a:xfrm flipV="1">
          <a:off x="14592300" y="6460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8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158949</xdr:rowOff>
    </xdr:from>
    <xdr:ext cx="405111" cy="259045"/>
    <xdr:sp macro="" textlink="">
      <xdr:nvSpPr>
        <xdr:cNvPr id="382" name="n_1main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383" name="n_2mainValue【認定こども園・幼稚園・保育所】&#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77470</xdr:rowOff>
    </xdr:from>
    <xdr:to>
      <xdr:col>116</xdr:col>
      <xdr:colOff>114300</xdr:colOff>
      <xdr:row>40</xdr:row>
      <xdr:rowOff>7620</xdr:rowOff>
    </xdr:to>
    <xdr:sp macro="" textlink="">
      <xdr:nvSpPr>
        <xdr:cNvPr id="421" name="楕円 420"/>
        <xdr:cNvSpPr/>
      </xdr:nvSpPr>
      <xdr:spPr>
        <a:xfrm>
          <a:off x="221107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55897</xdr:rowOff>
    </xdr:from>
    <xdr:ext cx="469744" cy="259045"/>
    <xdr:sp macro="" textlink="">
      <xdr:nvSpPr>
        <xdr:cNvPr id="422" name="【認定こども園・幼稚園・保育所】&#10;一人当たり面積該当値テキスト"/>
        <xdr:cNvSpPr txBox="1"/>
      </xdr:nvSpPr>
      <xdr:spPr>
        <a:xfrm>
          <a:off x="22199600"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85090</xdr:rowOff>
    </xdr:from>
    <xdr:to>
      <xdr:col>112</xdr:col>
      <xdr:colOff>38100</xdr:colOff>
      <xdr:row>40</xdr:row>
      <xdr:rowOff>15240</xdr:rowOff>
    </xdr:to>
    <xdr:sp macro="" textlink="">
      <xdr:nvSpPr>
        <xdr:cNvPr id="423" name="楕円 422"/>
        <xdr:cNvSpPr/>
      </xdr:nvSpPr>
      <xdr:spPr>
        <a:xfrm>
          <a:off x="21272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128270</xdr:rowOff>
    </xdr:from>
    <xdr:to>
      <xdr:col>116</xdr:col>
      <xdr:colOff>63500</xdr:colOff>
      <xdr:row>39</xdr:row>
      <xdr:rowOff>135890</xdr:rowOff>
    </xdr:to>
    <xdr:cxnSp macro="">
      <xdr:nvCxnSpPr>
        <xdr:cNvPr id="424" name="直線コネクタ 423"/>
        <xdr:cNvCxnSpPr/>
      </xdr:nvCxnSpPr>
      <xdr:spPr>
        <a:xfrm flipV="1">
          <a:off x="21323300" y="6814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91440</xdr:rowOff>
    </xdr:from>
    <xdr:to>
      <xdr:col>107</xdr:col>
      <xdr:colOff>101600</xdr:colOff>
      <xdr:row>40</xdr:row>
      <xdr:rowOff>21590</xdr:rowOff>
    </xdr:to>
    <xdr:sp macro="" textlink="">
      <xdr:nvSpPr>
        <xdr:cNvPr id="425" name="楕円 424"/>
        <xdr:cNvSpPr/>
      </xdr:nvSpPr>
      <xdr:spPr>
        <a:xfrm>
          <a:off x="203835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135890</xdr:rowOff>
    </xdr:from>
    <xdr:to>
      <xdr:col>111</xdr:col>
      <xdr:colOff>177800</xdr:colOff>
      <xdr:row>39</xdr:row>
      <xdr:rowOff>142240</xdr:rowOff>
    </xdr:to>
    <xdr:cxnSp macro="">
      <xdr:nvCxnSpPr>
        <xdr:cNvPr id="426" name="直線コネクタ 425"/>
        <xdr:cNvCxnSpPr/>
      </xdr:nvCxnSpPr>
      <xdr:spPr>
        <a:xfrm flipV="1">
          <a:off x="20434300" y="68224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6367</xdr:rowOff>
    </xdr:from>
    <xdr:ext cx="469744" cy="259045"/>
    <xdr:sp macro="" textlink="">
      <xdr:nvSpPr>
        <xdr:cNvPr id="429" name="n_1mainValue【認定こども園・幼稚園・保育所】&#10;一人当たり面積"/>
        <xdr:cNvSpPr txBox="1"/>
      </xdr:nvSpPr>
      <xdr:spPr>
        <a:xfrm>
          <a:off x="21075727" y="68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12717</xdr:rowOff>
    </xdr:from>
    <xdr:ext cx="469744" cy="259045"/>
    <xdr:sp macro="" textlink="">
      <xdr:nvSpPr>
        <xdr:cNvPr id="430" name="n_2mainValue【認定こども園・幼稚園・保育所】&#10;一人当たり面積"/>
        <xdr:cNvSpPr txBox="1"/>
      </xdr:nvSpPr>
      <xdr:spPr>
        <a:xfrm>
          <a:off x="20199427" y="68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2" name="テキスト ボックス 44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2" name="テキスト ボックス 45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4" name="テキスト ボックス 4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63</xdr:row>
      <xdr:rowOff>24493</xdr:rowOff>
    </xdr:to>
    <xdr:cxnSp macro="">
      <xdr:nvCxnSpPr>
        <xdr:cNvPr id="456" name="直線コネクタ 455"/>
        <xdr:cNvCxnSpPr/>
      </xdr:nvCxnSpPr>
      <xdr:spPr>
        <a:xfrm flipV="1">
          <a:off x="16318864" y="954078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28320</xdr:rowOff>
    </xdr:from>
    <xdr:ext cx="405111" cy="259045"/>
    <xdr:sp macro="" textlink="">
      <xdr:nvSpPr>
        <xdr:cNvPr id="457" name="【学校施設】&#10;有形固定資産減価償却率最小値テキスト"/>
        <xdr:cNvSpPr txBox="1"/>
      </xdr:nvSpPr>
      <xdr:spPr>
        <a:xfrm>
          <a:off x="16357600" y="1082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24493</xdr:rowOff>
    </xdr:from>
    <xdr:to>
      <xdr:col>86</xdr:col>
      <xdr:colOff>25400</xdr:colOff>
      <xdr:row>63</xdr:row>
      <xdr:rowOff>24493</xdr:rowOff>
    </xdr:to>
    <xdr:cxnSp macro="">
      <xdr:nvCxnSpPr>
        <xdr:cNvPr id="458" name="直線コネクタ 457"/>
        <xdr:cNvCxnSpPr/>
      </xdr:nvCxnSpPr>
      <xdr:spPr>
        <a:xfrm>
          <a:off x="16230600" y="1082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405111" cy="259045"/>
    <xdr:sp macro="" textlink="">
      <xdr:nvSpPr>
        <xdr:cNvPr id="459" name="【学校施設】&#10;有形固定資産減価償却率最大値テキスト"/>
        <xdr:cNvSpPr txBox="1"/>
      </xdr:nvSpPr>
      <xdr:spPr>
        <a:xfrm>
          <a:off x="16357600" y="931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60" name="直線コネクタ 459"/>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61"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62" name="フローチャート: 判断 46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3" name="フローチャート: 判断 46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64" name="フローチャート: 判断 463"/>
        <xdr:cNvSpPr/>
      </xdr:nvSpPr>
      <xdr:spPr>
        <a:xfrm>
          <a:off x="14541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145143</xdr:rowOff>
    </xdr:from>
    <xdr:to>
      <xdr:col>85</xdr:col>
      <xdr:colOff>177800</xdr:colOff>
      <xdr:row>63</xdr:row>
      <xdr:rowOff>75293</xdr:rowOff>
    </xdr:to>
    <xdr:sp macro="" textlink="">
      <xdr:nvSpPr>
        <xdr:cNvPr id="470" name="楕円 469"/>
        <xdr:cNvSpPr/>
      </xdr:nvSpPr>
      <xdr:spPr>
        <a:xfrm>
          <a:off x="16268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60070</xdr:rowOff>
    </xdr:from>
    <xdr:ext cx="405111" cy="259045"/>
    <xdr:sp macro="" textlink="">
      <xdr:nvSpPr>
        <xdr:cNvPr id="471" name="【学校施設】&#10;有形固定資産減価償却率該当値テキスト"/>
        <xdr:cNvSpPr txBox="1"/>
      </xdr:nvSpPr>
      <xdr:spPr>
        <a:xfrm>
          <a:off x="16357600" y="1068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12881</xdr:rowOff>
    </xdr:from>
    <xdr:to>
      <xdr:col>81</xdr:col>
      <xdr:colOff>101600</xdr:colOff>
      <xdr:row>63</xdr:row>
      <xdr:rowOff>114481</xdr:rowOff>
    </xdr:to>
    <xdr:sp macro="" textlink="">
      <xdr:nvSpPr>
        <xdr:cNvPr id="472" name="楕円 471"/>
        <xdr:cNvSpPr/>
      </xdr:nvSpPr>
      <xdr:spPr>
        <a:xfrm>
          <a:off x="15430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63681</xdr:rowOff>
    </xdr:to>
    <xdr:cxnSp macro="">
      <xdr:nvCxnSpPr>
        <xdr:cNvPr id="473" name="直線コネクタ 472"/>
        <xdr:cNvCxnSpPr/>
      </xdr:nvCxnSpPr>
      <xdr:spPr>
        <a:xfrm flipV="1">
          <a:off x="15481300" y="108258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52070</xdr:rowOff>
    </xdr:from>
    <xdr:to>
      <xdr:col>76</xdr:col>
      <xdr:colOff>165100</xdr:colOff>
      <xdr:row>63</xdr:row>
      <xdr:rowOff>153670</xdr:rowOff>
    </xdr:to>
    <xdr:sp macro="" textlink="">
      <xdr:nvSpPr>
        <xdr:cNvPr id="474" name="楕円 473"/>
        <xdr:cNvSpPr/>
      </xdr:nvSpPr>
      <xdr:spPr>
        <a:xfrm>
          <a:off x="1454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63681</xdr:rowOff>
    </xdr:from>
    <xdr:to>
      <xdr:col>81</xdr:col>
      <xdr:colOff>50800</xdr:colOff>
      <xdr:row>63</xdr:row>
      <xdr:rowOff>102870</xdr:rowOff>
    </xdr:to>
    <xdr:cxnSp macro="">
      <xdr:nvCxnSpPr>
        <xdr:cNvPr id="475" name="直線コネクタ 474"/>
        <xdr:cNvCxnSpPr/>
      </xdr:nvCxnSpPr>
      <xdr:spPr>
        <a:xfrm flipV="1">
          <a:off x="14592300" y="10865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76"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77" name="n_2ave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105608</xdr:rowOff>
    </xdr:from>
    <xdr:ext cx="405111" cy="259045"/>
    <xdr:sp macro="" textlink="">
      <xdr:nvSpPr>
        <xdr:cNvPr id="478" name="n_1mainValue【学校施設】&#10;有形固定資産減価償却率"/>
        <xdr:cNvSpPr txBox="1"/>
      </xdr:nvSpPr>
      <xdr:spPr>
        <a:xfrm>
          <a:off x="15266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479" name="n_2mainValue【学校施設】&#10;有形固定資産減価償却率"/>
        <xdr:cNvSpPr txBox="1"/>
      </xdr:nvSpPr>
      <xdr:spPr>
        <a:xfrm>
          <a:off x="14389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0" name="直線コネクタ 4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1" name="テキスト ボックス 4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2" name="直線コネクタ 4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3" name="テキスト ボックス 4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4" name="直線コネクタ 4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5" name="テキスト ボックス 49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6" name="直線コネクタ 4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7" name="テキスト ボックス 49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8" name="直線コネクタ 4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9" name="テキスト ボックス 49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3" name="直線コネクタ 502"/>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4"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5" name="直線コネクタ 504"/>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6"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7" name="直線コネクタ 506"/>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8"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9" name="フローチャート: 判断 508"/>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10" name="フローチャート: 判断 509"/>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1" name="フローチャート: 判断 510"/>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38583</xdr:rowOff>
    </xdr:from>
    <xdr:to>
      <xdr:col>116</xdr:col>
      <xdr:colOff>114300</xdr:colOff>
      <xdr:row>63</xdr:row>
      <xdr:rowOff>140183</xdr:rowOff>
    </xdr:to>
    <xdr:sp macro="" textlink="">
      <xdr:nvSpPr>
        <xdr:cNvPr id="517" name="楕円 516"/>
        <xdr:cNvSpPr/>
      </xdr:nvSpPr>
      <xdr:spPr>
        <a:xfrm>
          <a:off x="22110700" y="108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124960</xdr:rowOff>
    </xdr:from>
    <xdr:ext cx="469744" cy="259045"/>
    <xdr:sp macro="" textlink="">
      <xdr:nvSpPr>
        <xdr:cNvPr id="518" name="【学校施設】&#10;一人当たり面積該当値テキスト"/>
        <xdr:cNvSpPr txBox="1"/>
      </xdr:nvSpPr>
      <xdr:spPr>
        <a:xfrm>
          <a:off x="22199600" y="1075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41631</xdr:rowOff>
    </xdr:from>
    <xdr:to>
      <xdr:col>112</xdr:col>
      <xdr:colOff>38100</xdr:colOff>
      <xdr:row>63</xdr:row>
      <xdr:rowOff>143231</xdr:rowOff>
    </xdr:to>
    <xdr:sp macro="" textlink="">
      <xdr:nvSpPr>
        <xdr:cNvPr id="519" name="楕円 518"/>
        <xdr:cNvSpPr/>
      </xdr:nvSpPr>
      <xdr:spPr>
        <a:xfrm>
          <a:off x="21272500" y="108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89383</xdr:rowOff>
    </xdr:from>
    <xdr:to>
      <xdr:col>116</xdr:col>
      <xdr:colOff>63500</xdr:colOff>
      <xdr:row>63</xdr:row>
      <xdr:rowOff>92431</xdr:rowOff>
    </xdr:to>
    <xdr:cxnSp macro="">
      <xdr:nvCxnSpPr>
        <xdr:cNvPr id="520" name="直線コネクタ 519"/>
        <xdr:cNvCxnSpPr/>
      </xdr:nvCxnSpPr>
      <xdr:spPr>
        <a:xfrm flipV="1">
          <a:off x="21323300" y="1089073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44069</xdr:rowOff>
    </xdr:from>
    <xdr:to>
      <xdr:col>107</xdr:col>
      <xdr:colOff>101600</xdr:colOff>
      <xdr:row>63</xdr:row>
      <xdr:rowOff>145669</xdr:rowOff>
    </xdr:to>
    <xdr:sp macro="" textlink="">
      <xdr:nvSpPr>
        <xdr:cNvPr id="521" name="楕円 520"/>
        <xdr:cNvSpPr/>
      </xdr:nvSpPr>
      <xdr:spPr>
        <a:xfrm>
          <a:off x="203835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92431</xdr:rowOff>
    </xdr:from>
    <xdr:to>
      <xdr:col>111</xdr:col>
      <xdr:colOff>177800</xdr:colOff>
      <xdr:row>63</xdr:row>
      <xdr:rowOff>94869</xdr:rowOff>
    </xdr:to>
    <xdr:cxnSp macro="">
      <xdr:nvCxnSpPr>
        <xdr:cNvPr id="522" name="直線コネクタ 521"/>
        <xdr:cNvCxnSpPr/>
      </xdr:nvCxnSpPr>
      <xdr:spPr>
        <a:xfrm flipV="1">
          <a:off x="20434300" y="1089378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134358</xdr:rowOff>
    </xdr:from>
    <xdr:ext cx="469744" cy="259045"/>
    <xdr:sp macro="" textlink="">
      <xdr:nvSpPr>
        <xdr:cNvPr id="525" name="n_1mainValue【学校施設】&#10;一人当たり面積"/>
        <xdr:cNvSpPr txBox="1"/>
      </xdr:nvSpPr>
      <xdr:spPr>
        <a:xfrm>
          <a:off x="21075727" y="1093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136796</xdr:rowOff>
    </xdr:from>
    <xdr:ext cx="469744" cy="259045"/>
    <xdr:sp macro="" textlink="">
      <xdr:nvSpPr>
        <xdr:cNvPr id="526" name="n_2mainValue【学校施設】&#10;一人当たり面積"/>
        <xdr:cNvSpPr txBox="1"/>
      </xdr:nvSpPr>
      <xdr:spPr>
        <a:xfrm>
          <a:off x="20199427"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4" name="テキスト ボックス 5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4" name="テキスト ボックス 5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8" name="直線コネクタ 567"/>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9"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70" name="直線コネクタ 569"/>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2" name="直線コネクタ 5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3"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4" name="フローチャート: 判断 573"/>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5" name="フローチャート: 判断 574"/>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6" name="フローチャート: 判断 575"/>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108676</xdr:rowOff>
    </xdr:from>
    <xdr:to>
      <xdr:col>85</xdr:col>
      <xdr:colOff>177800</xdr:colOff>
      <xdr:row>102</xdr:row>
      <xdr:rowOff>38826</xdr:rowOff>
    </xdr:to>
    <xdr:sp macro="" textlink="">
      <xdr:nvSpPr>
        <xdr:cNvPr id="582" name="楕円 581"/>
        <xdr:cNvSpPr/>
      </xdr:nvSpPr>
      <xdr:spPr>
        <a:xfrm>
          <a:off x="162687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131553</xdr:rowOff>
    </xdr:from>
    <xdr:ext cx="405111" cy="259045"/>
    <xdr:sp macro="" textlink="">
      <xdr:nvSpPr>
        <xdr:cNvPr id="583" name="【公民館】&#10;有形固定資産減価償却率該当値テキスト"/>
        <xdr:cNvSpPr txBox="1"/>
      </xdr:nvSpPr>
      <xdr:spPr>
        <a:xfrm>
          <a:off x="16357600"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142966</xdr:rowOff>
    </xdr:from>
    <xdr:to>
      <xdr:col>81</xdr:col>
      <xdr:colOff>101600</xdr:colOff>
      <xdr:row>102</xdr:row>
      <xdr:rowOff>73116</xdr:rowOff>
    </xdr:to>
    <xdr:sp macro="" textlink="">
      <xdr:nvSpPr>
        <xdr:cNvPr id="584" name="楕円 583"/>
        <xdr:cNvSpPr/>
      </xdr:nvSpPr>
      <xdr:spPr>
        <a:xfrm>
          <a:off x="15430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159476</xdr:rowOff>
    </xdr:from>
    <xdr:to>
      <xdr:col>85</xdr:col>
      <xdr:colOff>127000</xdr:colOff>
      <xdr:row>102</xdr:row>
      <xdr:rowOff>22316</xdr:rowOff>
    </xdr:to>
    <xdr:cxnSp macro="">
      <xdr:nvCxnSpPr>
        <xdr:cNvPr id="585" name="直線コネクタ 584"/>
        <xdr:cNvCxnSpPr/>
      </xdr:nvCxnSpPr>
      <xdr:spPr>
        <a:xfrm flipV="1">
          <a:off x="15481300" y="174759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4173</xdr:rowOff>
    </xdr:from>
    <xdr:to>
      <xdr:col>76</xdr:col>
      <xdr:colOff>165100</xdr:colOff>
      <xdr:row>102</xdr:row>
      <xdr:rowOff>105773</xdr:rowOff>
    </xdr:to>
    <xdr:sp macro="" textlink="">
      <xdr:nvSpPr>
        <xdr:cNvPr id="586" name="楕円 585"/>
        <xdr:cNvSpPr/>
      </xdr:nvSpPr>
      <xdr:spPr>
        <a:xfrm>
          <a:off x="14541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22316</xdr:rowOff>
    </xdr:from>
    <xdr:to>
      <xdr:col>81</xdr:col>
      <xdr:colOff>50800</xdr:colOff>
      <xdr:row>102</xdr:row>
      <xdr:rowOff>54973</xdr:rowOff>
    </xdr:to>
    <xdr:cxnSp macro="">
      <xdr:nvCxnSpPr>
        <xdr:cNvPr id="587" name="直線コネクタ 586"/>
        <xdr:cNvCxnSpPr/>
      </xdr:nvCxnSpPr>
      <xdr:spPr>
        <a:xfrm flipV="1">
          <a:off x="14592300" y="175102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8"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9"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89643</xdr:rowOff>
    </xdr:from>
    <xdr:ext cx="405111" cy="259045"/>
    <xdr:sp macro="" textlink="">
      <xdr:nvSpPr>
        <xdr:cNvPr id="590" name="n_1mainValue【公民館】&#10;有形固定資産減価償却率"/>
        <xdr:cNvSpPr txBox="1"/>
      </xdr:nvSpPr>
      <xdr:spPr>
        <a:xfrm>
          <a:off x="15266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122300</xdr:rowOff>
    </xdr:from>
    <xdr:ext cx="405111" cy="259045"/>
    <xdr:sp macro="" textlink="">
      <xdr:nvSpPr>
        <xdr:cNvPr id="591" name="n_2mainValue【公民館】&#10;有形固定資産減価償却率"/>
        <xdr:cNvSpPr txBox="1"/>
      </xdr:nvSpPr>
      <xdr:spPr>
        <a:xfrm>
          <a:off x="14389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5" name="直線コネクタ 614"/>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6"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7" name="直線コネクタ 616"/>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8"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9" name="直線コネクタ 618"/>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20"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1" name="フローチャート: 判断 620"/>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2" name="フローチャート: 判断 621"/>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3" name="フローチャート: 判断 622"/>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31496</xdr:rowOff>
    </xdr:from>
    <xdr:to>
      <xdr:col>116</xdr:col>
      <xdr:colOff>114300</xdr:colOff>
      <xdr:row>108</xdr:row>
      <xdr:rowOff>133096</xdr:rowOff>
    </xdr:to>
    <xdr:sp macro="" textlink="">
      <xdr:nvSpPr>
        <xdr:cNvPr id="629" name="楕円 628"/>
        <xdr:cNvSpPr/>
      </xdr:nvSpPr>
      <xdr:spPr>
        <a:xfrm>
          <a:off x="22110700" y="185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117873</xdr:rowOff>
    </xdr:from>
    <xdr:ext cx="469744" cy="259045"/>
    <xdr:sp macro="" textlink="">
      <xdr:nvSpPr>
        <xdr:cNvPr id="630" name="【公民館】&#10;一人当たり面積該当値テキスト"/>
        <xdr:cNvSpPr txBox="1"/>
      </xdr:nvSpPr>
      <xdr:spPr>
        <a:xfrm>
          <a:off x="22199600" y="184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33020</xdr:rowOff>
    </xdr:from>
    <xdr:to>
      <xdr:col>112</xdr:col>
      <xdr:colOff>38100</xdr:colOff>
      <xdr:row>108</xdr:row>
      <xdr:rowOff>134620</xdr:rowOff>
    </xdr:to>
    <xdr:sp macro="" textlink="">
      <xdr:nvSpPr>
        <xdr:cNvPr id="631" name="楕円 630"/>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82296</xdr:rowOff>
    </xdr:from>
    <xdr:to>
      <xdr:col>116</xdr:col>
      <xdr:colOff>63500</xdr:colOff>
      <xdr:row>108</xdr:row>
      <xdr:rowOff>83820</xdr:rowOff>
    </xdr:to>
    <xdr:cxnSp macro="">
      <xdr:nvCxnSpPr>
        <xdr:cNvPr id="632" name="直線コネクタ 631"/>
        <xdr:cNvCxnSpPr/>
      </xdr:nvCxnSpPr>
      <xdr:spPr>
        <a:xfrm flipV="1">
          <a:off x="21323300" y="185988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34162</xdr:rowOff>
    </xdr:from>
    <xdr:to>
      <xdr:col>107</xdr:col>
      <xdr:colOff>101600</xdr:colOff>
      <xdr:row>108</xdr:row>
      <xdr:rowOff>135762</xdr:rowOff>
    </xdr:to>
    <xdr:sp macro="" textlink="">
      <xdr:nvSpPr>
        <xdr:cNvPr id="633" name="楕円 632"/>
        <xdr:cNvSpPr/>
      </xdr:nvSpPr>
      <xdr:spPr>
        <a:xfrm>
          <a:off x="20383500" y="18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83820</xdr:rowOff>
    </xdr:from>
    <xdr:to>
      <xdr:col>111</xdr:col>
      <xdr:colOff>177800</xdr:colOff>
      <xdr:row>108</xdr:row>
      <xdr:rowOff>84962</xdr:rowOff>
    </xdr:to>
    <xdr:cxnSp macro="">
      <xdr:nvCxnSpPr>
        <xdr:cNvPr id="634" name="直線コネクタ 633"/>
        <xdr:cNvCxnSpPr/>
      </xdr:nvCxnSpPr>
      <xdr:spPr>
        <a:xfrm flipV="1">
          <a:off x="20434300" y="1860042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35"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36"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125747</xdr:rowOff>
    </xdr:from>
    <xdr:ext cx="469744" cy="259045"/>
    <xdr:sp macro="" textlink="">
      <xdr:nvSpPr>
        <xdr:cNvPr id="637" name="n_1mainValue【公民館】&#10;一人当たり面積"/>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126889</xdr:rowOff>
    </xdr:from>
    <xdr:ext cx="469744" cy="259045"/>
    <xdr:sp macro="" textlink="">
      <xdr:nvSpPr>
        <xdr:cNvPr id="638" name="n_2mainValue【公民館】&#10;一人当たり面積"/>
        <xdr:cNvSpPr txBox="1"/>
      </xdr:nvSpPr>
      <xdr:spPr>
        <a:xfrm>
          <a:off x="20199427" y="186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有形固定資産減価償却率が高くなっているのはインフラ資産は、橋りょう・トンネルである。また、橋りょう・トンネルについて、類似団体と比較して住民一人当たりの資産額がやや高くなっている。これは、比較的今後管理する資産が多く、かつ、それらの資産の老朽化が進んで切ることを意味する。今後、維持、更新を含めた管理体制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用の資産については、特に公民館が類似団体と比較して有形固定資産減価償却費率が高い状態である。一方、公民館の住民一人当たりの面積が、類似団体と比較して半分以下の数値となっていることから、施設を削減することは望ましくないと考えられる。施設の新規建替えも含め、今後の更新を検討していく。その他の施設は、類似団体と比較して有形固定資産償却率が低い状態である。一方、いずれの施設も住民一人当たりの面積は、類似団体と比較して低いため、今後も適正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
2,405
42.28
2,831,593
2,735,840
76,777
1,561,807
1,363,903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88" name="楕円 87"/>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89" name="【体育館・プー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90" name="楕円 89"/>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40005</xdr:rowOff>
    </xdr:to>
    <xdr:cxnSp macro="">
      <xdr:nvCxnSpPr>
        <xdr:cNvPr id="91" name="直線コネクタ 90"/>
        <xdr:cNvCxnSpPr/>
      </xdr:nvCxnSpPr>
      <xdr:spPr>
        <a:xfrm flipV="1">
          <a:off x="3797300" y="1027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92" name="楕円 91"/>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91440</xdr:rowOff>
    </xdr:to>
    <xdr:cxnSp macro="">
      <xdr:nvCxnSpPr>
        <xdr:cNvPr id="93" name="直線コネクタ 92"/>
        <xdr:cNvCxnSpPr/>
      </xdr:nvCxnSpPr>
      <xdr:spPr>
        <a:xfrm flipV="1">
          <a:off x="2908300" y="103270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81932</xdr:rowOff>
    </xdr:from>
    <xdr:ext cx="405111" cy="259045"/>
    <xdr:sp macro="" textlink="">
      <xdr:nvSpPr>
        <xdr:cNvPr id="94" name="n_1mainValue【体育館・プール】&#10;有形固定資産減価償却率"/>
        <xdr:cNvSpPr txBox="1"/>
      </xdr:nvSpPr>
      <xdr:spPr>
        <a:xfrm>
          <a:off x="3582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95" name="n_2mainValue【体育館・プー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1288</xdr:rowOff>
    </xdr:from>
    <xdr:to>
      <xdr:col>55</xdr:col>
      <xdr:colOff>50800</xdr:colOff>
      <xdr:row>64</xdr:row>
      <xdr:rowOff>102888</xdr:rowOff>
    </xdr:to>
    <xdr:sp macro="" textlink="">
      <xdr:nvSpPr>
        <xdr:cNvPr id="137" name="楕円 136"/>
        <xdr:cNvSpPr/>
      </xdr:nvSpPr>
      <xdr:spPr>
        <a:xfrm>
          <a:off x="10426700" y="109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87665</xdr:rowOff>
    </xdr:from>
    <xdr:ext cx="469744" cy="259045"/>
    <xdr:sp macro="" textlink="">
      <xdr:nvSpPr>
        <xdr:cNvPr id="138" name="【体育館・プール】&#10;一人当たり面積該当値テキスト"/>
        <xdr:cNvSpPr txBox="1"/>
      </xdr:nvSpPr>
      <xdr:spPr>
        <a:xfrm>
          <a:off x="10515600" y="108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2758</xdr:rowOff>
    </xdr:from>
    <xdr:to>
      <xdr:col>50</xdr:col>
      <xdr:colOff>165100</xdr:colOff>
      <xdr:row>64</xdr:row>
      <xdr:rowOff>104358</xdr:rowOff>
    </xdr:to>
    <xdr:sp macro="" textlink="">
      <xdr:nvSpPr>
        <xdr:cNvPr id="139" name="楕円 138"/>
        <xdr:cNvSpPr/>
      </xdr:nvSpPr>
      <xdr:spPr>
        <a:xfrm>
          <a:off x="9588500" y="109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52088</xdr:rowOff>
    </xdr:from>
    <xdr:to>
      <xdr:col>55</xdr:col>
      <xdr:colOff>0</xdr:colOff>
      <xdr:row>64</xdr:row>
      <xdr:rowOff>53558</xdr:rowOff>
    </xdr:to>
    <xdr:cxnSp macro="">
      <xdr:nvCxnSpPr>
        <xdr:cNvPr id="140" name="直線コネクタ 139"/>
        <xdr:cNvCxnSpPr/>
      </xdr:nvCxnSpPr>
      <xdr:spPr>
        <a:xfrm flipV="1">
          <a:off x="9639300" y="11024888"/>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4064</xdr:rowOff>
    </xdr:from>
    <xdr:to>
      <xdr:col>46</xdr:col>
      <xdr:colOff>38100</xdr:colOff>
      <xdr:row>64</xdr:row>
      <xdr:rowOff>105664</xdr:rowOff>
    </xdr:to>
    <xdr:sp macro="" textlink="">
      <xdr:nvSpPr>
        <xdr:cNvPr id="141" name="楕円 140"/>
        <xdr:cNvSpPr/>
      </xdr:nvSpPr>
      <xdr:spPr>
        <a:xfrm>
          <a:off x="8699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53558</xdr:rowOff>
    </xdr:from>
    <xdr:to>
      <xdr:col>50</xdr:col>
      <xdr:colOff>114300</xdr:colOff>
      <xdr:row>64</xdr:row>
      <xdr:rowOff>54864</xdr:rowOff>
    </xdr:to>
    <xdr:cxnSp macro="">
      <xdr:nvCxnSpPr>
        <xdr:cNvPr id="142" name="直線コネクタ 141"/>
        <xdr:cNvCxnSpPr/>
      </xdr:nvCxnSpPr>
      <xdr:spPr>
        <a:xfrm flipV="1">
          <a:off x="8750300" y="1102635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95485</xdr:rowOff>
    </xdr:from>
    <xdr:ext cx="469744" cy="259045"/>
    <xdr:sp macro="" textlink="">
      <xdr:nvSpPr>
        <xdr:cNvPr id="143" name="n_1mainValue【体育館・プール】&#10;一人当たり面積"/>
        <xdr:cNvSpPr txBox="1"/>
      </xdr:nvSpPr>
      <xdr:spPr>
        <a:xfrm>
          <a:off x="9391727" y="1106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96791</xdr:rowOff>
    </xdr:from>
    <xdr:ext cx="469744" cy="259045"/>
    <xdr:sp macro="" textlink="">
      <xdr:nvSpPr>
        <xdr:cNvPr id="144" name="n_2mainValue【体育館・プール】&#10;一人当たり面積"/>
        <xdr:cNvSpPr txBox="1"/>
      </xdr:nvSpPr>
      <xdr:spPr>
        <a:xfrm>
          <a:off x="85154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7" name="テキスト ボックス 1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8" name="直線コネクタ 1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9" name="テキスト ボックス 1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0" name="直線コネクタ 1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1" name="テキスト ボックス 1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2" name="直線コネクタ 1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3" name="テキスト ボックス 1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4" name="直線コネクタ 1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5" name="テキスト ボックス 1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6" name="直線コネクタ 1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7" name="テキスト ボックス 1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9" name="テキスト ボックス 1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01" name="直線コネクタ 20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0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03" name="直線コネクタ 20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5" name="直線コネクタ 2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6"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7" name="フローチャート: 判断 20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8" name="フローチャート: 判断 20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09"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10" name="フローチャート: 判断 20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211" name="n_2ave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2" name="テキスト ボックス 2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3" name="テキスト ボックス 2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4" name="テキスト ボックス 2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5" name="テキスト ボックス 2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6" name="テキスト ボックス 2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217" name="楕円 216"/>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218" name="【一般廃棄物処理施設】&#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126365</xdr:rowOff>
    </xdr:from>
    <xdr:to>
      <xdr:col>81</xdr:col>
      <xdr:colOff>101600</xdr:colOff>
      <xdr:row>37</xdr:row>
      <xdr:rowOff>56515</xdr:rowOff>
    </xdr:to>
    <xdr:sp macro="" textlink="">
      <xdr:nvSpPr>
        <xdr:cNvPr id="219" name="楕円 218"/>
        <xdr:cNvSpPr/>
      </xdr:nvSpPr>
      <xdr:spPr>
        <a:xfrm>
          <a:off x="1543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5715</xdr:rowOff>
    </xdr:to>
    <xdr:cxnSp macro="">
      <xdr:nvCxnSpPr>
        <xdr:cNvPr id="220" name="直線コネクタ 219"/>
        <xdr:cNvCxnSpPr/>
      </xdr:nvCxnSpPr>
      <xdr:spPr>
        <a:xfrm flipV="1">
          <a:off x="15481300" y="63379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221" name="楕円 220"/>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148590</xdr:rowOff>
    </xdr:to>
    <xdr:cxnSp macro="">
      <xdr:nvCxnSpPr>
        <xdr:cNvPr id="222" name="直線コネクタ 221"/>
        <xdr:cNvCxnSpPr/>
      </xdr:nvCxnSpPr>
      <xdr:spPr>
        <a:xfrm flipV="1">
          <a:off x="14592300" y="634936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73042</xdr:rowOff>
    </xdr:from>
    <xdr:ext cx="405111" cy="259045"/>
    <xdr:sp macro="" textlink="">
      <xdr:nvSpPr>
        <xdr:cNvPr id="223" name="n_1mainValue【一般廃棄物処理施設】&#10;有形固定資産減価償却率"/>
        <xdr:cNvSpPr txBox="1"/>
      </xdr:nvSpPr>
      <xdr:spPr>
        <a:xfrm>
          <a:off x="152660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224" name="n_2main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6" name="正方形/長方形 2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7" name="正方形/長方形 2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8" name="正方形/長方形 2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9" name="正方形/長方形 2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0" name="正方形/長方形 2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1" name="正方形/長方形 2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2" name="正方形/長方形 2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3" name="テキスト ボックス 2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4" name="直線コネクタ 2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5" name="直線コネクタ 2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6" name="テキスト ボックス 2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7" name="直線コネクタ 2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8" name="テキスト ボックス 2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9" name="直線コネクタ 2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0" name="テキスト ボックス 2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1" name="直線コネクタ 2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2" name="テキスト ボックス 2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3" name="直線コネクタ 2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44" name="テキスト ボックス 2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5" name="直線コネクタ 2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6" name="テキスト ボックス 2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48" name="直線コネクタ 24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50" name="直線コネクタ 24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5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52" name="直線コネクタ 25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253"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54" name="フローチャート: 判断 25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55" name="フローチャート: 判断 25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56"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57" name="フローチャート: 判断 25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5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9" name="テキスト ボックス 2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0" name="テキスト ボックス 2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1" name="テキスト ボックス 2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2" name="テキスト ボックス 2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3" name="テキスト ボックス 2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141188</xdr:rowOff>
    </xdr:from>
    <xdr:to>
      <xdr:col>116</xdr:col>
      <xdr:colOff>114300</xdr:colOff>
      <xdr:row>42</xdr:row>
      <xdr:rowOff>71338</xdr:rowOff>
    </xdr:to>
    <xdr:sp macro="" textlink="">
      <xdr:nvSpPr>
        <xdr:cNvPr id="264" name="楕円 263"/>
        <xdr:cNvSpPr/>
      </xdr:nvSpPr>
      <xdr:spPr>
        <a:xfrm>
          <a:off x="22110700" y="71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56115</xdr:rowOff>
    </xdr:from>
    <xdr:ext cx="469744" cy="259045"/>
    <xdr:sp macro="" textlink="">
      <xdr:nvSpPr>
        <xdr:cNvPr id="265" name="【一般廃棄物処理施設】&#10;一人当たり有形固定資産（償却資産）額該当値テキスト"/>
        <xdr:cNvSpPr txBox="1"/>
      </xdr:nvSpPr>
      <xdr:spPr>
        <a:xfrm>
          <a:off x="22199600" y="708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142318</xdr:rowOff>
    </xdr:from>
    <xdr:to>
      <xdr:col>112</xdr:col>
      <xdr:colOff>38100</xdr:colOff>
      <xdr:row>42</xdr:row>
      <xdr:rowOff>72468</xdr:rowOff>
    </xdr:to>
    <xdr:sp macro="" textlink="">
      <xdr:nvSpPr>
        <xdr:cNvPr id="266" name="楕円 265"/>
        <xdr:cNvSpPr/>
      </xdr:nvSpPr>
      <xdr:spPr>
        <a:xfrm>
          <a:off x="21272500" y="71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20538</xdr:rowOff>
    </xdr:from>
    <xdr:to>
      <xdr:col>116</xdr:col>
      <xdr:colOff>63500</xdr:colOff>
      <xdr:row>42</xdr:row>
      <xdr:rowOff>21668</xdr:rowOff>
    </xdr:to>
    <xdr:cxnSp macro="">
      <xdr:nvCxnSpPr>
        <xdr:cNvPr id="267" name="直線コネクタ 266"/>
        <xdr:cNvCxnSpPr/>
      </xdr:nvCxnSpPr>
      <xdr:spPr>
        <a:xfrm flipV="1">
          <a:off x="21323300" y="7221438"/>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137090</xdr:rowOff>
    </xdr:from>
    <xdr:to>
      <xdr:col>107</xdr:col>
      <xdr:colOff>101600</xdr:colOff>
      <xdr:row>42</xdr:row>
      <xdr:rowOff>67240</xdr:rowOff>
    </xdr:to>
    <xdr:sp macro="" textlink="">
      <xdr:nvSpPr>
        <xdr:cNvPr id="268" name="楕円 267"/>
        <xdr:cNvSpPr/>
      </xdr:nvSpPr>
      <xdr:spPr>
        <a:xfrm>
          <a:off x="20383500" y="71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16440</xdr:rowOff>
    </xdr:from>
    <xdr:to>
      <xdr:col>111</xdr:col>
      <xdr:colOff>177800</xdr:colOff>
      <xdr:row>42</xdr:row>
      <xdr:rowOff>21668</xdr:rowOff>
    </xdr:to>
    <xdr:cxnSp macro="">
      <xdr:nvCxnSpPr>
        <xdr:cNvPr id="269" name="直線コネクタ 268"/>
        <xdr:cNvCxnSpPr/>
      </xdr:nvCxnSpPr>
      <xdr:spPr>
        <a:xfrm>
          <a:off x="20434300" y="7217340"/>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63595</xdr:rowOff>
    </xdr:from>
    <xdr:ext cx="469744" cy="259045"/>
    <xdr:sp macro="" textlink="">
      <xdr:nvSpPr>
        <xdr:cNvPr id="270" name="n_1mainValue【一般廃棄物処理施設】&#10;一人当たり有形固定資産（償却資産）額"/>
        <xdr:cNvSpPr txBox="1"/>
      </xdr:nvSpPr>
      <xdr:spPr>
        <a:xfrm>
          <a:off x="21075728" y="72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58367</xdr:rowOff>
    </xdr:from>
    <xdr:ext cx="534377" cy="259045"/>
    <xdr:sp macro="" textlink="">
      <xdr:nvSpPr>
        <xdr:cNvPr id="271" name="n_2mainValue【一般廃棄物処理施設】&#10;一人当たり有形固定資産（償却資産）額"/>
        <xdr:cNvSpPr txBox="1"/>
      </xdr:nvSpPr>
      <xdr:spPr>
        <a:xfrm>
          <a:off x="20167111" y="72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2" name="正方形/長方形 2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3" name="正方形/長方形 2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4" name="正方形/長方形 2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5" name="正方形/長方形 2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6" name="正方形/長方形 2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7" name="正方形/長方形 2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8" name="正方形/長方形 2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9" name="正方形/長方形 2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0" name="テキスト ボックス 2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1" name="直線コネクタ 2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2" name="直線コネクタ 2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3" name="テキスト ボックス 2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4" name="直線コネクタ 2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5" name="テキスト ボックス 2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6" name="直線コネクタ 2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7" name="テキスト ボックス 2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8" name="直線コネクタ 2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9" name="テキスト ボックス 2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0" name="直線コネクタ 2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1" name="テキスト ボックス 2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2" name="直線コネクタ 2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3" name="テキスト ボックス 2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4" name="直線コネクタ 2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5" name="テキスト ボックス 2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97" name="直線コネクタ 296"/>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9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99" name="直線コネクタ 29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0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01" name="直線コネクタ 30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02"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03" name="フローチャート: 判断 302"/>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04" name="フローチャート: 判断 303"/>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05"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06" name="フローチャート: 判断 305"/>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307"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8" name="テキスト ボックス 3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9" name="テキスト ボックス 3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0" name="テキスト ボックス 3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1" name="テキスト ボックス 3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2" name="テキスト ボックス 3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19413</xdr:rowOff>
    </xdr:from>
    <xdr:to>
      <xdr:col>85</xdr:col>
      <xdr:colOff>177800</xdr:colOff>
      <xdr:row>57</xdr:row>
      <xdr:rowOff>121013</xdr:rowOff>
    </xdr:to>
    <xdr:sp macro="" textlink="">
      <xdr:nvSpPr>
        <xdr:cNvPr id="313" name="楕円 312"/>
        <xdr:cNvSpPr/>
      </xdr:nvSpPr>
      <xdr:spPr>
        <a:xfrm>
          <a:off x="162687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42290</xdr:rowOff>
    </xdr:from>
    <xdr:ext cx="405111" cy="259045"/>
    <xdr:sp macro="" textlink="">
      <xdr:nvSpPr>
        <xdr:cNvPr id="314" name="【保健センター・保健所】&#10;有形固定資産減価償却率該当値テキスト"/>
        <xdr:cNvSpPr txBox="1"/>
      </xdr:nvSpPr>
      <xdr:spPr>
        <a:xfrm>
          <a:off x="16357600" y="964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55335</xdr:rowOff>
    </xdr:from>
    <xdr:to>
      <xdr:col>81</xdr:col>
      <xdr:colOff>101600</xdr:colOff>
      <xdr:row>57</xdr:row>
      <xdr:rowOff>156935</xdr:rowOff>
    </xdr:to>
    <xdr:sp macro="" textlink="">
      <xdr:nvSpPr>
        <xdr:cNvPr id="315" name="楕円 314"/>
        <xdr:cNvSpPr/>
      </xdr:nvSpPr>
      <xdr:spPr>
        <a:xfrm>
          <a:off x="15430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70213</xdr:rowOff>
    </xdr:from>
    <xdr:to>
      <xdr:col>85</xdr:col>
      <xdr:colOff>127000</xdr:colOff>
      <xdr:row>57</xdr:row>
      <xdr:rowOff>106135</xdr:rowOff>
    </xdr:to>
    <xdr:cxnSp macro="">
      <xdr:nvCxnSpPr>
        <xdr:cNvPr id="316" name="直線コネクタ 315"/>
        <xdr:cNvCxnSpPr/>
      </xdr:nvCxnSpPr>
      <xdr:spPr>
        <a:xfrm flipV="1">
          <a:off x="15481300" y="98428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91259</xdr:rowOff>
    </xdr:from>
    <xdr:to>
      <xdr:col>76</xdr:col>
      <xdr:colOff>165100</xdr:colOff>
      <xdr:row>58</xdr:row>
      <xdr:rowOff>21409</xdr:rowOff>
    </xdr:to>
    <xdr:sp macro="" textlink="">
      <xdr:nvSpPr>
        <xdr:cNvPr id="317" name="楕円 316"/>
        <xdr:cNvSpPr/>
      </xdr:nvSpPr>
      <xdr:spPr>
        <a:xfrm>
          <a:off x="14541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57</xdr:row>
      <xdr:rowOff>142059</xdr:rowOff>
    </xdr:to>
    <xdr:cxnSp macro="">
      <xdr:nvCxnSpPr>
        <xdr:cNvPr id="318" name="直線コネクタ 317"/>
        <xdr:cNvCxnSpPr/>
      </xdr:nvCxnSpPr>
      <xdr:spPr>
        <a:xfrm flipV="1">
          <a:off x="14592300" y="98787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2012</xdr:rowOff>
    </xdr:from>
    <xdr:ext cx="405111" cy="259045"/>
    <xdr:sp macro="" textlink="">
      <xdr:nvSpPr>
        <xdr:cNvPr id="319" name="n_1mainValue【保健センター・保健所】&#10;有形固定資産減価償却率"/>
        <xdr:cNvSpPr txBox="1"/>
      </xdr:nvSpPr>
      <xdr:spPr>
        <a:xfrm>
          <a:off x="15266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37936</xdr:rowOff>
    </xdr:from>
    <xdr:ext cx="405111" cy="259045"/>
    <xdr:sp macro="" textlink="">
      <xdr:nvSpPr>
        <xdr:cNvPr id="320" name="n_2mainValue【保健センター・保健所】&#10;有形固定資産減価償却率"/>
        <xdr:cNvSpPr txBox="1"/>
      </xdr:nvSpPr>
      <xdr:spPr>
        <a:xfrm>
          <a:off x="14389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9" name="テキスト ボックス 3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0" name="直線コネクタ 3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1" name="直線コネクタ 3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2" name="テキスト ボックス 3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3" name="直線コネクタ 3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4" name="テキスト ボックス 3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5" name="直線コネクタ 3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6" name="テキスト ボックス 3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7" name="直線コネクタ 3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8" name="テキスト ボックス 3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9" name="直線コネクタ 3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0" name="テキスト ボックス 3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1" name="直線コネクタ 3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2" name="テキスト ボックス 3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44" name="直線コネクタ 343"/>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45"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46" name="直線コネクタ 345"/>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47"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48" name="直線コネクタ 347"/>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349" name="【保健センター・保健所】&#10;一人当たり面積平均値テキスト"/>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50" name="フローチャート: 判断 349"/>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51" name="フローチャート: 判断 350"/>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52"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53" name="フローチャート: 判断 352"/>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54"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5" name="テキスト ボックス 3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6" name="テキスト ボックス 3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7" name="テキスト ボックス 3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8" name="テキスト ボックス 3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9" name="テキスト ボックス 3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68834</xdr:rowOff>
    </xdr:from>
    <xdr:to>
      <xdr:col>116</xdr:col>
      <xdr:colOff>114300</xdr:colOff>
      <xdr:row>63</xdr:row>
      <xdr:rowOff>170434</xdr:rowOff>
    </xdr:to>
    <xdr:sp macro="" textlink="">
      <xdr:nvSpPr>
        <xdr:cNvPr id="360" name="楕円 359"/>
        <xdr:cNvSpPr/>
      </xdr:nvSpPr>
      <xdr:spPr>
        <a:xfrm>
          <a:off x="221107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155211</xdr:rowOff>
    </xdr:from>
    <xdr:ext cx="469744" cy="259045"/>
    <xdr:sp macro="" textlink="">
      <xdr:nvSpPr>
        <xdr:cNvPr id="361" name="【保健センター・保健所】&#10;一人当たり面積該当値テキスト"/>
        <xdr:cNvSpPr txBox="1"/>
      </xdr:nvSpPr>
      <xdr:spPr>
        <a:xfrm>
          <a:off x="22199600" y="1078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362" name="楕円 361"/>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119634</xdr:rowOff>
    </xdr:from>
    <xdr:to>
      <xdr:col>116</xdr:col>
      <xdr:colOff>63500</xdr:colOff>
      <xdr:row>63</xdr:row>
      <xdr:rowOff>121920</xdr:rowOff>
    </xdr:to>
    <xdr:cxnSp macro="">
      <xdr:nvCxnSpPr>
        <xdr:cNvPr id="363" name="直線コネクタ 362"/>
        <xdr:cNvCxnSpPr/>
      </xdr:nvCxnSpPr>
      <xdr:spPr>
        <a:xfrm flipV="1">
          <a:off x="21323300" y="109209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73406</xdr:rowOff>
    </xdr:from>
    <xdr:to>
      <xdr:col>107</xdr:col>
      <xdr:colOff>101600</xdr:colOff>
      <xdr:row>64</xdr:row>
      <xdr:rowOff>3556</xdr:rowOff>
    </xdr:to>
    <xdr:sp macro="" textlink="">
      <xdr:nvSpPr>
        <xdr:cNvPr id="364" name="楕円 363"/>
        <xdr:cNvSpPr/>
      </xdr:nvSpPr>
      <xdr:spPr>
        <a:xfrm>
          <a:off x="203835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124206</xdr:rowOff>
    </xdr:to>
    <xdr:cxnSp macro="">
      <xdr:nvCxnSpPr>
        <xdr:cNvPr id="365" name="直線コネクタ 364"/>
        <xdr:cNvCxnSpPr/>
      </xdr:nvCxnSpPr>
      <xdr:spPr>
        <a:xfrm flipV="1">
          <a:off x="20434300" y="10923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163847</xdr:rowOff>
    </xdr:from>
    <xdr:ext cx="469744" cy="259045"/>
    <xdr:sp macro="" textlink="">
      <xdr:nvSpPr>
        <xdr:cNvPr id="366" name="n_1mainValue【保健センター・保健所】&#10;一人当たり面積"/>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166133</xdr:rowOff>
    </xdr:from>
    <xdr:ext cx="469744" cy="259045"/>
    <xdr:sp macro="" textlink="">
      <xdr:nvSpPr>
        <xdr:cNvPr id="367" name="n_2mainValue【保健センター・保健所】&#10;一人当たり面積"/>
        <xdr:cNvSpPr txBox="1"/>
      </xdr:nvSpPr>
      <xdr:spPr>
        <a:xfrm>
          <a:off x="20199427"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8" name="正方形/長方形 3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9" name="正方形/長方形 3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0" name="正方形/長方形 3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1" name="正方形/長方形 3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2" name="正方形/長方形 3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3" name="正方形/長方形 3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4" name="正方形/長方形 3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5" name="正方形/長方形 3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6" name="テキスト ボックス 3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7" name="直線コネクタ 3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8" name="直線コネクタ 3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9" name="テキスト ボックス 3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0" name="直線コネクタ 3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1" name="テキスト ボックス 3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2" name="直線コネクタ 3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3" name="テキスト ボックス 3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4" name="直線コネクタ 3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5" name="テキスト ボックス 3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6" name="直線コネクタ 3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7" name="テキスト ボックス 3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8" name="直線コネクタ 3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9" name="テキスト ボックス 3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0" name="直線コネクタ 3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1" name="テキスト ボックス 3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93" name="直線コネクタ 392"/>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94"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95" name="直線コネクタ 39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7" name="直線コネクタ 3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98"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99" name="フローチャート: 判断 398"/>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00" name="フローチャート: 判断 399"/>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01"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02" name="フローチャート: 判断 40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03"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4" name="テキスト ボックス 4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5" name="テキスト ボックス 4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6" name="テキスト ボックス 4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7" name="テキスト ボックス 4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8" name="テキスト ボックス 4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409" name="楕円 408"/>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410" name="【消防施設】&#10;有形固定資産減価償却率該当値テキスト"/>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116295</xdr:rowOff>
    </xdr:from>
    <xdr:to>
      <xdr:col>81</xdr:col>
      <xdr:colOff>101600</xdr:colOff>
      <xdr:row>85</xdr:row>
      <xdr:rowOff>46445</xdr:rowOff>
    </xdr:to>
    <xdr:sp macro="" textlink="">
      <xdr:nvSpPr>
        <xdr:cNvPr id="411" name="楕円 410"/>
        <xdr:cNvSpPr/>
      </xdr:nvSpPr>
      <xdr:spPr>
        <a:xfrm>
          <a:off x="15430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167095</xdr:rowOff>
    </xdr:to>
    <xdr:cxnSp macro="">
      <xdr:nvCxnSpPr>
        <xdr:cNvPr id="412" name="直線コネクタ 411"/>
        <xdr:cNvCxnSpPr/>
      </xdr:nvCxnSpPr>
      <xdr:spPr>
        <a:xfrm flipV="1">
          <a:off x="15481300" y="1452807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413" name="楕円 412"/>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167095</xdr:rowOff>
    </xdr:to>
    <xdr:cxnSp macro="">
      <xdr:nvCxnSpPr>
        <xdr:cNvPr id="414" name="直線コネクタ 413"/>
        <xdr:cNvCxnSpPr/>
      </xdr:nvCxnSpPr>
      <xdr:spPr>
        <a:xfrm>
          <a:off x="14592300" y="14382750"/>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37572</xdr:rowOff>
    </xdr:from>
    <xdr:ext cx="405111" cy="259045"/>
    <xdr:sp macro="" textlink="">
      <xdr:nvSpPr>
        <xdr:cNvPr id="415" name="n_1mainValue【消防施設】&#10;有形固定資産減価償却率"/>
        <xdr:cNvSpPr txBox="1"/>
      </xdr:nvSpPr>
      <xdr:spPr>
        <a:xfrm>
          <a:off x="152660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416" name="n_2mainValue【消防施設】&#10;有形固定資産減価償却率"/>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7" name="直線コネクタ 4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8" name="テキスト ボックス 4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9" name="直線コネクタ 4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0" name="テキスト ボックス 4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1" name="直線コネクタ 4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2" name="テキスト ボックス 4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3" name="直線コネクタ 4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4" name="テキスト ボックス 4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5" name="直線コネクタ 4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6" name="テキスト ボックス 4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40" name="直線コネクタ 439"/>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41"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42" name="直線コネクタ 441"/>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43"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44" name="直線コネクタ 443"/>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45"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46" name="フローチャート: 判断 445"/>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47" name="フローチャート: 判断 446"/>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48"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49" name="フローチャート: 判断 448"/>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50"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170942</xdr:rowOff>
    </xdr:from>
    <xdr:to>
      <xdr:col>116</xdr:col>
      <xdr:colOff>114300</xdr:colOff>
      <xdr:row>86</xdr:row>
      <xdr:rowOff>101092</xdr:rowOff>
    </xdr:to>
    <xdr:sp macro="" textlink="">
      <xdr:nvSpPr>
        <xdr:cNvPr id="456" name="楕円 455"/>
        <xdr:cNvSpPr/>
      </xdr:nvSpPr>
      <xdr:spPr>
        <a:xfrm>
          <a:off x="221107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85869</xdr:rowOff>
    </xdr:from>
    <xdr:ext cx="469744" cy="259045"/>
    <xdr:sp macro="" textlink="">
      <xdr:nvSpPr>
        <xdr:cNvPr id="457" name="【消防施設】&#10;一人当たり面積該当値テキスト"/>
        <xdr:cNvSpPr txBox="1"/>
      </xdr:nvSpPr>
      <xdr:spPr>
        <a:xfrm>
          <a:off x="22199600" y="146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636</xdr:rowOff>
    </xdr:from>
    <xdr:to>
      <xdr:col>112</xdr:col>
      <xdr:colOff>38100</xdr:colOff>
      <xdr:row>86</xdr:row>
      <xdr:rowOff>102236</xdr:rowOff>
    </xdr:to>
    <xdr:sp macro="" textlink="">
      <xdr:nvSpPr>
        <xdr:cNvPr id="458" name="楕円 457"/>
        <xdr:cNvSpPr/>
      </xdr:nvSpPr>
      <xdr:spPr>
        <a:xfrm>
          <a:off x="21272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50292</xdr:rowOff>
    </xdr:from>
    <xdr:to>
      <xdr:col>116</xdr:col>
      <xdr:colOff>63500</xdr:colOff>
      <xdr:row>86</xdr:row>
      <xdr:rowOff>51436</xdr:rowOff>
    </xdr:to>
    <xdr:cxnSp macro="">
      <xdr:nvCxnSpPr>
        <xdr:cNvPr id="459" name="直線コネクタ 458"/>
        <xdr:cNvCxnSpPr/>
      </xdr:nvCxnSpPr>
      <xdr:spPr>
        <a:xfrm flipV="1">
          <a:off x="21323300" y="1479499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xdr:rowOff>
    </xdr:from>
    <xdr:to>
      <xdr:col>107</xdr:col>
      <xdr:colOff>101600</xdr:colOff>
      <xdr:row>86</xdr:row>
      <xdr:rowOff>103378</xdr:rowOff>
    </xdr:to>
    <xdr:sp macro="" textlink="">
      <xdr:nvSpPr>
        <xdr:cNvPr id="460" name="楕円 459"/>
        <xdr:cNvSpPr/>
      </xdr:nvSpPr>
      <xdr:spPr>
        <a:xfrm>
          <a:off x="20383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51436</xdr:rowOff>
    </xdr:from>
    <xdr:to>
      <xdr:col>111</xdr:col>
      <xdr:colOff>177800</xdr:colOff>
      <xdr:row>86</xdr:row>
      <xdr:rowOff>52578</xdr:rowOff>
    </xdr:to>
    <xdr:cxnSp macro="">
      <xdr:nvCxnSpPr>
        <xdr:cNvPr id="461" name="直線コネクタ 460"/>
        <xdr:cNvCxnSpPr/>
      </xdr:nvCxnSpPr>
      <xdr:spPr>
        <a:xfrm flipV="1">
          <a:off x="20434300" y="1479613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93363</xdr:rowOff>
    </xdr:from>
    <xdr:ext cx="469744" cy="259045"/>
    <xdr:sp macro="" textlink="">
      <xdr:nvSpPr>
        <xdr:cNvPr id="462" name="n_1mainValue【消防施設】&#10;一人当たり面積"/>
        <xdr:cNvSpPr txBox="1"/>
      </xdr:nvSpPr>
      <xdr:spPr>
        <a:xfrm>
          <a:off x="210757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94505</xdr:rowOff>
    </xdr:from>
    <xdr:ext cx="469744" cy="259045"/>
    <xdr:sp macro="" textlink="">
      <xdr:nvSpPr>
        <xdr:cNvPr id="463" name="n_2mainValue【消防施設】&#10;一人当たり面積"/>
        <xdr:cNvSpPr txBox="1"/>
      </xdr:nvSpPr>
      <xdr:spPr>
        <a:xfrm>
          <a:off x="20199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4" name="直線コネクタ 4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5" name="テキスト ボックス 4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6" name="直線コネクタ 4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7" name="テキスト ボックス 4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8" name="直線コネクタ 4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9" name="テキスト ボックス 4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0" name="直線コネクタ 4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1" name="テキスト ボックス 4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2" name="直線コネクタ 4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3" name="テキスト ボックス 4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4" name="直線コネクタ 4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5" name="テキスト ボックス 4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7" name="テキスト ボックス 4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89" name="直線コネクタ 48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9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91" name="直線コネクタ 49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3" name="直線コネクタ 4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9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95" name="フローチャート: 判断 49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96" name="フローチャート: 判断 49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9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98" name="フローチャート: 判断 49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99"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125005</xdr:rowOff>
    </xdr:from>
    <xdr:to>
      <xdr:col>85</xdr:col>
      <xdr:colOff>177800</xdr:colOff>
      <xdr:row>100</xdr:row>
      <xdr:rowOff>55155</xdr:rowOff>
    </xdr:to>
    <xdr:sp macro="" textlink="">
      <xdr:nvSpPr>
        <xdr:cNvPr id="505" name="楕円 504"/>
        <xdr:cNvSpPr/>
      </xdr:nvSpPr>
      <xdr:spPr>
        <a:xfrm>
          <a:off x="16268700" y="170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39932</xdr:rowOff>
    </xdr:from>
    <xdr:ext cx="405111" cy="259045"/>
    <xdr:sp macro="" textlink="">
      <xdr:nvSpPr>
        <xdr:cNvPr id="506" name="【庁舎】&#10;有形固定資産減価償却率該当値テキスト"/>
        <xdr:cNvSpPr txBox="1"/>
      </xdr:nvSpPr>
      <xdr:spPr>
        <a:xfrm>
          <a:off x="16357600" y="1701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156029</xdr:rowOff>
    </xdr:from>
    <xdr:to>
      <xdr:col>81</xdr:col>
      <xdr:colOff>101600</xdr:colOff>
      <xdr:row>100</xdr:row>
      <xdr:rowOff>86179</xdr:rowOff>
    </xdr:to>
    <xdr:sp macro="" textlink="">
      <xdr:nvSpPr>
        <xdr:cNvPr id="507" name="楕円 506"/>
        <xdr:cNvSpPr/>
      </xdr:nvSpPr>
      <xdr:spPr>
        <a:xfrm>
          <a:off x="15430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4355</xdr:rowOff>
    </xdr:from>
    <xdr:to>
      <xdr:col>85</xdr:col>
      <xdr:colOff>127000</xdr:colOff>
      <xdr:row>100</xdr:row>
      <xdr:rowOff>35379</xdr:rowOff>
    </xdr:to>
    <xdr:cxnSp macro="">
      <xdr:nvCxnSpPr>
        <xdr:cNvPr id="508" name="直線コネクタ 507"/>
        <xdr:cNvCxnSpPr/>
      </xdr:nvCxnSpPr>
      <xdr:spPr>
        <a:xfrm flipV="1">
          <a:off x="15481300" y="171493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xdr:rowOff>
    </xdr:from>
    <xdr:to>
      <xdr:col>76</xdr:col>
      <xdr:colOff>165100</xdr:colOff>
      <xdr:row>100</xdr:row>
      <xdr:rowOff>115570</xdr:rowOff>
    </xdr:to>
    <xdr:sp macro="" textlink="">
      <xdr:nvSpPr>
        <xdr:cNvPr id="509" name="楕円 508"/>
        <xdr:cNvSpPr/>
      </xdr:nvSpPr>
      <xdr:spPr>
        <a:xfrm>
          <a:off x="14541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35379</xdr:rowOff>
    </xdr:from>
    <xdr:to>
      <xdr:col>81</xdr:col>
      <xdr:colOff>50800</xdr:colOff>
      <xdr:row>100</xdr:row>
      <xdr:rowOff>64770</xdr:rowOff>
    </xdr:to>
    <xdr:cxnSp macro="">
      <xdr:nvCxnSpPr>
        <xdr:cNvPr id="510" name="直線コネクタ 509"/>
        <xdr:cNvCxnSpPr/>
      </xdr:nvCxnSpPr>
      <xdr:spPr>
        <a:xfrm flipV="1">
          <a:off x="14592300" y="171803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102706</xdr:rowOff>
    </xdr:from>
    <xdr:ext cx="405111" cy="259045"/>
    <xdr:sp macro="" textlink="">
      <xdr:nvSpPr>
        <xdr:cNvPr id="511" name="n_1mainValue【庁舎】&#10;有形固定資産減価償却率"/>
        <xdr:cNvSpPr txBox="1"/>
      </xdr:nvSpPr>
      <xdr:spPr>
        <a:xfrm>
          <a:off x="152660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132097</xdr:rowOff>
    </xdr:from>
    <xdr:ext cx="405111" cy="259045"/>
    <xdr:sp macro="" textlink="">
      <xdr:nvSpPr>
        <xdr:cNvPr id="512" name="n_2mainValue【庁舎】&#10;有形固定資産減価償却率"/>
        <xdr:cNvSpPr txBox="1"/>
      </xdr:nvSpPr>
      <xdr:spPr>
        <a:xfrm>
          <a:off x="14389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3" name="正方形/長方形 5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4" name="正方形/長方形 5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5" name="正方形/長方形 5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6" name="正方形/長方形 5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7" name="正方形/長方形 5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8" name="正方形/長方形 5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9" name="正方形/長方形 5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0" name="正方形/長方形 5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1" name="テキスト ボックス 5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2" name="直線コネクタ 5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3" name="直線コネクタ 5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4" name="テキスト ボックス 5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5" name="直線コネクタ 5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6" name="テキスト ボックス 5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7" name="直線コネクタ 5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8" name="テキスト ボックス 5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9" name="直線コネクタ 5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0" name="テキスト ボックス 5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34" name="直線コネクタ 53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3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36" name="直線コネクタ 53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3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38" name="直線コネクタ 53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39"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40" name="フローチャート: 判断 53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41" name="フローチャート: 判断 54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42"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43" name="フローチャート: 判断 54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44"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5" name="テキスト ボックス 5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47117</xdr:rowOff>
    </xdr:from>
    <xdr:to>
      <xdr:col>116</xdr:col>
      <xdr:colOff>114300</xdr:colOff>
      <xdr:row>107</xdr:row>
      <xdr:rowOff>148717</xdr:rowOff>
    </xdr:to>
    <xdr:sp macro="" textlink="">
      <xdr:nvSpPr>
        <xdr:cNvPr id="550" name="楕円 549"/>
        <xdr:cNvSpPr/>
      </xdr:nvSpPr>
      <xdr:spPr>
        <a:xfrm>
          <a:off x="22110700" y="183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138472</xdr:rowOff>
    </xdr:from>
    <xdr:ext cx="469744" cy="259045"/>
    <xdr:sp macro="" textlink="">
      <xdr:nvSpPr>
        <xdr:cNvPr id="551" name="【庁舎】&#10;一人当たり面積該当値テキスト"/>
        <xdr:cNvSpPr txBox="1"/>
      </xdr:nvSpPr>
      <xdr:spPr>
        <a:xfrm>
          <a:off x="22199600" y="183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50088</xdr:rowOff>
    </xdr:from>
    <xdr:to>
      <xdr:col>112</xdr:col>
      <xdr:colOff>38100</xdr:colOff>
      <xdr:row>107</xdr:row>
      <xdr:rowOff>151688</xdr:rowOff>
    </xdr:to>
    <xdr:sp macro="" textlink="">
      <xdr:nvSpPr>
        <xdr:cNvPr id="552" name="楕円 551"/>
        <xdr:cNvSpPr/>
      </xdr:nvSpPr>
      <xdr:spPr>
        <a:xfrm>
          <a:off x="21272500" y="183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97917</xdr:rowOff>
    </xdr:from>
    <xdr:to>
      <xdr:col>116</xdr:col>
      <xdr:colOff>63500</xdr:colOff>
      <xdr:row>107</xdr:row>
      <xdr:rowOff>100888</xdr:rowOff>
    </xdr:to>
    <xdr:cxnSp macro="">
      <xdr:nvCxnSpPr>
        <xdr:cNvPr id="553" name="直線コネクタ 552"/>
        <xdr:cNvCxnSpPr/>
      </xdr:nvCxnSpPr>
      <xdr:spPr>
        <a:xfrm flipV="1">
          <a:off x="21323300" y="18443067"/>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52375</xdr:rowOff>
    </xdr:from>
    <xdr:to>
      <xdr:col>107</xdr:col>
      <xdr:colOff>101600</xdr:colOff>
      <xdr:row>107</xdr:row>
      <xdr:rowOff>153975</xdr:rowOff>
    </xdr:to>
    <xdr:sp macro="" textlink="">
      <xdr:nvSpPr>
        <xdr:cNvPr id="554" name="楕円 553"/>
        <xdr:cNvSpPr/>
      </xdr:nvSpPr>
      <xdr:spPr>
        <a:xfrm>
          <a:off x="20383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100888</xdr:rowOff>
    </xdr:from>
    <xdr:to>
      <xdr:col>111</xdr:col>
      <xdr:colOff>177800</xdr:colOff>
      <xdr:row>107</xdr:row>
      <xdr:rowOff>103175</xdr:rowOff>
    </xdr:to>
    <xdr:cxnSp macro="">
      <xdr:nvCxnSpPr>
        <xdr:cNvPr id="555" name="直線コネクタ 554"/>
        <xdr:cNvCxnSpPr/>
      </xdr:nvCxnSpPr>
      <xdr:spPr>
        <a:xfrm flipV="1">
          <a:off x="20434300" y="184460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142815</xdr:rowOff>
    </xdr:from>
    <xdr:ext cx="469744" cy="259045"/>
    <xdr:sp macro="" textlink="">
      <xdr:nvSpPr>
        <xdr:cNvPr id="556" name="n_1mainValue【庁舎】&#10;一人当たり面積"/>
        <xdr:cNvSpPr txBox="1"/>
      </xdr:nvSpPr>
      <xdr:spPr>
        <a:xfrm>
          <a:off x="21075727" y="1848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145102</xdr:rowOff>
    </xdr:from>
    <xdr:ext cx="469744" cy="259045"/>
    <xdr:sp macro="" textlink="">
      <xdr:nvSpPr>
        <xdr:cNvPr id="557" name="n_2mainValue【庁舎】&#10;一人当たり面積"/>
        <xdr:cNvSpPr txBox="1"/>
      </xdr:nvSpPr>
      <xdr:spPr>
        <a:xfrm>
          <a:off x="201994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有形固定資産減価償却率が高くなっているのは、一般廃棄物処理施設、保健センター・保健所、庁舎である。ただし、いずれの施設も、住民一人当たりの面積はやや低い状態である。これらの施設については、今後住民へ提供するサービスの質を低下することのないよう、維持、更新を行っていく必要がある。特に庁舎については、耐用年数が過ぎようとしていることから、個別計画を策定する中で今後の運営、管理について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また、体育館・プール、消防施設については、有形固定資産減価償却率が類似団体平均と比較して低いことから、今後、将来の更新を見据え、適正な管理を行っていく。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
2,405
42.28
2,831,593
2,735,840
76,777
1,561,807
1,363,903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人口減少や基盤産業である</a:t>
          </a:r>
          <a:r>
            <a:rPr kumimoji="1" lang="ja-JP" altLang="ja-JP" sz="1100">
              <a:solidFill>
                <a:schemeClr val="dk1"/>
              </a:solidFill>
              <a:effectLst/>
              <a:latin typeface="+mn-lt"/>
              <a:ea typeface="+mn-ea"/>
              <a:cs typeface="+mn-cs"/>
            </a:rPr>
            <a:t>農業所得などの減少から</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と類似団体平均を下回っている。緊急に必要な事業を峻別するなど、歳出の徹底的な見直しに努める。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普通交付税の減少に伴い増加したが、類似団体平均は下回っている。</a:t>
          </a:r>
          <a:endParaRPr kumimoji="1" lang="en-US" altLang="ja-JP" sz="1100">
            <a:solidFill>
              <a:schemeClr val="dk1"/>
            </a:solidFill>
            <a:effectLst/>
            <a:latin typeface="+mn-lt"/>
            <a:ea typeface="+mn-ea"/>
            <a:cs typeface="+mn-cs"/>
          </a:endParaRPr>
        </a:p>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しかし交付税が収入の多くを占める本村では、経常収支比率が交付税に大きく左右される。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財政構造の健全性の保持に望ましいとされる</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上回らない様、</a:t>
          </a:r>
          <a:r>
            <a:rPr kumimoji="1" lang="ja-JP" altLang="ja-JP" sz="1100">
              <a:solidFill>
                <a:schemeClr val="dk1"/>
              </a:solidFill>
              <a:effectLst/>
              <a:latin typeface="+mn-lt"/>
              <a:ea typeface="+mn-ea"/>
              <a:cs typeface="+mn-cs"/>
            </a:rPr>
            <a:t>事務事業の見直しを進め、経常経費の削減に努める。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109946</xdr:rowOff>
    </xdr:from>
    <xdr:to>
      <xdr:col>23</xdr:col>
      <xdr:colOff>133350</xdr:colOff>
      <xdr:row>63</xdr:row>
      <xdr:rowOff>48804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114800" y="1073984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103051</xdr:rowOff>
    </xdr:from>
    <xdr:to>
      <xdr:col>19</xdr:col>
      <xdr:colOff>133350</xdr:colOff>
      <xdr:row>62</xdr:row>
      <xdr:rowOff>109946</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07329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103051</xdr:rowOff>
    </xdr:from>
    <xdr:to>
      <xdr:col>15</xdr:col>
      <xdr:colOff>82550</xdr:colOff>
      <xdr:row>64</xdr:row>
      <xdr:rowOff>11793</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2336800" y="10732951"/>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64</xdr:row>
      <xdr:rowOff>11793</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a:off x="1447800" y="1086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169454</xdr:rowOff>
    </xdr:from>
    <xdr:to>
      <xdr:col>23</xdr:col>
      <xdr:colOff>184150</xdr:colOff>
      <xdr:row>63</xdr:row>
      <xdr:rowOff>99604</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14531</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59146</xdr:rowOff>
    </xdr:from>
    <xdr:to>
      <xdr:col>19</xdr:col>
      <xdr:colOff>184150</xdr:colOff>
      <xdr:row>62</xdr:row>
      <xdr:rowOff>160746</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170923</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045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52251</xdr:rowOff>
    </xdr:from>
    <xdr:to>
      <xdr:col>15</xdr:col>
      <xdr:colOff>133350</xdr:colOff>
      <xdr:row>62</xdr:row>
      <xdr:rowOff>153851</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164028</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132443</xdr:rowOff>
    </xdr:from>
    <xdr:to>
      <xdr:col>11</xdr:col>
      <xdr:colOff>82550</xdr:colOff>
      <xdr:row>64</xdr:row>
      <xdr:rowOff>62593</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72770</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07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123570</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較して、人件費・物件費等の適性度が低くなっている。民間でも実施可能な部分については、指定管理者制度などの導入により委託化を進め、コストの低減を更に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46444</xdr:rowOff>
    </xdr:from>
    <xdr:to>
      <xdr:col>23</xdr:col>
      <xdr:colOff>133350</xdr:colOff>
      <xdr:row>82</xdr:row>
      <xdr:rowOff>79783</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4105344"/>
          <a:ext cx="838200" cy="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46444</xdr:rowOff>
    </xdr:from>
    <xdr:to>
      <xdr:col>19</xdr:col>
      <xdr:colOff>133350</xdr:colOff>
      <xdr:row>82</xdr:row>
      <xdr:rowOff>52211</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3225800" y="14105344"/>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42507</xdr:rowOff>
    </xdr:from>
    <xdr:to>
      <xdr:col>15</xdr:col>
      <xdr:colOff>82550</xdr:colOff>
      <xdr:row>82</xdr:row>
      <xdr:rowOff>52211</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2336800" y="14101407"/>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132331</xdr:rowOff>
    </xdr:from>
    <xdr:to>
      <xdr:col>11</xdr:col>
      <xdr:colOff>31750</xdr:colOff>
      <xdr:row>82</xdr:row>
      <xdr:rowOff>42507</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1447800" y="14019781"/>
          <a:ext cx="889000" cy="8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28983</xdr:rowOff>
    </xdr:from>
    <xdr:to>
      <xdr:col>23</xdr:col>
      <xdr:colOff>184150</xdr:colOff>
      <xdr:row>82</xdr:row>
      <xdr:rowOff>130583</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0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45510</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393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167094</xdr:rowOff>
    </xdr:from>
    <xdr:to>
      <xdr:col>19</xdr:col>
      <xdr:colOff>184150</xdr:colOff>
      <xdr:row>82</xdr:row>
      <xdr:rowOff>97244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40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107421</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382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1411</xdr:rowOff>
    </xdr:from>
    <xdr:to>
      <xdr:col>15</xdr:col>
      <xdr:colOff>133350</xdr:colOff>
      <xdr:row>82</xdr:row>
      <xdr:rowOff>103011</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40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113188</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382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163157</xdr:rowOff>
    </xdr:from>
    <xdr:to>
      <xdr:col>11</xdr:col>
      <xdr:colOff>82550</xdr:colOff>
      <xdr:row>82</xdr:row>
      <xdr:rowOff>93307</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40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103484</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381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81531</xdr:rowOff>
    </xdr:from>
    <xdr:to>
      <xdr:col>7</xdr:col>
      <xdr:colOff>31750</xdr:colOff>
      <xdr:row>82</xdr:row>
      <xdr:rowOff>11681</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39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21858</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373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上回り、全国的にも高い水準にあるため、給与の適正化に努めていく。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xdr:rowOff>
    </xdr:from>
    <xdr:to>
      <xdr:col>81</xdr:col>
      <xdr:colOff>44450</xdr:colOff>
      <xdr:row>88</xdr:row>
      <xdr:rowOff>6032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509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xdr:rowOff>
    </xdr:from>
    <xdr:to>
      <xdr:col>77</xdr:col>
      <xdr:colOff>44450</xdr:colOff>
      <xdr:row>88</xdr:row>
      <xdr:rowOff>36195</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5290800" y="150936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36195</xdr:rowOff>
    </xdr:from>
    <xdr:to>
      <xdr:col>72</xdr:col>
      <xdr:colOff>203200</xdr:colOff>
      <xdr:row>89</xdr:row>
      <xdr:rowOff>3493</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4401800" y="1512379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42227</xdr:rowOff>
    </xdr:from>
    <xdr:to>
      <xdr:col>68</xdr:col>
      <xdr:colOff>152400</xdr:colOff>
      <xdr:row>89</xdr:row>
      <xdr:rowOff>3493</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3512800" y="15129827"/>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126682</xdr:rowOff>
    </xdr:from>
    <xdr:to>
      <xdr:col>81</xdr:col>
      <xdr:colOff>95250</xdr:colOff>
      <xdr:row>88</xdr:row>
      <xdr:rowOff>56832</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98759</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501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126682</xdr:rowOff>
    </xdr:from>
    <xdr:to>
      <xdr:col>77</xdr:col>
      <xdr:colOff>95250</xdr:colOff>
      <xdr:row>88</xdr:row>
      <xdr:rowOff>56832</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41609</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512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156845</xdr:rowOff>
    </xdr:from>
    <xdr:to>
      <xdr:col>73</xdr:col>
      <xdr:colOff>44450</xdr:colOff>
      <xdr:row>88</xdr:row>
      <xdr:rowOff>86995</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71772</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124143</xdr:rowOff>
    </xdr:from>
    <xdr:to>
      <xdr:col>68</xdr:col>
      <xdr:colOff>203200</xdr:colOff>
      <xdr:row>89</xdr:row>
      <xdr:rowOff>54293</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39070</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162877</xdr:rowOff>
    </xdr:from>
    <xdr:to>
      <xdr:col>64</xdr:col>
      <xdr:colOff>152400</xdr:colOff>
      <xdr:row>88</xdr:row>
      <xdr:rowOff>93027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77804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佐那河内村行政改革大綱（第６次・平成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年度）において、定員管理を押し進め、</a:t>
          </a:r>
          <a:r>
            <a:rPr kumimoji="1" lang="en-US" altLang="ja-JP" sz="1100">
              <a:solidFill>
                <a:schemeClr val="dk1"/>
              </a:solidFill>
              <a:effectLst/>
              <a:latin typeface="+mn-lt"/>
              <a:ea typeface="+mn-ea"/>
              <a:cs typeface="+mn-cs"/>
            </a:rPr>
            <a:t>19.49</a:t>
          </a:r>
          <a:r>
            <a:rPr kumimoji="1" lang="ja-JP" altLang="ja-JP" sz="1100">
              <a:solidFill>
                <a:schemeClr val="dk1"/>
              </a:solidFill>
              <a:effectLst/>
              <a:latin typeface="+mn-lt"/>
              <a:ea typeface="+mn-ea"/>
              <a:cs typeface="+mn-cs"/>
            </a:rPr>
            <a:t>人と類似団体の平均値を下回っている。計画に基づいた定員適正化を進める。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73775</xdr:rowOff>
    </xdr:from>
    <xdr:to>
      <xdr:col>81</xdr:col>
      <xdr:colOff>44450</xdr:colOff>
      <xdr:row>61</xdr:row>
      <xdr:rowOff>82944</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179800" y="10532225"/>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47231</xdr:rowOff>
    </xdr:from>
    <xdr:to>
      <xdr:col>77</xdr:col>
      <xdr:colOff>44450</xdr:colOff>
      <xdr:row>61</xdr:row>
      <xdr:rowOff>73775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5290800" y="10505681"/>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35890</xdr:rowOff>
    </xdr:from>
    <xdr:to>
      <xdr:col>72</xdr:col>
      <xdr:colOff>203200</xdr:colOff>
      <xdr:row>61</xdr:row>
      <xdr:rowOff>47231</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4401800" y="10494340"/>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6934</xdr:rowOff>
    </xdr:from>
    <xdr:to>
      <xdr:col>68</xdr:col>
      <xdr:colOff>152400</xdr:colOff>
      <xdr:row>61</xdr:row>
      <xdr:rowOff>35890</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3512800" y="104653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32144</xdr:rowOff>
    </xdr:from>
    <xdr:to>
      <xdr:col>81</xdr:col>
      <xdr:colOff>95250</xdr:colOff>
      <xdr:row>61</xdr:row>
      <xdr:rowOff>133744</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967200" y="104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48671</xdr:rowOff>
    </xdr:from>
    <xdr:ext cx="762000" cy="259045"/>
    <xdr:sp macro="" textlink="">
      <xdr:nvSpPr>
        <xdr:cNvPr id="335" name="定員管理の状況該当値テキスト">
          <a:extLst>
            <a:ext uri="{FF2B5EF4-FFF2-40B4-BE49-F238E27FC236}">
              <a16:creationId xmlns="" xmlns:a16="http://schemas.microsoft.com/office/drawing/2014/main" id="{00000000-0008-0000-0300-00004F010000}"/>
            </a:ext>
          </a:extLst>
        </xdr:cNvPr>
        <xdr:cNvSpPr txBox="1"/>
      </xdr:nvSpPr>
      <xdr:spPr>
        <a:xfrm>
          <a:off x="17106900" y="1033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22975</xdr:rowOff>
    </xdr:from>
    <xdr:to>
      <xdr:col>77</xdr:col>
      <xdr:colOff>95250</xdr:colOff>
      <xdr:row>61</xdr:row>
      <xdr:rowOff>124575</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6129000" y="10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134752</xdr:rowOff>
    </xdr:from>
    <xdr:ext cx="7366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798800" y="10250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167881</xdr:rowOff>
    </xdr:from>
    <xdr:to>
      <xdr:col>73</xdr:col>
      <xdr:colOff>44450</xdr:colOff>
      <xdr:row>61</xdr:row>
      <xdr:rowOff>98031</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5240000" y="10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108208</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909800" y="102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156540</xdr:rowOff>
    </xdr:from>
    <xdr:to>
      <xdr:col>68</xdr:col>
      <xdr:colOff>203200</xdr:colOff>
      <xdr:row>61</xdr:row>
      <xdr:rowOff>86690</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43510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96867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020800" y="10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127584</xdr:rowOff>
    </xdr:from>
    <xdr:to>
      <xdr:col>64</xdr:col>
      <xdr:colOff>152400</xdr:colOff>
      <xdr:row>61</xdr:row>
      <xdr:rowOff>57734</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3462000" y="10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67911</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131800" y="101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起債の償還の終了、近年の起債抑制などにともない、類似団体平均を下回った。今後控えている事業計画の整理・縮小を図るなど、起債依存型の事業実施を見直し、類似団体の平均水準を引き続き下回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40</xdr:row>
      <xdr:rowOff>78740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6179800" y="6679354"/>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41</xdr:row>
      <xdr:rowOff>100330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5290800" y="69367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43</xdr:row>
      <xdr:rowOff>6773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4401800" y="712978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167640</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3512800" y="73791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将来負担比率は０であるが、後世への負担を少しでも軽減するよう、新規事業の実施等について総点検を図り、財政の健全化を図る。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
2,405
42.28
2,831,593
2,735,840
76,777
1,561,807
1,363,903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％上回っている。定員管理などの取り組みを通じて人件費の削減に努める。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133858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3677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24130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51562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51562</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物件費については、需用費・役務費などの削減に努めてきており、類似団体平均を下回っている。しかし、</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化の進展などに伴い全体では増加傾向にあることから、引き続き節約・節減に努め、適正な水準を堅持していく。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105773</xdr:rowOff>
    </xdr:from>
    <xdr:to>
      <xdr:col>82</xdr:col>
      <xdr:colOff>107950</xdr:colOff>
      <xdr:row>16</xdr:row>
      <xdr:rowOff>25763</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67752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105773</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638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14333</xdr:rowOff>
    </xdr:from>
    <xdr:to>
      <xdr:col>73</xdr:col>
      <xdr:colOff>180975</xdr:colOff>
      <xdr:row>15</xdr:row>
      <xdr:rowOff>66584</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5860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14333</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573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146413</xdr:rowOff>
    </xdr:from>
    <xdr:to>
      <xdr:col>82</xdr:col>
      <xdr:colOff>158750</xdr:colOff>
      <xdr:row>16</xdr:row>
      <xdr:rowOff>76563</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162940</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56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54973</xdr:rowOff>
    </xdr:from>
    <xdr:to>
      <xdr:col>78</xdr:col>
      <xdr:colOff>120650</xdr:colOff>
      <xdr:row>15</xdr:row>
      <xdr:rowOff>156573</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166750</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134983</xdr:rowOff>
    </xdr:from>
    <xdr:to>
      <xdr:col>69</xdr:col>
      <xdr:colOff>142875</xdr:colOff>
      <xdr:row>15</xdr:row>
      <xdr:rowOff>65133</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75310</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％上回っている。急速に高齢化や人口減少が進む中、財政が逼迫することのないよう、適正化に努める。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44450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42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54</xdr:row>
      <xdr:rowOff>165100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54</xdr:row>
      <xdr:rowOff>165100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業集落排水事業特別会計など、公営企業会計への赤字補填的な繰出金が減少傾向にあるものの依然として高い水準である。独立採算の原則に立ち返った料金の値上げ、施設の適正管理などに努め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56</xdr:row>
      <xdr:rowOff>149860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696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108712</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57</xdr:row>
      <xdr:rowOff>19558</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893800" y="9709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57</xdr:row>
      <xdr:rowOff>19558</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691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144289</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126001</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補助費等については、補助金・負担金・分担金について厳しく抑制することを基本としてきた。今後も、必要性や効果などについて精査し、実効性の無いものについては廃止していく。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34</xdr:row>
      <xdr:rowOff>145288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59745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145288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5938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35</xdr:row>
      <xdr:rowOff>14986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59380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19558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111015</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公債費の償還ピークは過ぎ、類似団体の平均値も下回った。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しかし庁舎建設等の大規模事業が控えているため、引き続き厳しい財政運営が予測される。佐那河内村第６次行政改革大綱に沿って、地方債の新規発行をともなう事業については、効果や優先順を付けながら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115570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0619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77</xdr:row>
      <xdr:rowOff>1270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145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130811</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2029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130811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費用対効果、コスト意識の徹底を引き続き図る。決算状況を把握し、削減目標を達成できるよう努めていく。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141696</xdr:rowOff>
    </xdr:from>
    <xdr:to>
      <xdr:col>82</xdr:col>
      <xdr:colOff>107950</xdr:colOff>
      <xdr:row>76</xdr:row>
      <xdr:rowOff>146594</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3000446"/>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86178</xdr:rowOff>
    </xdr:from>
    <xdr:to>
      <xdr:col>78</xdr:col>
      <xdr:colOff>69850</xdr:colOff>
      <xdr:row>75</xdr:row>
      <xdr:rowOff>141696</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4782800" y="129449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86178</xdr:rowOff>
    </xdr:from>
    <xdr:to>
      <xdr:col>73</xdr:col>
      <xdr:colOff>180975</xdr:colOff>
      <xdr:row>76</xdr:row>
      <xdr:rowOff>42092</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893800" y="12944928"/>
          <a:ext cx="889000"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105773</xdr:rowOff>
    </xdr:from>
    <xdr:to>
      <xdr:col>69</xdr:col>
      <xdr:colOff>92075</xdr:colOff>
      <xdr:row>76</xdr:row>
      <xdr:rowOff>42092</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29645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95794</xdr:rowOff>
    </xdr:from>
    <xdr:to>
      <xdr:col>82</xdr:col>
      <xdr:colOff>158750</xdr:colOff>
      <xdr:row>77</xdr:row>
      <xdr:rowOff>25944</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112321</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297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90896</xdr:rowOff>
    </xdr:from>
    <xdr:to>
      <xdr:col>78</xdr:col>
      <xdr:colOff>120650</xdr:colOff>
      <xdr:row>76</xdr:row>
      <xdr:rowOff>21047</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31223</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35378</xdr:rowOff>
    </xdr:from>
    <xdr:to>
      <xdr:col>74</xdr:col>
      <xdr:colOff>31750</xdr:colOff>
      <xdr:row>75</xdr:row>
      <xdr:rowOff>136978</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147155</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162742</xdr:rowOff>
    </xdr:from>
    <xdr:to>
      <xdr:col>69</xdr:col>
      <xdr:colOff>142875</xdr:colOff>
      <xdr:row>76</xdr:row>
      <xdr:rowOff>92892</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103068</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54973</xdr:rowOff>
    </xdr:from>
    <xdr:to>
      <xdr:col>65</xdr:col>
      <xdr:colOff>53975</xdr:colOff>
      <xdr:row>75</xdr:row>
      <xdr:rowOff>156573</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166750</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25425</xdr:rowOff>
    </xdr:from>
    <xdr:to>
      <xdr:col>29</xdr:col>
      <xdr:colOff>127000</xdr:colOff>
      <xdr:row>18</xdr:row>
      <xdr:rowOff>66621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3159150"/>
          <a:ext cx="647700" cy="4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59982</xdr:rowOff>
    </xdr:from>
    <xdr:to>
      <xdr:col>26</xdr:col>
      <xdr:colOff>50800</xdr:colOff>
      <xdr:row>18</xdr:row>
      <xdr:rowOff>66621</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4305300" y="3193707"/>
          <a:ext cx="698500" cy="6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59982</xdr:rowOff>
    </xdr:from>
    <xdr:to>
      <xdr:col>22</xdr:col>
      <xdr:colOff>114300</xdr:colOff>
      <xdr:row>18</xdr:row>
      <xdr:rowOff>79796</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3193707"/>
          <a:ext cx="698500" cy="19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79796</xdr:rowOff>
    </xdr:from>
    <xdr:to>
      <xdr:col>18</xdr:col>
      <xdr:colOff>177800</xdr:colOff>
      <xdr:row>18</xdr:row>
      <xdr:rowOff>107992</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3213521"/>
          <a:ext cx="698500" cy="2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146075</xdr:rowOff>
    </xdr:from>
    <xdr:to>
      <xdr:col>29</xdr:col>
      <xdr:colOff>177800</xdr:colOff>
      <xdr:row>18</xdr:row>
      <xdr:rowOff>76225</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310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118152</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08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15821</xdr:rowOff>
    </xdr:from>
    <xdr:to>
      <xdr:col>26</xdr:col>
      <xdr:colOff>101600</xdr:colOff>
      <xdr:row>18</xdr:row>
      <xdr:rowOff>117421</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314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102198</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235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9182</xdr:rowOff>
    </xdr:from>
    <xdr:to>
      <xdr:col>22</xdr:col>
      <xdr:colOff>165100</xdr:colOff>
      <xdr:row>18</xdr:row>
      <xdr:rowOff>110782</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314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95559</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2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28996</xdr:rowOff>
    </xdr:from>
    <xdr:to>
      <xdr:col>19</xdr:col>
      <xdr:colOff>38100</xdr:colOff>
      <xdr:row>18</xdr:row>
      <xdr:rowOff>130596</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31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115373</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24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57192</xdr:rowOff>
    </xdr:from>
    <xdr:to>
      <xdr:col>15</xdr:col>
      <xdr:colOff>101600</xdr:colOff>
      <xdr:row>18</xdr:row>
      <xdr:rowOff>158792</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319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143569</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27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18411</xdr:rowOff>
    </xdr:from>
    <xdr:to>
      <xdr:col>29</xdr:col>
      <xdr:colOff>127000</xdr:colOff>
      <xdr:row>36</xdr:row>
      <xdr:rowOff>114829</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003800" y="6971661"/>
          <a:ext cx="647700" cy="9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335968</xdr:rowOff>
    </xdr:from>
    <xdr:to>
      <xdr:col>26</xdr:col>
      <xdr:colOff>50800</xdr:colOff>
      <xdr:row>36</xdr:row>
      <xdr:rowOff>18411</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4305300" y="6946318"/>
          <a:ext cx="698500" cy="2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252067</xdr:rowOff>
    </xdr:from>
    <xdr:to>
      <xdr:col>22</xdr:col>
      <xdr:colOff>114300</xdr:colOff>
      <xdr:row>35</xdr:row>
      <xdr:rowOff>335968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6862417"/>
          <a:ext cx="698500" cy="83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213909</xdr:rowOff>
    </xdr:from>
    <xdr:to>
      <xdr:col>18</xdr:col>
      <xdr:colOff>177800</xdr:colOff>
      <xdr:row>35</xdr:row>
      <xdr:rowOff>252067</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6824259"/>
          <a:ext cx="698500" cy="38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64029</xdr:rowOff>
    </xdr:from>
    <xdr:to>
      <xdr:col>29</xdr:col>
      <xdr:colOff>177800</xdr:colOff>
      <xdr:row>36</xdr:row>
      <xdr:rowOff>165629</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701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315506</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92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310511</xdr:rowOff>
    </xdr:from>
    <xdr:to>
      <xdr:col>26</xdr:col>
      <xdr:colOff>101600</xdr:colOff>
      <xdr:row>36</xdr:row>
      <xdr:rowOff>69211</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92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53988</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700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285168</xdr:rowOff>
    </xdr:from>
    <xdr:to>
      <xdr:col>22</xdr:col>
      <xdr:colOff>165100</xdr:colOff>
      <xdr:row>36</xdr:row>
      <xdr:rowOff>43868</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89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28645</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698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201267</xdr:rowOff>
    </xdr:from>
    <xdr:to>
      <xdr:col>19</xdr:col>
      <xdr:colOff>38100</xdr:colOff>
      <xdr:row>35</xdr:row>
      <xdr:rowOff>302867</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81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287644</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689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163109</xdr:rowOff>
    </xdr:from>
    <xdr:to>
      <xdr:col>15</xdr:col>
      <xdr:colOff>101600</xdr:colOff>
      <xdr:row>35</xdr:row>
      <xdr:rowOff>264709</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77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249486</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685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
2,405
42.28
2,831,593
2,735,840
76,777
1,561,807
1,363,903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70169</xdr:rowOff>
    </xdr:from>
    <xdr:to>
      <xdr:col>24</xdr:col>
      <xdr:colOff>63500</xdr:colOff>
      <xdr:row>36</xdr:row>
      <xdr:rowOff>103254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242369"/>
          <a:ext cx="838200" cy="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86603</xdr:rowOff>
    </xdr:from>
    <xdr:to>
      <xdr:col>19</xdr:col>
      <xdr:colOff>177800</xdr:colOff>
      <xdr:row>36</xdr:row>
      <xdr:rowOff>103254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2908300" y="6258803"/>
          <a:ext cx="8890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86603</xdr:rowOff>
    </xdr:from>
    <xdr:to>
      <xdr:col>15</xdr:col>
      <xdr:colOff>50800</xdr:colOff>
      <xdr:row>36</xdr:row>
      <xdr:rowOff>104580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258803"/>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104580</xdr:rowOff>
    </xdr:from>
    <xdr:to>
      <xdr:col>10</xdr:col>
      <xdr:colOff>114300</xdr:colOff>
      <xdr:row>36</xdr:row>
      <xdr:rowOff>135203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276780"/>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19369</xdr:rowOff>
    </xdr:from>
    <xdr:to>
      <xdr:col>24</xdr:col>
      <xdr:colOff>114300</xdr:colOff>
      <xdr:row>36</xdr:row>
      <xdr:rowOff>120969</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1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169246</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16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52454</xdr:rowOff>
    </xdr:from>
    <xdr:to>
      <xdr:col>20</xdr:col>
      <xdr:colOff>38100</xdr:colOff>
      <xdr:row>36</xdr:row>
      <xdr:rowOff>154054</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2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145181</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631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35803</xdr:rowOff>
    </xdr:from>
    <xdr:to>
      <xdr:col>15</xdr:col>
      <xdr:colOff>101600</xdr:colOff>
      <xdr:row>36</xdr:row>
      <xdr:rowOff>137403</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2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128530</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630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53780</xdr:rowOff>
    </xdr:from>
    <xdr:to>
      <xdr:col>10</xdr:col>
      <xdr:colOff>165100</xdr:colOff>
      <xdr:row>36</xdr:row>
      <xdr:rowOff>155380</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146507</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6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84403</xdr:rowOff>
    </xdr:from>
    <xdr:to>
      <xdr:col>6</xdr:col>
      <xdr:colOff>38100</xdr:colOff>
      <xdr:row>37</xdr:row>
      <xdr:rowOff>14553</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2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5680</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634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1797</xdr:rowOff>
    </xdr:from>
    <xdr:to>
      <xdr:col>24</xdr:col>
      <xdr:colOff>63500</xdr:colOff>
      <xdr:row>58</xdr:row>
      <xdr:rowOff>22120</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3797300" y="9945897"/>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16893</xdr:rowOff>
    </xdr:from>
    <xdr:to>
      <xdr:col>19</xdr:col>
      <xdr:colOff>177800</xdr:colOff>
      <xdr:row>58</xdr:row>
      <xdr:rowOff>22120</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2908300" y="9960993"/>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16893</xdr:rowOff>
    </xdr:from>
    <xdr:to>
      <xdr:col>15</xdr:col>
      <xdr:colOff>50800</xdr:colOff>
      <xdr:row>58</xdr:row>
      <xdr:rowOff>30956</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9960993"/>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30956</xdr:rowOff>
    </xdr:from>
    <xdr:to>
      <xdr:col>10</xdr:col>
      <xdr:colOff>114300</xdr:colOff>
      <xdr:row>58</xdr:row>
      <xdr:rowOff>118766</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9975056"/>
          <a:ext cx="889000" cy="8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122447</xdr:rowOff>
    </xdr:from>
    <xdr:to>
      <xdr:col>24</xdr:col>
      <xdr:colOff>114300</xdr:colOff>
      <xdr:row>58</xdr:row>
      <xdr:rowOff>52597</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8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37374</xdr:rowOff>
    </xdr:from>
    <xdr:ext cx="599010"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81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142770</xdr:rowOff>
    </xdr:from>
    <xdr:to>
      <xdr:col>20</xdr:col>
      <xdr:colOff>38100</xdr:colOff>
      <xdr:row>58</xdr:row>
      <xdr:rowOff>72920</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91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64047</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497795" y="1000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137543</xdr:rowOff>
    </xdr:from>
    <xdr:to>
      <xdr:col>15</xdr:col>
      <xdr:colOff>101600</xdr:colOff>
      <xdr:row>58</xdr:row>
      <xdr:rowOff>67693</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9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58820</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08795" y="1000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151606</xdr:rowOff>
    </xdr:from>
    <xdr:to>
      <xdr:col>10</xdr:col>
      <xdr:colOff>165100</xdr:colOff>
      <xdr:row>58</xdr:row>
      <xdr:rowOff>81756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99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72883</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19795" y="1001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67966</xdr:rowOff>
    </xdr:from>
    <xdr:to>
      <xdr:col>6</xdr:col>
      <xdr:colOff>38100</xdr:colOff>
      <xdr:row>58</xdr:row>
      <xdr:rowOff>169566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100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160693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63111" y="101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121624</xdr:rowOff>
    </xdr:from>
    <xdr:to>
      <xdr:col>24</xdr:col>
      <xdr:colOff>63500</xdr:colOff>
      <xdr:row>77</xdr:row>
      <xdr:rowOff>137717</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3323274"/>
          <a:ext cx="8382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137717</xdr:rowOff>
    </xdr:from>
    <xdr:to>
      <xdr:col>19</xdr:col>
      <xdr:colOff>177800</xdr:colOff>
      <xdr:row>77</xdr:row>
      <xdr:rowOff>144312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2908300" y="13339367"/>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122572</xdr:rowOff>
    </xdr:from>
    <xdr:to>
      <xdr:col>15</xdr:col>
      <xdr:colOff>50800</xdr:colOff>
      <xdr:row>77</xdr:row>
      <xdr:rowOff>144312</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019300" y="13324222"/>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122572</xdr:rowOff>
    </xdr:from>
    <xdr:to>
      <xdr:col>10</xdr:col>
      <xdr:colOff>114300</xdr:colOff>
      <xdr:row>77</xdr:row>
      <xdr:rowOff>149684</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1130300" y="13324222"/>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70824</xdr:rowOff>
    </xdr:from>
    <xdr:to>
      <xdr:col>24</xdr:col>
      <xdr:colOff>114300</xdr:colOff>
      <xdr:row>78</xdr:row>
      <xdr:rowOff>974</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2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157201</xdr:rowOff>
    </xdr:from>
    <xdr:ext cx="534377"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1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86917</xdr:rowOff>
    </xdr:from>
    <xdr:to>
      <xdr:col>20</xdr:col>
      <xdr:colOff>38100</xdr:colOff>
      <xdr:row>78</xdr:row>
      <xdr:rowOff>17067</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32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8194</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30111" y="133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93512</xdr:rowOff>
    </xdr:from>
    <xdr:to>
      <xdr:col>15</xdr:col>
      <xdr:colOff>101600</xdr:colOff>
      <xdr:row>78</xdr:row>
      <xdr:rowOff>23662</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14789</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8" y="133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71772</xdr:rowOff>
    </xdr:from>
    <xdr:to>
      <xdr:col>10</xdr:col>
      <xdr:colOff>165100</xdr:colOff>
      <xdr:row>78</xdr:row>
      <xdr:rowOff>1922</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2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164499</xdr:rowOff>
    </xdr:from>
    <xdr:ext cx="534377"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52111" y="133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98884</xdr:rowOff>
    </xdr:from>
    <xdr:to>
      <xdr:col>6</xdr:col>
      <xdr:colOff>38100</xdr:colOff>
      <xdr:row>78</xdr:row>
      <xdr:rowOff>29034</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20161</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8" y="133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110773</xdr:rowOff>
    </xdr:from>
    <xdr:to>
      <xdr:col>24</xdr:col>
      <xdr:colOff>63500</xdr:colOff>
      <xdr:row>96</xdr:row>
      <xdr:rowOff>134004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569973"/>
          <a:ext cx="8382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134004</xdr:rowOff>
    </xdr:from>
    <xdr:to>
      <xdr:col>19</xdr:col>
      <xdr:colOff>177800</xdr:colOff>
      <xdr:row>96</xdr:row>
      <xdr:rowOff>164112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908300" y="16593204"/>
          <a:ext cx="889000" cy="3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163531</xdr:rowOff>
    </xdr:from>
    <xdr:to>
      <xdr:col>15</xdr:col>
      <xdr:colOff>50800</xdr:colOff>
      <xdr:row>96</xdr:row>
      <xdr:rowOff>164112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2019300" y="16622731"/>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163531</xdr:rowOff>
    </xdr:from>
    <xdr:to>
      <xdr:col>10</xdr:col>
      <xdr:colOff>114300</xdr:colOff>
      <xdr:row>97</xdr:row>
      <xdr:rowOff>61748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622731"/>
          <a:ext cx="889000" cy="6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59973</xdr:rowOff>
    </xdr:from>
    <xdr:to>
      <xdr:col>24</xdr:col>
      <xdr:colOff>114300</xdr:colOff>
      <xdr:row>96</xdr:row>
      <xdr:rowOff>161573</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5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38400</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4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83204</xdr:rowOff>
    </xdr:from>
    <xdr:to>
      <xdr:col>20</xdr:col>
      <xdr:colOff>38100</xdr:colOff>
      <xdr:row>97</xdr:row>
      <xdr:rowOff>13354</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5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4481</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6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113312</xdr:rowOff>
    </xdr:from>
    <xdr:to>
      <xdr:col>15</xdr:col>
      <xdr:colOff>101600</xdr:colOff>
      <xdr:row>97</xdr:row>
      <xdr:rowOff>43462</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34589</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6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112731</xdr:rowOff>
    </xdr:from>
    <xdr:to>
      <xdr:col>10</xdr:col>
      <xdr:colOff>165100</xdr:colOff>
      <xdr:row>97</xdr:row>
      <xdr:rowOff>42881</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5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34008</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6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10948</xdr:rowOff>
    </xdr:from>
    <xdr:to>
      <xdr:col>6</xdr:col>
      <xdr:colOff>38100</xdr:colOff>
      <xdr:row>97</xdr:row>
      <xdr:rowOff>112548</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6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103675</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147010</xdr:rowOff>
    </xdr:from>
    <xdr:to>
      <xdr:col>55</xdr:col>
      <xdr:colOff>0</xdr:colOff>
      <xdr:row>38</xdr:row>
      <xdr:rowOff>155103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6662110"/>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155103</xdr:rowOff>
    </xdr:from>
    <xdr:to>
      <xdr:col>50</xdr:col>
      <xdr:colOff>114300</xdr:colOff>
      <xdr:row>38</xdr:row>
      <xdr:rowOff>165999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8750300" y="667020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151427</xdr:rowOff>
    </xdr:from>
    <xdr:to>
      <xdr:col>45</xdr:col>
      <xdr:colOff>177800</xdr:colOff>
      <xdr:row>38</xdr:row>
      <xdr:rowOff>165999</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7861300" y="6666527"/>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151427</xdr:rowOff>
    </xdr:from>
    <xdr:to>
      <xdr:col>41</xdr:col>
      <xdr:colOff>50800</xdr:colOff>
      <xdr:row>38</xdr:row>
      <xdr:rowOff>168077</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6972300" y="6666527"/>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96210</xdr:rowOff>
    </xdr:from>
    <xdr:to>
      <xdr:col>55</xdr:col>
      <xdr:colOff>50800</xdr:colOff>
      <xdr:row>39</xdr:row>
      <xdr:rowOff>26360</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66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11137</xdr:rowOff>
    </xdr:from>
    <xdr:ext cx="534377"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65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104303</xdr:rowOff>
    </xdr:from>
    <xdr:to>
      <xdr:col>50</xdr:col>
      <xdr:colOff>165100</xdr:colOff>
      <xdr:row>39</xdr:row>
      <xdr:rowOff>34453</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66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25580</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72111" y="67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115199</xdr:rowOff>
    </xdr:from>
    <xdr:to>
      <xdr:col>46</xdr:col>
      <xdr:colOff>38100</xdr:colOff>
      <xdr:row>39</xdr:row>
      <xdr:rowOff>45349</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6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36476</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83111" y="672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100627</xdr:rowOff>
    </xdr:from>
    <xdr:to>
      <xdr:col>41</xdr:col>
      <xdr:colOff>101600</xdr:colOff>
      <xdr:row>39</xdr:row>
      <xdr:rowOff>30777</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6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21904</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94111" y="67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117277</xdr:rowOff>
    </xdr:from>
    <xdr:to>
      <xdr:col>36</xdr:col>
      <xdr:colOff>165100</xdr:colOff>
      <xdr:row>39</xdr:row>
      <xdr:rowOff>47427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6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38554</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05111" y="67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65077</xdr:rowOff>
    </xdr:from>
    <xdr:to>
      <xdr:col>55</xdr:col>
      <xdr:colOff>0</xdr:colOff>
      <xdr:row>58</xdr:row>
      <xdr:rowOff>109054</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9639300" y="10009177"/>
          <a:ext cx="838200" cy="4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94488</xdr:rowOff>
    </xdr:from>
    <xdr:to>
      <xdr:col>50</xdr:col>
      <xdr:colOff>114300</xdr:colOff>
      <xdr:row>58</xdr:row>
      <xdr:rowOff>109054</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8750300" y="10038588"/>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71086</xdr:rowOff>
    </xdr:from>
    <xdr:to>
      <xdr:col>45</xdr:col>
      <xdr:colOff>177800</xdr:colOff>
      <xdr:row>58</xdr:row>
      <xdr:rowOff>94488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7861300" y="10015186"/>
          <a:ext cx="889000" cy="2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71086</xdr:rowOff>
    </xdr:from>
    <xdr:to>
      <xdr:col>41</xdr:col>
      <xdr:colOff>50800</xdr:colOff>
      <xdr:row>58</xdr:row>
      <xdr:rowOff>92556</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6972300" y="10015186"/>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14277</xdr:rowOff>
    </xdr:from>
    <xdr:to>
      <xdr:col>55</xdr:col>
      <xdr:colOff>50800</xdr:colOff>
      <xdr:row>58</xdr:row>
      <xdr:rowOff>115877</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58254</xdr:rowOff>
    </xdr:from>
    <xdr:to>
      <xdr:col>50</xdr:col>
      <xdr:colOff>165100</xdr:colOff>
      <xdr:row>58</xdr:row>
      <xdr:rowOff>159854</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100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150981</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72111" y="100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43688</xdr:rowOff>
    </xdr:from>
    <xdr:to>
      <xdr:col>46</xdr:col>
      <xdr:colOff>38100</xdr:colOff>
      <xdr:row>58</xdr:row>
      <xdr:rowOff>145288</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9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136415</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100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20286</xdr:rowOff>
    </xdr:from>
    <xdr:to>
      <xdr:col>41</xdr:col>
      <xdr:colOff>101600</xdr:colOff>
      <xdr:row>58</xdr:row>
      <xdr:rowOff>121886</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99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113013</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61795" y="1005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41756</xdr:rowOff>
    </xdr:from>
    <xdr:to>
      <xdr:col>36</xdr:col>
      <xdr:colOff>165100</xdr:colOff>
      <xdr:row>58</xdr:row>
      <xdr:rowOff>143356</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9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134483</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672795" y="1007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166652</xdr:rowOff>
    </xdr:from>
    <xdr:to>
      <xdr:col>55</xdr:col>
      <xdr:colOff>0</xdr:colOff>
      <xdr:row>79</xdr:row>
      <xdr:rowOff>71729</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539752"/>
          <a:ext cx="838200" cy="7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40976</xdr:rowOff>
    </xdr:from>
    <xdr:to>
      <xdr:col>50</xdr:col>
      <xdr:colOff>114300</xdr:colOff>
      <xdr:row>79</xdr:row>
      <xdr:rowOff>71729</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8750300" y="13585526"/>
          <a:ext cx="88900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149882</xdr:rowOff>
    </xdr:from>
    <xdr:to>
      <xdr:col>45</xdr:col>
      <xdr:colOff>177800</xdr:colOff>
      <xdr:row>79</xdr:row>
      <xdr:rowOff>40976</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3522982"/>
          <a:ext cx="889000" cy="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115852</xdr:rowOff>
    </xdr:from>
    <xdr:to>
      <xdr:col>55</xdr:col>
      <xdr:colOff>50800</xdr:colOff>
      <xdr:row>79</xdr:row>
      <xdr:rowOff>46002</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10426700" y="1348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20929</xdr:rowOff>
    </xdr:from>
    <xdr:to>
      <xdr:col>50</xdr:col>
      <xdr:colOff>165100</xdr:colOff>
      <xdr:row>79</xdr:row>
      <xdr:rowOff>122529</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9588500" y="135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113656</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372111" y="136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161626</xdr:rowOff>
    </xdr:from>
    <xdr:to>
      <xdr:col>46</xdr:col>
      <xdr:colOff>38100</xdr:colOff>
      <xdr:row>79</xdr:row>
      <xdr:rowOff>91776</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8699500" y="135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82903</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483111" y="13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99082</xdr:rowOff>
    </xdr:from>
    <xdr:to>
      <xdr:col>41</xdr:col>
      <xdr:colOff>101600</xdr:colOff>
      <xdr:row>79</xdr:row>
      <xdr:rowOff>29232</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7810500" y="134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20359</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594111" y="135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170872</xdr:rowOff>
    </xdr:from>
    <xdr:to>
      <xdr:col>55</xdr:col>
      <xdr:colOff>0</xdr:colOff>
      <xdr:row>98</xdr:row>
      <xdr:rowOff>7674</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9639300" y="16801522"/>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163378</xdr:rowOff>
    </xdr:from>
    <xdr:to>
      <xdr:col>50</xdr:col>
      <xdr:colOff>114300</xdr:colOff>
      <xdr:row>97</xdr:row>
      <xdr:rowOff>170872</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8750300" y="16794028"/>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159032</xdr:rowOff>
    </xdr:from>
    <xdr:to>
      <xdr:col>45</xdr:col>
      <xdr:colOff>177800</xdr:colOff>
      <xdr:row>97</xdr:row>
      <xdr:rowOff>163378</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7861300" y="16789682"/>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128324</xdr:rowOff>
    </xdr:from>
    <xdr:to>
      <xdr:col>55</xdr:col>
      <xdr:colOff>50800</xdr:colOff>
      <xdr:row>98</xdr:row>
      <xdr:rowOff>58474</xdr:rowOff>
    </xdr:to>
    <xdr:sp macro="" textlink="">
      <xdr:nvSpPr>
        <xdr:cNvPr id="468" name="楕円 467">
          <a:extLst>
            <a:ext uri="{FF2B5EF4-FFF2-40B4-BE49-F238E27FC236}">
              <a16:creationId xmlns="" xmlns:a16="http://schemas.microsoft.com/office/drawing/2014/main" id="{00000000-0008-0000-0600-0000D4010000}"/>
            </a:ext>
          </a:extLst>
        </xdr:cNvPr>
        <xdr:cNvSpPr/>
      </xdr:nvSpPr>
      <xdr:spPr>
        <a:xfrm>
          <a:off x="10426700" y="167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43251</xdr:rowOff>
    </xdr:from>
    <xdr:ext cx="534377" cy="259045"/>
    <xdr:sp macro="" textlink="">
      <xdr:nvSpPr>
        <xdr:cNvPr id="469" name="普通建設事業費 （ うち更新整備　）該当値テキスト">
          <a:extLst>
            <a:ext uri="{FF2B5EF4-FFF2-40B4-BE49-F238E27FC236}">
              <a16:creationId xmlns="" xmlns:a16="http://schemas.microsoft.com/office/drawing/2014/main" id="{00000000-0008-0000-0600-0000D5010000}"/>
            </a:ext>
          </a:extLst>
        </xdr:cNvPr>
        <xdr:cNvSpPr txBox="1"/>
      </xdr:nvSpPr>
      <xdr:spPr>
        <a:xfrm>
          <a:off x="10528300" y="166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120072</xdr:rowOff>
    </xdr:from>
    <xdr:to>
      <xdr:col>50</xdr:col>
      <xdr:colOff>165100</xdr:colOff>
      <xdr:row>98</xdr:row>
      <xdr:rowOff>50222</xdr:rowOff>
    </xdr:to>
    <xdr:sp macro="" textlink="">
      <xdr:nvSpPr>
        <xdr:cNvPr id="470" name="楕円 469">
          <a:extLst>
            <a:ext uri="{FF2B5EF4-FFF2-40B4-BE49-F238E27FC236}">
              <a16:creationId xmlns="" xmlns:a16="http://schemas.microsoft.com/office/drawing/2014/main" id="{00000000-0008-0000-0600-0000D6010000}"/>
            </a:ext>
          </a:extLst>
        </xdr:cNvPr>
        <xdr:cNvSpPr/>
      </xdr:nvSpPr>
      <xdr:spPr>
        <a:xfrm>
          <a:off x="9588500" y="167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41349</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372111" y="168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112578</xdr:rowOff>
    </xdr:from>
    <xdr:to>
      <xdr:col>46</xdr:col>
      <xdr:colOff>38100</xdr:colOff>
      <xdr:row>98</xdr:row>
      <xdr:rowOff>42728</xdr:rowOff>
    </xdr:to>
    <xdr:sp macro="" textlink="">
      <xdr:nvSpPr>
        <xdr:cNvPr id="472" name="楕円 471">
          <a:extLst>
            <a:ext uri="{FF2B5EF4-FFF2-40B4-BE49-F238E27FC236}">
              <a16:creationId xmlns="" xmlns:a16="http://schemas.microsoft.com/office/drawing/2014/main" id="{00000000-0008-0000-0600-0000D8010000}"/>
            </a:ext>
          </a:extLst>
        </xdr:cNvPr>
        <xdr:cNvSpPr/>
      </xdr:nvSpPr>
      <xdr:spPr>
        <a:xfrm>
          <a:off x="8699500" y="1674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33855</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83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108232</xdr:rowOff>
    </xdr:from>
    <xdr:to>
      <xdr:col>41</xdr:col>
      <xdr:colOff>101600</xdr:colOff>
      <xdr:row>98</xdr:row>
      <xdr:rowOff>38382</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7810500" y="167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29509</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594111" y="1683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99740</xdr:rowOff>
    </xdr:from>
    <xdr:to>
      <xdr:col>85</xdr:col>
      <xdr:colOff>127000</xdr:colOff>
      <xdr:row>38</xdr:row>
      <xdr:rowOff>134545</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5481300" y="6614840"/>
          <a:ext cx="8382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99740</xdr:rowOff>
    </xdr:from>
    <xdr:to>
      <xdr:col>81</xdr:col>
      <xdr:colOff>50800</xdr:colOff>
      <xdr:row>38</xdr:row>
      <xdr:rowOff>133097</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flipV="1">
          <a:off x="14592300" y="6614840"/>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133097</xdr:rowOff>
    </xdr:from>
    <xdr:to>
      <xdr:col>76</xdr:col>
      <xdr:colOff>114300</xdr:colOff>
      <xdr:row>38</xdr:row>
      <xdr:rowOff>135494</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3703300" y="6648197"/>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135494</xdr:rowOff>
    </xdr:from>
    <xdr:to>
      <xdr:col>71</xdr:col>
      <xdr:colOff>177800</xdr:colOff>
      <xdr:row>39</xdr:row>
      <xdr:rowOff>29675</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2814300" y="6650594"/>
          <a:ext cx="889000" cy="6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83745</xdr:rowOff>
    </xdr:from>
    <xdr:to>
      <xdr:col>85</xdr:col>
      <xdr:colOff>177800</xdr:colOff>
      <xdr:row>39</xdr:row>
      <xdr:rowOff>13895</xdr:rowOff>
    </xdr:to>
    <xdr:sp macro="" textlink="">
      <xdr:nvSpPr>
        <xdr:cNvPr id="523" name="楕円 522">
          <a:extLst>
            <a:ext uri="{FF2B5EF4-FFF2-40B4-BE49-F238E27FC236}">
              <a16:creationId xmlns="" xmlns:a16="http://schemas.microsoft.com/office/drawing/2014/main" id="{00000000-0008-0000-0600-00000B020000}"/>
            </a:ext>
          </a:extLst>
        </xdr:cNvPr>
        <xdr:cNvSpPr/>
      </xdr:nvSpPr>
      <xdr:spPr>
        <a:xfrm>
          <a:off x="162687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43122</xdr:rowOff>
    </xdr:from>
    <xdr:ext cx="534377" cy="259045"/>
    <xdr:sp macro="" textlink="">
      <xdr:nvSpPr>
        <xdr:cNvPr id="524" name="災害復旧事業費該当値テキスト">
          <a:extLst>
            <a:ext uri="{FF2B5EF4-FFF2-40B4-BE49-F238E27FC236}">
              <a16:creationId xmlns="" xmlns:a16="http://schemas.microsoft.com/office/drawing/2014/main" id="{00000000-0008-0000-0600-00000C020000}"/>
            </a:ext>
          </a:extLst>
        </xdr:cNvPr>
        <xdr:cNvSpPr txBox="1"/>
      </xdr:nvSpPr>
      <xdr:spPr>
        <a:xfrm>
          <a:off x="16370300" y="638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48940</xdr:rowOff>
    </xdr:from>
    <xdr:to>
      <xdr:col>81</xdr:col>
      <xdr:colOff>101600</xdr:colOff>
      <xdr:row>38</xdr:row>
      <xdr:rowOff>150540</xdr:rowOff>
    </xdr:to>
    <xdr:sp macro="" textlink="">
      <xdr:nvSpPr>
        <xdr:cNvPr id="525" name="楕円 524">
          <a:extLst>
            <a:ext uri="{FF2B5EF4-FFF2-40B4-BE49-F238E27FC236}">
              <a16:creationId xmlns="" xmlns:a16="http://schemas.microsoft.com/office/drawing/2014/main" id="{00000000-0008-0000-0600-00000D020000}"/>
            </a:ext>
          </a:extLst>
        </xdr:cNvPr>
        <xdr:cNvSpPr/>
      </xdr:nvSpPr>
      <xdr:spPr>
        <a:xfrm>
          <a:off x="15430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167068</xdr:rowOff>
    </xdr:from>
    <xdr:ext cx="534377"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214111" y="63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82297</xdr:rowOff>
    </xdr:from>
    <xdr:to>
      <xdr:col>76</xdr:col>
      <xdr:colOff>165100</xdr:colOff>
      <xdr:row>39</xdr:row>
      <xdr:rowOff>12447</xdr:rowOff>
    </xdr:to>
    <xdr:sp macro="" textlink="">
      <xdr:nvSpPr>
        <xdr:cNvPr id="527" name="楕円 526">
          <a:extLst>
            <a:ext uri="{FF2B5EF4-FFF2-40B4-BE49-F238E27FC236}">
              <a16:creationId xmlns="" xmlns:a16="http://schemas.microsoft.com/office/drawing/2014/main" id="{00000000-0008-0000-0600-00000F020000}"/>
            </a:ext>
          </a:extLst>
        </xdr:cNvPr>
        <xdr:cNvSpPr/>
      </xdr:nvSpPr>
      <xdr:spPr>
        <a:xfrm>
          <a:off x="14541500" y="65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28974</xdr:rowOff>
    </xdr:from>
    <xdr:ext cx="534377"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325111" y="63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84694</xdr:rowOff>
    </xdr:from>
    <xdr:to>
      <xdr:col>72</xdr:col>
      <xdr:colOff>38100</xdr:colOff>
      <xdr:row>39</xdr:row>
      <xdr:rowOff>14844</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3652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31371</xdr:rowOff>
    </xdr:from>
    <xdr:ext cx="534377"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436111" y="63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150325</xdr:rowOff>
    </xdr:from>
    <xdr:to>
      <xdr:col>67</xdr:col>
      <xdr:colOff>101600</xdr:colOff>
      <xdr:row>39</xdr:row>
      <xdr:rowOff>80475</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2763500" y="66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71602</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579428" y="675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31643</xdr:rowOff>
    </xdr:from>
    <xdr:to>
      <xdr:col>85</xdr:col>
      <xdr:colOff>127000</xdr:colOff>
      <xdr:row>77</xdr:row>
      <xdr:rowOff>114040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5481300" y="13233293"/>
          <a:ext cx="838200" cy="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85562</xdr:rowOff>
    </xdr:from>
    <xdr:to>
      <xdr:col>81</xdr:col>
      <xdr:colOff>50800</xdr:colOff>
      <xdr:row>77</xdr:row>
      <xdr:rowOff>114040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4592300" y="13287212"/>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45323</xdr:rowOff>
    </xdr:from>
    <xdr:to>
      <xdr:col>76</xdr:col>
      <xdr:colOff>114300</xdr:colOff>
      <xdr:row>77</xdr:row>
      <xdr:rowOff>85562</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3703300" y="13246973"/>
          <a:ext cx="889000" cy="4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45323</xdr:rowOff>
    </xdr:from>
    <xdr:to>
      <xdr:col>71</xdr:col>
      <xdr:colOff>177800</xdr:colOff>
      <xdr:row>77</xdr:row>
      <xdr:rowOff>62007</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2814300" y="13246973"/>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152293</xdr:rowOff>
    </xdr:from>
    <xdr:to>
      <xdr:col>85</xdr:col>
      <xdr:colOff>177800</xdr:colOff>
      <xdr:row>77</xdr:row>
      <xdr:rowOff>82443</xdr:rowOff>
    </xdr:to>
    <xdr:sp macro="" textlink="">
      <xdr:nvSpPr>
        <xdr:cNvPr id="635" name="楕円 634">
          <a:extLst>
            <a:ext uri="{FF2B5EF4-FFF2-40B4-BE49-F238E27FC236}">
              <a16:creationId xmlns="" xmlns:a16="http://schemas.microsoft.com/office/drawing/2014/main" id="{00000000-0008-0000-0600-00007B020000}"/>
            </a:ext>
          </a:extLst>
        </xdr:cNvPr>
        <xdr:cNvSpPr/>
      </xdr:nvSpPr>
      <xdr:spPr>
        <a:xfrm>
          <a:off x="16268700" y="131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3720</xdr:rowOff>
    </xdr:from>
    <xdr:ext cx="599010" cy="259045"/>
    <xdr:sp macro="" textlink="">
      <xdr:nvSpPr>
        <xdr:cNvPr id="636" name="公債費該当値テキスト">
          <a:extLst>
            <a:ext uri="{FF2B5EF4-FFF2-40B4-BE49-F238E27FC236}">
              <a16:creationId xmlns="" xmlns:a16="http://schemas.microsoft.com/office/drawing/2014/main" id="{00000000-0008-0000-0600-00007C020000}"/>
            </a:ext>
          </a:extLst>
        </xdr:cNvPr>
        <xdr:cNvSpPr txBox="1"/>
      </xdr:nvSpPr>
      <xdr:spPr>
        <a:xfrm>
          <a:off x="16370300" y="1303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63240</xdr:rowOff>
    </xdr:from>
    <xdr:to>
      <xdr:col>81</xdr:col>
      <xdr:colOff>101600</xdr:colOff>
      <xdr:row>77</xdr:row>
      <xdr:rowOff>164840</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5430500" y="13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155967</xdr:rowOff>
    </xdr:from>
    <xdr:ext cx="59901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181795" y="1335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34762</xdr:rowOff>
    </xdr:from>
    <xdr:to>
      <xdr:col>76</xdr:col>
      <xdr:colOff>165100</xdr:colOff>
      <xdr:row>77</xdr:row>
      <xdr:rowOff>136362</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4541500" y="132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152889</xdr:rowOff>
    </xdr:from>
    <xdr:ext cx="59901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292795" y="1301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165973</xdr:rowOff>
    </xdr:from>
    <xdr:to>
      <xdr:col>72</xdr:col>
      <xdr:colOff>38100</xdr:colOff>
      <xdr:row>77</xdr:row>
      <xdr:rowOff>96123</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3652500" y="131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112650</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03795" y="129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11207</xdr:rowOff>
    </xdr:from>
    <xdr:to>
      <xdr:col>67</xdr:col>
      <xdr:colOff>101600</xdr:colOff>
      <xdr:row>77</xdr:row>
      <xdr:rowOff>112807</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2763500" y="132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129334</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14795" y="1298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4601</xdr:rowOff>
    </xdr:from>
    <xdr:to>
      <xdr:col>85</xdr:col>
      <xdr:colOff>127000</xdr:colOff>
      <xdr:row>98</xdr:row>
      <xdr:rowOff>11057</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5481300" y="16806701"/>
          <a:ext cx="8382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4601</xdr:rowOff>
    </xdr:from>
    <xdr:to>
      <xdr:col>81</xdr:col>
      <xdr:colOff>50800</xdr:colOff>
      <xdr:row>98</xdr:row>
      <xdr:rowOff>49961</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4592300" y="16806701"/>
          <a:ext cx="889000" cy="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49961</xdr:rowOff>
    </xdr:from>
    <xdr:to>
      <xdr:col>76</xdr:col>
      <xdr:colOff>114300</xdr:colOff>
      <xdr:row>98</xdr:row>
      <xdr:rowOff>100465</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3703300" y="16852061"/>
          <a:ext cx="8890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44129</xdr:rowOff>
    </xdr:from>
    <xdr:to>
      <xdr:col>71</xdr:col>
      <xdr:colOff>177800</xdr:colOff>
      <xdr:row>98</xdr:row>
      <xdr:rowOff>100465</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2814300" y="16846229"/>
          <a:ext cx="889000" cy="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131707</xdr:rowOff>
    </xdr:from>
    <xdr:to>
      <xdr:col>85</xdr:col>
      <xdr:colOff>177800</xdr:colOff>
      <xdr:row>98</xdr:row>
      <xdr:rowOff>61857</xdr:rowOff>
    </xdr:to>
    <xdr:sp macro="" textlink="">
      <xdr:nvSpPr>
        <xdr:cNvPr id="690" name="楕円 689">
          <a:extLst>
            <a:ext uri="{FF2B5EF4-FFF2-40B4-BE49-F238E27FC236}">
              <a16:creationId xmlns="" xmlns:a16="http://schemas.microsoft.com/office/drawing/2014/main" id="{00000000-0008-0000-0600-0000B2020000}"/>
            </a:ext>
          </a:extLst>
        </xdr:cNvPr>
        <xdr:cNvSpPr/>
      </xdr:nvSpPr>
      <xdr:spPr>
        <a:xfrm>
          <a:off x="16268700" y="167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154584</xdr:rowOff>
    </xdr:from>
    <xdr:ext cx="599010" cy="259045"/>
    <xdr:sp macro="" textlink="">
      <xdr:nvSpPr>
        <xdr:cNvPr id="691" name="積立金該当値テキスト">
          <a:extLst>
            <a:ext uri="{FF2B5EF4-FFF2-40B4-BE49-F238E27FC236}">
              <a16:creationId xmlns="" xmlns:a16="http://schemas.microsoft.com/office/drawing/2014/main" id="{00000000-0008-0000-0600-0000B3020000}"/>
            </a:ext>
          </a:extLst>
        </xdr:cNvPr>
        <xdr:cNvSpPr txBox="1"/>
      </xdr:nvSpPr>
      <xdr:spPr>
        <a:xfrm>
          <a:off x="16370300" y="1661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125251</xdr:rowOff>
    </xdr:from>
    <xdr:to>
      <xdr:col>81</xdr:col>
      <xdr:colOff>101600</xdr:colOff>
      <xdr:row>98</xdr:row>
      <xdr:rowOff>55401</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5430500" y="167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71928</xdr:rowOff>
    </xdr:from>
    <xdr:ext cx="59901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181795" y="1653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170611</xdr:rowOff>
    </xdr:from>
    <xdr:to>
      <xdr:col>76</xdr:col>
      <xdr:colOff>165100</xdr:colOff>
      <xdr:row>98</xdr:row>
      <xdr:rowOff>100761</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4541500" y="168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117288</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657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49665</xdr:rowOff>
    </xdr:from>
    <xdr:to>
      <xdr:col>72</xdr:col>
      <xdr:colOff>38100</xdr:colOff>
      <xdr:row>98</xdr:row>
      <xdr:rowOff>151265</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3652500" y="16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142392</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436111" y="169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164779</xdr:rowOff>
    </xdr:from>
    <xdr:to>
      <xdr:col>67</xdr:col>
      <xdr:colOff>101600</xdr:colOff>
      <xdr:row>98</xdr:row>
      <xdr:rowOff>94929</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2763500" y="167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111456</xdr:rowOff>
    </xdr:from>
    <xdr:ext cx="59901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514795" y="1657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46774</xdr:rowOff>
    </xdr:from>
    <xdr:to>
      <xdr:col>116</xdr:col>
      <xdr:colOff>63500</xdr:colOff>
      <xdr:row>38</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21323300" y="6561874"/>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46774</xdr:rowOff>
    </xdr:from>
    <xdr:to>
      <xdr:col>111</xdr:col>
      <xdr:colOff>177800</xdr:colOff>
      <xdr:row>38</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flipV="1">
          <a:off x="20434300" y="6561874"/>
          <a:ext cx="8890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167424</xdr:rowOff>
    </xdr:from>
    <xdr:to>
      <xdr:col>112</xdr:col>
      <xdr:colOff>38100</xdr:colOff>
      <xdr:row>38</xdr:row>
      <xdr:rowOff>97574</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1272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114101</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088428" y="62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57072</xdr:rowOff>
    </xdr:from>
    <xdr:to>
      <xdr:col>116</xdr:col>
      <xdr:colOff>63500</xdr:colOff>
      <xdr:row>76</xdr:row>
      <xdr:rowOff>78732</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1323300" y="13087272"/>
          <a:ext cx="8382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34457</xdr:rowOff>
    </xdr:from>
    <xdr:to>
      <xdr:col>111</xdr:col>
      <xdr:colOff>177800</xdr:colOff>
      <xdr:row>76</xdr:row>
      <xdr:rowOff>78732</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0434300" y="13064657"/>
          <a:ext cx="889000" cy="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34457</xdr:rowOff>
    </xdr:from>
    <xdr:to>
      <xdr:col>107</xdr:col>
      <xdr:colOff>50800</xdr:colOff>
      <xdr:row>76</xdr:row>
      <xdr:rowOff>59914</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3064657"/>
          <a:ext cx="8890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59914</xdr:rowOff>
    </xdr:from>
    <xdr:to>
      <xdr:col>102</xdr:col>
      <xdr:colOff>114300</xdr:colOff>
      <xdr:row>76</xdr:row>
      <xdr:rowOff>83198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18656300" y="13090114"/>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6272</xdr:rowOff>
    </xdr:from>
    <xdr:to>
      <xdr:col>116</xdr:col>
      <xdr:colOff>114300</xdr:colOff>
      <xdr:row>76</xdr:row>
      <xdr:rowOff>107872</xdr:rowOff>
    </xdr:to>
    <xdr:sp macro="" textlink="">
      <xdr:nvSpPr>
        <xdr:cNvPr id="859" name="楕円 858">
          <a:extLst>
            <a:ext uri="{FF2B5EF4-FFF2-40B4-BE49-F238E27FC236}">
              <a16:creationId xmlns="" xmlns:a16="http://schemas.microsoft.com/office/drawing/2014/main" id="{00000000-0008-0000-0600-00005B030000}"/>
            </a:ext>
          </a:extLst>
        </xdr:cNvPr>
        <xdr:cNvSpPr/>
      </xdr:nvSpPr>
      <xdr:spPr>
        <a:xfrm>
          <a:off x="22110700" y="130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29149</xdr:rowOff>
    </xdr:from>
    <xdr:ext cx="599010"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88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27932</xdr:rowOff>
    </xdr:from>
    <xdr:to>
      <xdr:col>112</xdr:col>
      <xdr:colOff>38100</xdr:colOff>
      <xdr:row>76</xdr:row>
      <xdr:rowOff>129532</xdr:rowOff>
    </xdr:to>
    <xdr:sp macro="" textlink="">
      <xdr:nvSpPr>
        <xdr:cNvPr id="861" name="楕円 860">
          <a:extLst>
            <a:ext uri="{FF2B5EF4-FFF2-40B4-BE49-F238E27FC236}">
              <a16:creationId xmlns="" xmlns:a16="http://schemas.microsoft.com/office/drawing/2014/main" id="{00000000-0008-0000-0600-00005D030000}"/>
            </a:ext>
          </a:extLst>
        </xdr:cNvPr>
        <xdr:cNvSpPr/>
      </xdr:nvSpPr>
      <xdr:spPr>
        <a:xfrm>
          <a:off x="21272500" y="130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146059</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23795" y="128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155107</xdr:rowOff>
    </xdr:from>
    <xdr:to>
      <xdr:col>107</xdr:col>
      <xdr:colOff>101600</xdr:colOff>
      <xdr:row>76</xdr:row>
      <xdr:rowOff>85257</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0383500" y="130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101783</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5" y="127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9114</xdr:rowOff>
    </xdr:from>
    <xdr:to>
      <xdr:col>102</xdr:col>
      <xdr:colOff>165100</xdr:colOff>
      <xdr:row>76</xdr:row>
      <xdr:rowOff>110714</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19494500" y="130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127242</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45795" y="1281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32398</xdr:rowOff>
    </xdr:from>
    <xdr:to>
      <xdr:col>98</xdr:col>
      <xdr:colOff>38100</xdr:colOff>
      <xdr:row>76</xdr:row>
      <xdr:rowOff>133998</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18605500" y="130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150525</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56795" y="128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1,134,262</a:t>
          </a:r>
          <a:r>
            <a:rPr kumimoji="1" lang="ja-JP" altLang="ja-JP" sz="1100">
              <a:solidFill>
                <a:schemeClr val="dk1"/>
              </a:solidFill>
              <a:effectLst/>
              <a:latin typeface="+mn-lt"/>
              <a:ea typeface="+mn-ea"/>
              <a:cs typeface="+mn-cs"/>
            </a:rPr>
            <a:t>円となっており、多くの項目で類似団体平均を下回るか、平均値付近で推移してきている。しかし、繰出金は平均を上回り続けている。主な要因としては、農業集落排水事業特別会計への繰出金があげられる。今後、人口減少による収入の減と、施設の老朽化にともなう改修費の増が予想されるため、特別会計の経営改善に向けた取り組みを進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
2,405
42.28
2,831,593
2,735,840
76,777
1,561,807
1,363,903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26181</xdr:rowOff>
    </xdr:from>
    <xdr:to>
      <xdr:col>24</xdr:col>
      <xdr:colOff>63500</xdr:colOff>
      <xdr:row>37</xdr:row>
      <xdr:rowOff>37783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flipV="1">
          <a:off x="3797300" y="6369831"/>
          <a:ext cx="8382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20219</xdr:rowOff>
    </xdr:from>
    <xdr:to>
      <xdr:col>19</xdr:col>
      <xdr:colOff>177800</xdr:colOff>
      <xdr:row>37</xdr:row>
      <xdr:rowOff>37783</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2908300" y="6363869"/>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20219</xdr:rowOff>
    </xdr:from>
    <xdr:to>
      <xdr:col>15</xdr:col>
      <xdr:colOff>50800</xdr:colOff>
      <xdr:row>37</xdr:row>
      <xdr:rowOff>41097</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363869"/>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41097</xdr:rowOff>
    </xdr:from>
    <xdr:to>
      <xdr:col>10</xdr:col>
      <xdr:colOff>114300</xdr:colOff>
      <xdr:row>37</xdr:row>
      <xdr:rowOff>55099</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384747"/>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146831</xdr:rowOff>
    </xdr:from>
    <xdr:to>
      <xdr:col>24</xdr:col>
      <xdr:colOff>114300</xdr:colOff>
      <xdr:row>37</xdr:row>
      <xdr:rowOff>76981</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3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169708</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1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158433</xdr:rowOff>
    </xdr:from>
    <xdr:to>
      <xdr:col>20</xdr:col>
      <xdr:colOff>38100</xdr:colOff>
      <xdr:row>37</xdr:row>
      <xdr:rowOff>88583</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3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105110</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1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140869</xdr:rowOff>
    </xdr:from>
    <xdr:to>
      <xdr:col>15</xdr:col>
      <xdr:colOff>101600</xdr:colOff>
      <xdr:row>37</xdr:row>
      <xdr:rowOff>71019</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3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87546</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0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161747</xdr:rowOff>
    </xdr:from>
    <xdr:to>
      <xdr:col>10</xdr:col>
      <xdr:colOff>165100</xdr:colOff>
      <xdr:row>37</xdr:row>
      <xdr:rowOff>91897</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3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83024</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4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4299</xdr:rowOff>
    </xdr:from>
    <xdr:to>
      <xdr:col>6</xdr:col>
      <xdr:colOff>38100</xdr:colOff>
      <xdr:row>37</xdr:row>
      <xdr:rowOff>105899</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3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97026</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4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166872</xdr:rowOff>
    </xdr:from>
    <xdr:to>
      <xdr:col>24</xdr:col>
      <xdr:colOff>63500</xdr:colOff>
      <xdr:row>58</xdr:row>
      <xdr:rowOff>172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3797300" y="9939522"/>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172</xdr:rowOff>
    </xdr:from>
    <xdr:to>
      <xdr:col>19</xdr:col>
      <xdr:colOff>177800</xdr:colOff>
      <xdr:row>58</xdr:row>
      <xdr:rowOff>17295</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2908300" y="9944272"/>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17295</xdr:rowOff>
    </xdr:from>
    <xdr:to>
      <xdr:col>15</xdr:col>
      <xdr:colOff>50800</xdr:colOff>
      <xdr:row>58</xdr:row>
      <xdr:rowOff>52088</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019300" y="9961395"/>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45755</xdr:rowOff>
    </xdr:from>
    <xdr:to>
      <xdr:col>10</xdr:col>
      <xdr:colOff>114300</xdr:colOff>
      <xdr:row>58</xdr:row>
      <xdr:rowOff>52088</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1130300" y="9989855"/>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116072</xdr:rowOff>
    </xdr:from>
    <xdr:to>
      <xdr:col>24</xdr:col>
      <xdr:colOff>114300</xdr:colOff>
      <xdr:row>58</xdr:row>
      <xdr:rowOff>46222</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8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75449</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67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120822</xdr:rowOff>
    </xdr:from>
    <xdr:to>
      <xdr:col>20</xdr:col>
      <xdr:colOff>38100</xdr:colOff>
      <xdr:row>58</xdr:row>
      <xdr:rowOff>50972</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98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67499</xdr:rowOff>
    </xdr:from>
    <xdr:ext cx="59901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497795" y="966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137945</xdr:rowOff>
    </xdr:from>
    <xdr:to>
      <xdr:col>15</xdr:col>
      <xdr:colOff>101600</xdr:colOff>
      <xdr:row>58</xdr:row>
      <xdr:rowOff>68095</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9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84622</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08795" y="968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1288</xdr:rowOff>
    </xdr:from>
    <xdr:to>
      <xdr:col>10</xdr:col>
      <xdr:colOff>165100</xdr:colOff>
      <xdr:row>58</xdr:row>
      <xdr:rowOff>102888</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99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94015</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19795" y="100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166405</xdr:rowOff>
    </xdr:from>
    <xdr:to>
      <xdr:col>6</xdr:col>
      <xdr:colOff>38100</xdr:colOff>
      <xdr:row>58</xdr:row>
      <xdr:rowOff>96555</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9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87682</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1003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61299</xdr:rowOff>
    </xdr:from>
    <xdr:to>
      <xdr:col>24</xdr:col>
      <xdr:colOff>63500</xdr:colOff>
      <xdr:row>76</xdr:row>
      <xdr:rowOff>117320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3797300" y="13091499"/>
          <a:ext cx="838200" cy="5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100177</xdr:rowOff>
    </xdr:from>
    <xdr:to>
      <xdr:col>19</xdr:col>
      <xdr:colOff>177800</xdr:colOff>
      <xdr:row>76</xdr:row>
      <xdr:rowOff>117320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2908300" y="13130377"/>
          <a:ext cx="8890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100177</xdr:rowOff>
    </xdr:from>
    <xdr:to>
      <xdr:col>15</xdr:col>
      <xdr:colOff>50800</xdr:colOff>
      <xdr:row>76</xdr:row>
      <xdr:rowOff>112702</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2019300" y="13130377"/>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112702</xdr:rowOff>
    </xdr:from>
    <xdr:to>
      <xdr:col>10</xdr:col>
      <xdr:colOff>114300</xdr:colOff>
      <xdr:row>76</xdr:row>
      <xdr:rowOff>158293</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1130300" y="13142902"/>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10499</xdr:rowOff>
    </xdr:from>
    <xdr:to>
      <xdr:col>24</xdr:col>
      <xdr:colOff>114300</xdr:colOff>
      <xdr:row>76</xdr:row>
      <xdr:rowOff>112099</xdr:rowOff>
    </xdr:to>
    <xdr:sp macro="" textlink="">
      <xdr:nvSpPr>
        <xdr:cNvPr id="189" name="楕円 188">
          <a:extLst>
            <a:ext uri="{FF2B5EF4-FFF2-40B4-BE49-F238E27FC236}">
              <a16:creationId xmlns="" xmlns:a16="http://schemas.microsoft.com/office/drawing/2014/main" id="{00000000-0008-0000-0700-0000BD000000}"/>
            </a:ext>
          </a:extLst>
        </xdr:cNvPr>
        <xdr:cNvSpPr/>
      </xdr:nvSpPr>
      <xdr:spPr>
        <a:xfrm>
          <a:off x="4584700" y="130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160376</xdr:rowOff>
    </xdr:from>
    <xdr:ext cx="599010" cy="259045"/>
    <xdr:sp macro="" textlink="">
      <xdr:nvSpPr>
        <xdr:cNvPr id="190" name="民生費該当値テキスト">
          <a:extLst>
            <a:ext uri="{FF2B5EF4-FFF2-40B4-BE49-F238E27FC236}">
              <a16:creationId xmlns="" xmlns:a16="http://schemas.microsoft.com/office/drawing/2014/main" id="{00000000-0008-0000-0700-0000BE000000}"/>
            </a:ext>
          </a:extLst>
        </xdr:cNvPr>
        <xdr:cNvSpPr txBox="1"/>
      </xdr:nvSpPr>
      <xdr:spPr>
        <a:xfrm>
          <a:off x="4686300" y="1301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66520</xdr:rowOff>
    </xdr:from>
    <xdr:to>
      <xdr:col>20</xdr:col>
      <xdr:colOff>38100</xdr:colOff>
      <xdr:row>76</xdr:row>
      <xdr:rowOff>168120</xdr:rowOff>
    </xdr:to>
    <xdr:sp macro="" textlink="">
      <xdr:nvSpPr>
        <xdr:cNvPr id="191" name="楕円 190">
          <a:extLst>
            <a:ext uri="{FF2B5EF4-FFF2-40B4-BE49-F238E27FC236}">
              <a16:creationId xmlns="" xmlns:a16="http://schemas.microsoft.com/office/drawing/2014/main" id="{00000000-0008-0000-0700-0000BF000000}"/>
            </a:ext>
          </a:extLst>
        </xdr:cNvPr>
        <xdr:cNvSpPr/>
      </xdr:nvSpPr>
      <xdr:spPr>
        <a:xfrm>
          <a:off x="3746500" y="130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159247</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497795" y="1318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49377</xdr:rowOff>
    </xdr:from>
    <xdr:to>
      <xdr:col>15</xdr:col>
      <xdr:colOff>101600</xdr:colOff>
      <xdr:row>76</xdr:row>
      <xdr:rowOff>150977</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2857500" y="130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142104</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608795" y="1317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61902</xdr:rowOff>
    </xdr:from>
    <xdr:to>
      <xdr:col>10</xdr:col>
      <xdr:colOff>165100</xdr:colOff>
      <xdr:row>76</xdr:row>
      <xdr:rowOff>163502</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1968500" y="130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154629</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719795" y="131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107493</xdr:rowOff>
    </xdr:from>
    <xdr:to>
      <xdr:col>6</xdr:col>
      <xdr:colOff>38100</xdr:colOff>
      <xdr:row>77</xdr:row>
      <xdr:rowOff>37643</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1079500" y="131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28770</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830795" y="1323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133928</xdr:rowOff>
    </xdr:from>
    <xdr:to>
      <xdr:col>24</xdr:col>
      <xdr:colOff>63500</xdr:colOff>
      <xdr:row>97</xdr:row>
      <xdr:rowOff>142105</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3797300" y="16764578"/>
          <a:ext cx="8382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141708</xdr:rowOff>
    </xdr:from>
    <xdr:to>
      <xdr:col>19</xdr:col>
      <xdr:colOff>177800</xdr:colOff>
      <xdr:row>97</xdr:row>
      <xdr:rowOff>142105</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2908300" y="16772358"/>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137361</xdr:rowOff>
    </xdr:from>
    <xdr:to>
      <xdr:col>15</xdr:col>
      <xdr:colOff>50800</xdr:colOff>
      <xdr:row>97</xdr:row>
      <xdr:rowOff>141708</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2019300" y="16768011"/>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119317</xdr:rowOff>
    </xdr:from>
    <xdr:to>
      <xdr:col>10</xdr:col>
      <xdr:colOff>114300</xdr:colOff>
      <xdr:row>97</xdr:row>
      <xdr:rowOff>137361</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1130300" y="16749967"/>
          <a:ext cx="8890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83128</xdr:rowOff>
    </xdr:from>
    <xdr:to>
      <xdr:col>24</xdr:col>
      <xdr:colOff>114300</xdr:colOff>
      <xdr:row>98</xdr:row>
      <xdr:rowOff>13278</xdr:rowOff>
    </xdr:to>
    <xdr:sp macro="" textlink="">
      <xdr:nvSpPr>
        <xdr:cNvPr id="246" name="楕円 245">
          <a:extLst>
            <a:ext uri="{FF2B5EF4-FFF2-40B4-BE49-F238E27FC236}">
              <a16:creationId xmlns="" xmlns:a16="http://schemas.microsoft.com/office/drawing/2014/main" id="{00000000-0008-0000-0700-0000F6000000}"/>
            </a:ext>
          </a:extLst>
        </xdr:cNvPr>
        <xdr:cNvSpPr/>
      </xdr:nvSpPr>
      <xdr:spPr>
        <a:xfrm>
          <a:off x="4584700" y="167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61555</xdr:rowOff>
    </xdr:from>
    <xdr:ext cx="534377" cy="259045"/>
    <xdr:sp macro="" textlink="">
      <xdr:nvSpPr>
        <xdr:cNvPr id="247" name="衛生費該当値テキスト">
          <a:extLst>
            <a:ext uri="{FF2B5EF4-FFF2-40B4-BE49-F238E27FC236}">
              <a16:creationId xmlns="" xmlns:a16="http://schemas.microsoft.com/office/drawing/2014/main" id="{00000000-0008-0000-0700-0000F7000000}"/>
            </a:ext>
          </a:extLst>
        </xdr:cNvPr>
        <xdr:cNvSpPr txBox="1"/>
      </xdr:nvSpPr>
      <xdr:spPr>
        <a:xfrm>
          <a:off x="4686300" y="166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91305</xdr:rowOff>
    </xdr:from>
    <xdr:to>
      <xdr:col>20</xdr:col>
      <xdr:colOff>38100</xdr:colOff>
      <xdr:row>98</xdr:row>
      <xdr:rowOff>21455</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3746500" y="167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12582</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530111" y="1681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90908</xdr:rowOff>
    </xdr:from>
    <xdr:to>
      <xdr:col>15</xdr:col>
      <xdr:colOff>101600</xdr:colOff>
      <xdr:row>98</xdr:row>
      <xdr:rowOff>21058</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2857500" y="167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12185</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641111" y="16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86561</xdr:rowOff>
    </xdr:from>
    <xdr:to>
      <xdr:col>10</xdr:col>
      <xdr:colOff>165100</xdr:colOff>
      <xdr:row>98</xdr:row>
      <xdr:rowOff>16711</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1968500" y="167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7838</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752111" y="168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68517</xdr:rowOff>
    </xdr:from>
    <xdr:to>
      <xdr:col>6</xdr:col>
      <xdr:colOff>38100</xdr:colOff>
      <xdr:row>97</xdr:row>
      <xdr:rowOff>170117</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079500" y="166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161244</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863111" y="167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149987</xdr:rowOff>
    </xdr:from>
    <xdr:to>
      <xdr:col>45</xdr:col>
      <xdr:colOff>177800</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7861300" y="6665087"/>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64795</xdr:rowOff>
    </xdr:from>
    <xdr:to>
      <xdr:col>41</xdr:col>
      <xdr:colOff>50800</xdr:colOff>
      <xdr:row>38</xdr:row>
      <xdr:rowOff>149987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6579895"/>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99187</xdr:rowOff>
    </xdr:from>
    <xdr:to>
      <xdr:col>41</xdr:col>
      <xdr:colOff>101600</xdr:colOff>
      <xdr:row>39</xdr:row>
      <xdr:rowOff>29337</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7810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20464</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26428" y="670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13995</xdr:rowOff>
    </xdr:from>
    <xdr:to>
      <xdr:col>36</xdr:col>
      <xdr:colOff>165100</xdr:colOff>
      <xdr:row>38</xdr:row>
      <xdr:rowOff>115595</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6921500" y="65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106722</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37428" y="66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69013</xdr:rowOff>
    </xdr:from>
    <xdr:to>
      <xdr:col>55</xdr:col>
      <xdr:colOff>0</xdr:colOff>
      <xdr:row>58</xdr:row>
      <xdr:rowOff>91373</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9639300" y="10013113"/>
          <a:ext cx="8382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78027</xdr:rowOff>
    </xdr:from>
    <xdr:to>
      <xdr:col>50</xdr:col>
      <xdr:colOff>114300</xdr:colOff>
      <xdr:row>58</xdr:row>
      <xdr:rowOff>91373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8750300" y="10022127"/>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78027</xdr:rowOff>
    </xdr:from>
    <xdr:to>
      <xdr:col>45</xdr:col>
      <xdr:colOff>177800</xdr:colOff>
      <xdr:row>58</xdr:row>
      <xdr:rowOff>80097</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7861300" y="10022127"/>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80097</xdr:rowOff>
    </xdr:from>
    <xdr:to>
      <xdr:col>41</xdr:col>
      <xdr:colOff>50800</xdr:colOff>
      <xdr:row>58</xdr:row>
      <xdr:rowOff>85330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6972300" y="10024197"/>
          <a:ext cx="8890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18213</xdr:rowOff>
    </xdr:from>
    <xdr:to>
      <xdr:col>55</xdr:col>
      <xdr:colOff>50800</xdr:colOff>
      <xdr:row>58</xdr:row>
      <xdr:rowOff>119813</xdr:rowOff>
    </xdr:to>
    <xdr:sp macro="" textlink="">
      <xdr:nvSpPr>
        <xdr:cNvPr id="358" name="楕円 357">
          <a:extLst>
            <a:ext uri="{FF2B5EF4-FFF2-40B4-BE49-F238E27FC236}">
              <a16:creationId xmlns="" xmlns:a16="http://schemas.microsoft.com/office/drawing/2014/main" id="{00000000-0008-0000-0700-000066010000}"/>
            </a:ext>
          </a:extLst>
        </xdr:cNvPr>
        <xdr:cNvSpPr/>
      </xdr:nvSpPr>
      <xdr:spPr>
        <a:xfrm>
          <a:off x="10426700" y="9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40573</xdr:rowOff>
    </xdr:from>
    <xdr:to>
      <xdr:col>50</xdr:col>
      <xdr:colOff>165100</xdr:colOff>
      <xdr:row>58</xdr:row>
      <xdr:rowOff>142173</xdr:rowOff>
    </xdr:to>
    <xdr:sp macro="" textlink="">
      <xdr:nvSpPr>
        <xdr:cNvPr id="360" name="楕円 359">
          <a:extLst>
            <a:ext uri="{FF2B5EF4-FFF2-40B4-BE49-F238E27FC236}">
              <a16:creationId xmlns="" xmlns:a16="http://schemas.microsoft.com/office/drawing/2014/main" id="{00000000-0008-0000-0700-000068010000}"/>
            </a:ext>
          </a:extLst>
        </xdr:cNvPr>
        <xdr:cNvSpPr/>
      </xdr:nvSpPr>
      <xdr:spPr>
        <a:xfrm>
          <a:off x="9588500" y="99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133300</xdr:rowOff>
    </xdr:from>
    <xdr:ext cx="59901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339795" y="100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27227</xdr:rowOff>
    </xdr:from>
    <xdr:to>
      <xdr:col>46</xdr:col>
      <xdr:colOff>38100</xdr:colOff>
      <xdr:row>58</xdr:row>
      <xdr:rowOff>128827</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8699500" y="99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119954</xdr:rowOff>
    </xdr:from>
    <xdr:ext cx="59901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450795" y="1006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29297</xdr:rowOff>
    </xdr:from>
    <xdr:to>
      <xdr:col>41</xdr:col>
      <xdr:colOff>101600</xdr:colOff>
      <xdr:row>58</xdr:row>
      <xdr:rowOff>130897</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7810500" y="99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122024</xdr:rowOff>
    </xdr:from>
    <xdr:ext cx="59901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61795" y="1006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34530</xdr:rowOff>
    </xdr:from>
    <xdr:to>
      <xdr:col>36</xdr:col>
      <xdr:colOff>165100</xdr:colOff>
      <xdr:row>58</xdr:row>
      <xdr:rowOff>136130</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6921500" y="9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127257</xdr:rowOff>
    </xdr:from>
    <xdr:ext cx="59901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672795" y="1007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105804</xdr:rowOff>
    </xdr:from>
    <xdr:to>
      <xdr:col>55</xdr:col>
      <xdr:colOff>0</xdr:colOff>
      <xdr:row>79</xdr:row>
      <xdr:rowOff>31055</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9639300" y="13478904"/>
          <a:ext cx="838200" cy="9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30099</xdr:rowOff>
    </xdr:from>
    <xdr:to>
      <xdr:col>50</xdr:col>
      <xdr:colOff>114300</xdr:colOff>
      <xdr:row>79</xdr:row>
      <xdr:rowOff>31055</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8750300" y="13574649"/>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30099</xdr:rowOff>
    </xdr:from>
    <xdr:to>
      <xdr:col>45</xdr:col>
      <xdr:colOff>177800</xdr:colOff>
      <xdr:row>79</xdr:row>
      <xdr:rowOff>36559</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7861300" y="13574649"/>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36495</xdr:rowOff>
    </xdr:from>
    <xdr:to>
      <xdr:col>41</xdr:col>
      <xdr:colOff>50800</xdr:colOff>
      <xdr:row>79</xdr:row>
      <xdr:rowOff>36559</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6972300" y="13581045"/>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55004</xdr:rowOff>
    </xdr:from>
    <xdr:to>
      <xdr:col>55</xdr:col>
      <xdr:colOff>50800</xdr:colOff>
      <xdr:row>78</xdr:row>
      <xdr:rowOff>156604</xdr:rowOff>
    </xdr:to>
    <xdr:sp macro="" textlink="">
      <xdr:nvSpPr>
        <xdr:cNvPr id="415" name="楕円 414">
          <a:extLst>
            <a:ext uri="{FF2B5EF4-FFF2-40B4-BE49-F238E27FC236}">
              <a16:creationId xmlns="" xmlns:a16="http://schemas.microsoft.com/office/drawing/2014/main" id="{00000000-0008-0000-0700-00009F010000}"/>
            </a:ext>
          </a:extLst>
        </xdr:cNvPr>
        <xdr:cNvSpPr/>
      </xdr:nvSpPr>
      <xdr:spPr>
        <a:xfrm>
          <a:off x="10426700" y="134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14381</xdr:rowOff>
    </xdr:from>
    <xdr:ext cx="534377" cy="259045"/>
    <xdr:sp macro="" textlink="">
      <xdr:nvSpPr>
        <xdr:cNvPr id="416" name="商工費該当値テキスト">
          <a:extLst>
            <a:ext uri="{FF2B5EF4-FFF2-40B4-BE49-F238E27FC236}">
              <a16:creationId xmlns="" xmlns:a16="http://schemas.microsoft.com/office/drawing/2014/main" id="{00000000-0008-0000-0700-0000A0010000}"/>
            </a:ext>
          </a:extLst>
        </xdr:cNvPr>
        <xdr:cNvSpPr txBox="1"/>
      </xdr:nvSpPr>
      <xdr:spPr>
        <a:xfrm>
          <a:off x="10528300" y="132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151705</xdr:rowOff>
    </xdr:from>
    <xdr:to>
      <xdr:col>50</xdr:col>
      <xdr:colOff>165100</xdr:colOff>
      <xdr:row>79</xdr:row>
      <xdr:rowOff>81855</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9588500" y="135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72982</xdr:rowOff>
    </xdr:from>
    <xdr:ext cx="469744"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404428" y="136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150749</xdr:rowOff>
    </xdr:from>
    <xdr:to>
      <xdr:col>46</xdr:col>
      <xdr:colOff>38100</xdr:colOff>
      <xdr:row>79</xdr:row>
      <xdr:rowOff>80899</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8699500" y="135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72026</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15428" y="1361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157209</xdr:rowOff>
    </xdr:from>
    <xdr:to>
      <xdr:col>41</xdr:col>
      <xdr:colOff>101600</xdr:colOff>
      <xdr:row>79</xdr:row>
      <xdr:rowOff>87359</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7810500" y="135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78486</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8" y="1362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157145</xdr:rowOff>
    </xdr:from>
    <xdr:to>
      <xdr:col>36</xdr:col>
      <xdr:colOff>165100</xdr:colOff>
      <xdr:row>79</xdr:row>
      <xdr:rowOff>87295</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6921500" y="135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78422</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8" y="1362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89742</xdr:rowOff>
    </xdr:from>
    <xdr:to>
      <xdr:col>55</xdr:col>
      <xdr:colOff>0</xdr:colOff>
      <xdr:row>98</xdr:row>
      <xdr:rowOff>90360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9639300" y="16891842"/>
          <a:ext cx="8382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87478</xdr:rowOff>
    </xdr:from>
    <xdr:to>
      <xdr:col>50</xdr:col>
      <xdr:colOff>114300</xdr:colOff>
      <xdr:row>98</xdr:row>
      <xdr:rowOff>89742</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8750300" y="16889578"/>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78420</xdr:rowOff>
    </xdr:from>
    <xdr:to>
      <xdr:col>45</xdr:col>
      <xdr:colOff>177800</xdr:colOff>
      <xdr:row>98</xdr:row>
      <xdr:rowOff>87478</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7861300" y="16880520"/>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78420</xdr:rowOff>
    </xdr:from>
    <xdr:to>
      <xdr:col>41</xdr:col>
      <xdr:colOff>50800</xdr:colOff>
      <xdr:row>98</xdr:row>
      <xdr:rowOff>91509</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6972300" y="16880520"/>
          <a:ext cx="889000" cy="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39560</xdr:rowOff>
    </xdr:from>
    <xdr:to>
      <xdr:col>55</xdr:col>
      <xdr:colOff>50800</xdr:colOff>
      <xdr:row>98</xdr:row>
      <xdr:rowOff>141160</xdr:rowOff>
    </xdr:to>
    <xdr:sp macro="" textlink="">
      <xdr:nvSpPr>
        <xdr:cNvPr id="470" name="楕円 469">
          <a:extLst>
            <a:ext uri="{FF2B5EF4-FFF2-40B4-BE49-F238E27FC236}">
              <a16:creationId xmlns="" xmlns:a16="http://schemas.microsoft.com/office/drawing/2014/main" id="{00000000-0008-0000-0700-0000D6010000}"/>
            </a:ext>
          </a:extLst>
        </xdr:cNvPr>
        <xdr:cNvSpPr/>
      </xdr:nvSpPr>
      <xdr:spPr>
        <a:xfrm>
          <a:off x="10426700" y="168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125937</xdr:rowOff>
    </xdr:from>
    <xdr:ext cx="534377" cy="259045"/>
    <xdr:sp macro="" textlink="">
      <xdr:nvSpPr>
        <xdr:cNvPr id="471" name="土木費該当値テキスト">
          <a:extLst>
            <a:ext uri="{FF2B5EF4-FFF2-40B4-BE49-F238E27FC236}">
              <a16:creationId xmlns="" xmlns:a16="http://schemas.microsoft.com/office/drawing/2014/main" id="{00000000-0008-0000-0700-0000D7010000}"/>
            </a:ext>
          </a:extLst>
        </xdr:cNvPr>
        <xdr:cNvSpPr txBox="1"/>
      </xdr:nvSpPr>
      <xdr:spPr>
        <a:xfrm>
          <a:off x="10528300" y="1675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38942</xdr:rowOff>
    </xdr:from>
    <xdr:to>
      <xdr:col>50</xdr:col>
      <xdr:colOff>165100</xdr:colOff>
      <xdr:row>98</xdr:row>
      <xdr:rowOff>140542</xdr:rowOff>
    </xdr:to>
    <xdr:sp macro="" textlink="">
      <xdr:nvSpPr>
        <xdr:cNvPr id="472" name="楕円 471">
          <a:extLst>
            <a:ext uri="{FF2B5EF4-FFF2-40B4-BE49-F238E27FC236}">
              <a16:creationId xmlns="" xmlns:a16="http://schemas.microsoft.com/office/drawing/2014/main" id="{00000000-0008-0000-0700-0000D8010000}"/>
            </a:ext>
          </a:extLst>
        </xdr:cNvPr>
        <xdr:cNvSpPr/>
      </xdr:nvSpPr>
      <xdr:spPr>
        <a:xfrm>
          <a:off x="9588500" y="168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131669</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372111" y="1693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36678</xdr:rowOff>
    </xdr:from>
    <xdr:to>
      <xdr:col>46</xdr:col>
      <xdr:colOff>38100</xdr:colOff>
      <xdr:row>98</xdr:row>
      <xdr:rowOff>138278</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8699500" y="168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129405</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83111" y="169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27620</xdr:rowOff>
    </xdr:from>
    <xdr:to>
      <xdr:col>41</xdr:col>
      <xdr:colOff>101600</xdr:colOff>
      <xdr:row>98</xdr:row>
      <xdr:rowOff>129220</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7810500" y="168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120347</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94111" y="169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40709</xdr:rowOff>
    </xdr:from>
    <xdr:to>
      <xdr:col>36</xdr:col>
      <xdr:colOff>165100</xdr:colOff>
      <xdr:row>98</xdr:row>
      <xdr:rowOff>142309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6921500" y="168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133436</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05111"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153644</xdr:rowOff>
    </xdr:from>
    <xdr:to>
      <xdr:col>85</xdr:col>
      <xdr:colOff>127000</xdr:colOff>
      <xdr:row>38</xdr:row>
      <xdr:rowOff>113823</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5481300" y="6497294"/>
          <a:ext cx="838200" cy="1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153644</xdr:rowOff>
    </xdr:from>
    <xdr:to>
      <xdr:col>81</xdr:col>
      <xdr:colOff>50800</xdr:colOff>
      <xdr:row>38</xdr:row>
      <xdr:rowOff>82268</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4592300" y="6497294"/>
          <a:ext cx="889000" cy="10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56741</xdr:rowOff>
    </xdr:from>
    <xdr:to>
      <xdr:col>76</xdr:col>
      <xdr:colOff>114300</xdr:colOff>
      <xdr:row>38</xdr:row>
      <xdr:rowOff>82268</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3703300" y="6057491"/>
          <a:ext cx="889000" cy="5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56741</xdr:rowOff>
    </xdr:from>
    <xdr:to>
      <xdr:col>71</xdr:col>
      <xdr:colOff>177800</xdr:colOff>
      <xdr:row>38</xdr:row>
      <xdr:rowOff>94727</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2814300" y="6057491"/>
          <a:ext cx="889000" cy="5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63023</xdr:rowOff>
    </xdr:from>
    <xdr:to>
      <xdr:col>85</xdr:col>
      <xdr:colOff>177800</xdr:colOff>
      <xdr:row>38</xdr:row>
      <xdr:rowOff>164623</xdr:rowOff>
    </xdr:to>
    <xdr:sp macro="" textlink="">
      <xdr:nvSpPr>
        <xdr:cNvPr id="527" name="楕円 526">
          <a:extLst>
            <a:ext uri="{FF2B5EF4-FFF2-40B4-BE49-F238E27FC236}">
              <a16:creationId xmlns="" xmlns:a16="http://schemas.microsoft.com/office/drawing/2014/main" id="{00000000-0008-0000-0700-00000F020000}"/>
            </a:ext>
          </a:extLst>
        </xdr:cNvPr>
        <xdr:cNvSpPr/>
      </xdr:nvSpPr>
      <xdr:spPr>
        <a:xfrm>
          <a:off x="16268700" y="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149400</xdr:rowOff>
    </xdr:from>
    <xdr:ext cx="534377" cy="259045"/>
    <xdr:sp macro="" textlink="">
      <xdr:nvSpPr>
        <xdr:cNvPr id="528" name="消防費該当値テキスト">
          <a:extLst>
            <a:ext uri="{FF2B5EF4-FFF2-40B4-BE49-F238E27FC236}">
              <a16:creationId xmlns="" xmlns:a16="http://schemas.microsoft.com/office/drawing/2014/main" id="{00000000-0008-0000-0700-000010020000}"/>
            </a:ext>
          </a:extLst>
        </xdr:cNvPr>
        <xdr:cNvSpPr txBox="1"/>
      </xdr:nvSpPr>
      <xdr:spPr>
        <a:xfrm>
          <a:off x="16370300" y="64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102844</xdr:rowOff>
    </xdr:from>
    <xdr:to>
      <xdr:col>81</xdr:col>
      <xdr:colOff>101600</xdr:colOff>
      <xdr:row>38</xdr:row>
      <xdr:rowOff>32995</xdr:rowOff>
    </xdr:to>
    <xdr:sp macro="" textlink="">
      <xdr:nvSpPr>
        <xdr:cNvPr id="529" name="楕円 528">
          <a:extLst>
            <a:ext uri="{FF2B5EF4-FFF2-40B4-BE49-F238E27FC236}">
              <a16:creationId xmlns="" xmlns:a16="http://schemas.microsoft.com/office/drawing/2014/main" id="{00000000-0008-0000-0700-000011020000}"/>
            </a:ext>
          </a:extLst>
        </xdr:cNvPr>
        <xdr:cNvSpPr/>
      </xdr:nvSpPr>
      <xdr:spPr>
        <a:xfrm>
          <a:off x="15430500" y="6446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24122</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31468</xdr:rowOff>
    </xdr:from>
    <xdr:to>
      <xdr:col>76</xdr:col>
      <xdr:colOff>165100</xdr:colOff>
      <xdr:row>38</xdr:row>
      <xdr:rowOff>133068</xdr:rowOff>
    </xdr:to>
    <xdr:sp macro="" textlink="">
      <xdr:nvSpPr>
        <xdr:cNvPr id="531" name="楕円 530">
          <a:extLst>
            <a:ext uri="{FF2B5EF4-FFF2-40B4-BE49-F238E27FC236}">
              <a16:creationId xmlns="" xmlns:a16="http://schemas.microsoft.com/office/drawing/2014/main" id="{00000000-0008-0000-0700-000013020000}"/>
            </a:ext>
          </a:extLst>
        </xdr:cNvPr>
        <xdr:cNvSpPr/>
      </xdr:nvSpPr>
      <xdr:spPr>
        <a:xfrm>
          <a:off x="14541500" y="65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124195</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66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5941</xdr:rowOff>
    </xdr:from>
    <xdr:to>
      <xdr:col>72</xdr:col>
      <xdr:colOff>38100</xdr:colOff>
      <xdr:row>35</xdr:row>
      <xdr:rowOff>107541</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3652500" y="6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124068</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436111" y="57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43927</xdr:rowOff>
    </xdr:from>
    <xdr:to>
      <xdr:col>67</xdr:col>
      <xdr:colOff>101600</xdr:colOff>
      <xdr:row>38</xdr:row>
      <xdr:rowOff>145527</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2763500" y="65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136654</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547111" y="665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99518</xdr:rowOff>
    </xdr:from>
    <xdr:to>
      <xdr:col>85</xdr:col>
      <xdr:colOff>127000</xdr:colOff>
      <xdr:row>58</xdr:row>
      <xdr:rowOff>115739</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flipV="1">
          <a:off x="15481300" y="10043618"/>
          <a:ext cx="8382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115739</xdr:rowOff>
    </xdr:from>
    <xdr:to>
      <xdr:col>81</xdr:col>
      <xdr:colOff>50800</xdr:colOff>
      <xdr:row>58</xdr:row>
      <xdr:rowOff>117266</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4592300" y="10059839"/>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117266</xdr:rowOff>
    </xdr:from>
    <xdr:to>
      <xdr:col>76</xdr:col>
      <xdr:colOff>114300</xdr:colOff>
      <xdr:row>58</xdr:row>
      <xdr:rowOff>131457</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3703300" y="10061366"/>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98739</xdr:rowOff>
    </xdr:from>
    <xdr:to>
      <xdr:col>71</xdr:col>
      <xdr:colOff>177800</xdr:colOff>
      <xdr:row>58</xdr:row>
      <xdr:rowOff>131457</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814300" y="10042839"/>
          <a:ext cx="889000" cy="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48718</xdr:rowOff>
    </xdr:from>
    <xdr:to>
      <xdr:col>85</xdr:col>
      <xdr:colOff>177800</xdr:colOff>
      <xdr:row>58</xdr:row>
      <xdr:rowOff>150318</xdr:rowOff>
    </xdr:to>
    <xdr:sp macro="" textlink="">
      <xdr:nvSpPr>
        <xdr:cNvPr id="584" name="楕円 583">
          <a:extLst>
            <a:ext uri="{FF2B5EF4-FFF2-40B4-BE49-F238E27FC236}">
              <a16:creationId xmlns="" xmlns:a16="http://schemas.microsoft.com/office/drawing/2014/main" id="{00000000-0008-0000-0700-000048020000}"/>
            </a:ext>
          </a:extLst>
        </xdr:cNvPr>
        <xdr:cNvSpPr/>
      </xdr:nvSpPr>
      <xdr:spPr>
        <a:xfrm>
          <a:off x="16268700" y="99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135095</xdr:rowOff>
    </xdr:from>
    <xdr:ext cx="534377" cy="259045"/>
    <xdr:sp macro="" textlink="">
      <xdr:nvSpPr>
        <xdr:cNvPr id="585" name="教育費該当値テキスト">
          <a:extLst>
            <a:ext uri="{FF2B5EF4-FFF2-40B4-BE49-F238E27FC236}">
              <a16:creationId xmlns="" xmlns:a16="http://schemas.microsoft.com/office/drawing/2014/main" id="{00000000-0008-0000-0700-000049020000}"/>
            </a:ext>
          </a:extLst>
        </xdr:cNvPr>
        <xdr:cNvSpPr txBox="1"/>
      </xdr:nvSpPr>
      <xdr:spPr>
        <a:xfrm>
          <a:off x="16370300" y="99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64939</xdr:rowOff>
    </xdr:from>
    <xdr:to>
      <xdr:col>81</xdr:col>
      <xdr:colOff>101600</xdr:colOff>
      <xdr:row>58</xdr:row>
      <xdr:rowOff>166539</xdr:rowOff>
    </xdr:to>
    <xdr:sp macro="" textlink="">
      <xdr:nvSpPr>
        <xdr:cNvPr id="586" name="楕円 585">
          <a:extLst>
            <a:ext uri="{FF2B5EF4-FFF2-40B4-BE49-F238E27FC236}">
              <a16:creationId xmlns="" xmlns:a16="http://schemas.microsoft.com/office/drawing/2014/main" id="{00000000-0008-0000-0700-00004A020000}"/>
            </a:ext>
          </a:extLst>
        </xdr:cNvPr>
        <xdr:cNvSpPr/>
      </xdr:nvSpPr>
      <xdr:spPr>
        <a:xfrm>
          <a:off x="15430500" y="100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157666</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1010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66466</xdr:rowOff>
    </xdr:from>
    <xdr:to>
      <xdr:col>76</xdr:col>
      <xdr:colOff>165100</xdr:colOff>
      <xdr:row>58</xdr:row>
      <xdr:rowOff>168066</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4541500" y="100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159193</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325111" y="101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80657</xdr:rowOff>
    </xdr:from>
    <xdr:to>
      <xdr:col>72</xdr:col>
      <xdr:colOff>38100</xdr:colOff>
      <xdr:row>59</xdr:row>
      <xdr:rowOff>10807</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3652500" y="10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1934</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436111" y="101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47939</xdr:rowOff>
    </xdr:from>
    <xdr:to>
      <xdr:col>67</xdr:col>
      <xdr:colOff>101600</xdr:colOff>
      <xdr:row>58</xdr:row>
      <xdr:rowOff>149539</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2763500" y="99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140666</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547111" y="1008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99741</xdr:rowOff>
    </xdr:from>
    <xdr:to>
      <xdr:col>85</xdr:col>
      <xdr:colOff>127000</xdr:colOff>
      <xdr:row>78</xdr:row>
      <xdr:rowOff>134545</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5481300" y="13472841"/>
          <a:ext cx="8382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99741</xdr:rowOff>
    </xdr:from>
    <xdr:to>
      <xdr:col>81</xdr:col>
      <xdr:colOff>50800</xdr:colOff>
      <xdr:row>78</xdr:row>
      <xdr:rowOff>133097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4592300" y="13472841"/>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133097</xdr:rowOff>
    </xdr:from>
    <xdr:to>
      <xdr:col>76</xdr:col>
      <xdr:colOff>114300</xdr:colOff>
      <xdr:row>78</xdr:row>
      <xdr:rowOff>135494</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3703300" y="13506197"/>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135494</xdr:rowOff>
    </xdr:from>
    <xdr:to>
      <xdr:col>71</xdr:col>
      <xdr:colOff>177800</xdr:colOff>
      <xdr:row>79</xdr:row>
      <xdr:rowOff>29674</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2814300" y="13508594"/>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83745</xdr:rowOff>
    </xdr:from>
    <xdr:to>
      <xdr:col>85</xdr:col>
      <xdr:colOff>177800</xdr:colOff>
      <xdr:row>79</xdr:row>
      <xdr:rowOff>13895</xdr:rowOff>
    </xdr:to>
    <xdr:sp macro="" textlink="">
      <xdr:nvSpPr>
        <xdr:cNvPr id="641" name="楕円 640">
          <a:extLst>
            <a:ext uri="{FF2B5EF4-FFF2-40B4-BE49-F238E27FC236}">
              <a16:creationId xmlns="" xmlns:a16="http://schemas.microsoft.com/office/drawing/2014/main" id="{00000000-0008-0000-0700-000081020000}"/>
            </a:ext>
          </a:extLst>
        </xdr:cNvPr>
        <xdr:cNvSpPr/>
      </xdr:nvSpPr>
      <xdr:spPr>
        <a:xfrm>
          <a:off x="16268700" y="134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43122</xdr:rowOff>
    </xdr:from>
    <xdr:ext cx="534377" cy="259045"/>
    <xdr:sp macro="" textlink="">
      <xdr:nvSpPr>
        <xdr:cNvPr id="642" name="災害復旧費該当値テキスト">
          <a:extLst>
            <a:ext uri="{FF2B5EF4-FFF2-40B4-BE49-F238E27FC236}">
              <a16:creationId xmlns="" xmlns:a16="http://schemas.microsoft.com/office/drawing/2014/main" id="{00000000-0008-0000-0700-000082020000}"/>
            </a:ext>
          </a:extLst>
        </xdr:cNvPr>
        <xdr:cNvSpPr txBox="1"/>
      </xdr:nvSpPr>
      <xdr:spPr>
        <a:xfrm>
          <a:off x="16370300" y="132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48941</xdr:rowOff>
    </xdr:from>
    <xdr:to>
      <xdr:col>81</xdr:col>
      <xdr:colOff>101600</xdr:colOff>
      <xdr:row>78</xdr:row>
      <xdr:rowOff>150541</xdr:rowOff>
    </xdr:to>
    <xdr:sp macro="" textlink="">
      <xdr:nvSpPr>
        <xdr:cNvPr id="643" name="楕円 642">
          <a:extLst>
            <a:ext uri="{FF2B5EF4-FFF2-40B4-BE49-F238E27FC236}">
              <a16:creationId xmlns="" xmlns:a16="http://schemas.microsoft.com/office/drawing/2014/main" id="{00000000-0008-0000-0700-000083020000}"/>
            </a:ext>
          </a:extLst>
        </xdr:cNvPr>
        <xdr:cNvSpPr/>
      </xdr:nvSpPr>
      <xdr:spPr>
        <a:xfrm>
          <a:off x="15430500" y="134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167068</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14111" y="131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82297</xdr:rowOff>
    </xdr:from>
    <xdr:to>
      <xdr:col>76</xdr:col>
      <xdr:colOff>165100</xdr:colOff>
      <xdr:row>79</xdr:row>
      <xdr:rowOff>12447</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4541500" y="134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28974</xdr:rowOff>
    </xdr:from>
    <xdr:ext cx="534377"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325111" y="132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84694</xdr:rowOff>
    </xdr:from>
    <xdr:to>
      <xdr:col>72</xdr:col>
      <xdr:colOff>38100</xdr:colOff>
      <xdr:row>79</xdr:row>
      <xdr:rowOff>14844</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3652500" y="134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31371</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36111" y="132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150324</xdr:rowOff>
    </xdr:from>
    <xdr:to>
      <xdr:col>67</xdr:col>
      <xdr:colOff>101600</xdr:colOff>
      <xdr:row>79</xdr:row>
      <xdr:rowOff>80474</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2763500" y="135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71601</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579428" y="136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31643</xdr:rowOff>
    </xdr:from>
    <xdr:to>
      <xdr:col>85</xdr:col>
      <xdr:colOff>127000</xdr:colOff>
      <xdr:row>97</xdr:row>
      <xdr:rowOff>114040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5481300" y="16662293"/>
          <a:ext cx="838200" cy="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85562</xdr:rowOff>
    </xdr:from>
    <xdr:to>
      <xdr:col>81</xdr:col>
      <xdr:colOff>50800</xdr:colOff>
      <xdr:row>97</xdr:row>
      <xdr:rowOff>114040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4592300" y="16716212"/>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45323</xdr:rowOff>
    </xdr:from>
    <xdr:to>
      <xdr:col>76</xdr:col>
      <xdr:colOff>114300</xdr:colOff>
      <xdr:row>97</xdr:row>
      <xdr:rowOff>85562</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3703300" y="16675973"/>
          <a:ext cx="889000" cy="4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45323</xdr:rowOff>
    </xdr:from>
    <xdr:to>
      <xdr:col>71</xdr:col>
      <xdr:colOff>177800</xdr:colOff>
      <xdr:row>97</xdr:row>
      <xdr:rowOff>62007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2814300" y="16675973"/>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152293</xdr:rowOff>
    </xdr:from>
    <xdr:to>
      <xdr:col>85</xdr:col>
      <xdr:colOff>177800</xdr:colOff>
      <xdr:row>97</xdr:row>
      <xdr:rowOff>82443</xdr:rowOff>
    </xdr:to>
    <xdr:sp macro="" textlink="">
      <xdr:nvSpPr>
        <xdr:cNvPr id="698" name="楕円 697">
          <a:extLst>
            <a:ext uri="{FF2B5EF4-FFF2-40B4-BE49-F238E27FC236}">
              <a16:creationId xmlns="" xmlns:a16="http://schemas.microsoft.com/office/drawing/2014/main" id="{00000000-0008-0000-0700-0000BA020000}"/>
            </a:ext>
          </a:extLst>
        </xdr:cNvPr>
        <xdr:cNvSpPr/>
      </xdr:nvSpPr>
      <xdr:spPr>
        <a:xfrm>
          <a:off x="16268700" y="166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3720</xdr:rowOff>
    </xdr:from>
    <xdr:ext cx="599010" cy="259045"/>
    <xdr:sp macro="" textlink="">
      <xdr:nvSpPr>
        <xdr:cNvPr id="699" name="公債費該当値テキスト">
          <a:extLst>
            <a:ext uri="{FF2B5EF4-FFF2-40B4-BE49-F238E27FC236}">
              <a16:creationId xmlns="" xmlns:a16="http://schemas.microsoft.com/office/drawing/2014/main" id="{00000000-0008-0000-0700-0000BB020000}"/>
            </a:ext>
          </a:extLst>
        </xdr:cNvPr>
        <xdr:cNvSpPr txBox="1"/>
      </xdr:nvSpPr>
      <xdr:spPr>
        <a:xfrm>
          <a:off x="16370300" y="1646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63240</xdr:rowOff>
    </xdr:from>
    <xdr:to>
      <xdr:col>81</xdr:col>
      <xdr:colOff>101600</xdr:colOff>
      <xdr:row>97</xdr:row>
      <xdr:rowOff>164840</xdr:rowOff>
    </xdr:to>
    <xdr:sp macro="" textlink="">
      <xdr:nvSpPr>
        <xdr:cNvPr id="700" name="楕円 699">
          <a:extLst>
            <a:ext uri="{FF2B5EF4-FFF2-40B4-BE49-F238E27FC236}">
              <a16:creationId xmlns="" xmlns:a16="http://schemas.microsoft.com/office/drawing/2014/main" id="{00000000-0008-0000-0700-0000BC020000}"/>
            </a:ext>
          </a:extLst>
        </xdr:cNvPr>
        <xdr:cNvSpPr/>
      </xdr:nvSpPr>
      <xdr:spPr>
        <a:xfrm>
          <a:off x="15430500" y="166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155967</xdr:rowOff>
    </xdr:from>
    <xdr:ext cx="59901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181795" y="1678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34762</xdr:rowOff>
    </xdr:from>
    <xdr:to>
      <xdr:col>76</xdr:col>
      <xdr:colOff>165100</xdr:colOff>
      <xdr:row>97</xdr:row>
      <xdr:rowOff>136362</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4541500" y="166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152889</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292795" y="1644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165973</xdr:rowOff>
    </xdr:from>
    <xdr:to>
      <xdr:col>72</xdr:col>
      <xdr:colOff>38100</xdr:colOff>
      <xdr:row>97</xdr:row>
      <xdr:rowOff>96123</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3652500" y="166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112650</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03795" y="1640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11207</xdr:rowOff>
    </xdr:from>
    <xdr:to>
      <xdr:col>67</xdr:col>
      <xdr:colOff>101600</xdr:colOff>
      <xdr:row>97</xdr:row>
      <xdr:rowOff>112807</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2763500" y="166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129334</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14795" y="1641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、商工費が</a:t>
          </a:r>
          <a:r>
            <a:rPr kumimoji="1" lang="ja-JP" altLang="ja-JP" sz="1100">
              <a:solidFill>
                <a:schemeClr val="dk1"/>
              </a:solidFill>
              <a:effectLst/>
              <a:latin typeface="+mn-lt"/>
              <a:ea typeface="+mn-ea"/>
              <a:cs typeface="+mn-cs"/>
            </a:rPr>
            <a:t>類似団体平均値を上回っているが、これは地方創生関連事業の継続的な取り組みによるものである。今後も地方創生の取り組みによる支出が増えることが予想されるが、事業の効果を見極め、無駄のない予算の執行に努め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財政調整基金、実質収支</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、ほぼ横ばいで推移している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実質単年度収支に</a:t>
          </a:r>
          <a:r>
            <a:rPr kumimoji="1" lang="ja-JP" altLang="en-US" sz="1100">
              <a:solidFill>
                <a:schemeClr val="dk1"/>
              </a:solidFill>
              <a:effectLst/>
              <a:latin typeface="+mn-lt"/>
              <a:ea typeface="+mn-ea"/>
              <a:cs typeface="+mn-cs"/>
            </a:rPr>
            <a:t>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年度以降に庁舎建設などの大規模事業が控えており、</a:t>
          </a:r>
          <a:r>
            <a:rPr kumimoji="1" lang="ja-JP" altLang="en-US" sz="1100">
              <a:solidFill>
                <a:schemeClr val="dk1"/>
              </a:solidFill>
              <a:effectLst/>
              <a:latin typeface="+mn-lt"/>
              <a:ea typeface="+mn-ea"/>
              <a:cs typeface="+mn-cs"/>
            </a:rPr>
            <a:t>その公債費の増加を見込み</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例年より多くの地方債繰上償還を行ったため上昇した。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事務事業の見直しや行政の効率化・合理化、財源確保を推進し、安定的な財政運営に努める。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全ての会計において赤字額はない。連結実質赤字比率は▲</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であり健全である。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8306;&#20418;/&#36001;&#25919;&#29366;&#27841;&#36039;&#26009;&#38598;/&#24179;&#25104;29&#24180;&#24230;&#27770;&#31639;&#20998;/02&#20316;&#26989;/02&#36001;&#25919;&#29366;&#27841;&#19968;&#35239;&#34920;&#21442;&#32771;&#36039;&#26009;&#65288;H29&#27770;&#3163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4179;&#25104;30&#24180;&#24230;/100&#20581;&#20840;&#21270;&#20316;&#25104;/04&#20581;&#21028;&#31639;&#23450;&#27096;&#24335;/04&#12288;H29&#27770;&#31639;&#65306;&#20581;&#20840;&#21270;&#21028;&#26029;&#27604;&#29575;&#12395;&#38306;&#12377;&#12427;&#31639;&#23450;&#27096;&#24335;&#65288;&#31639;&#23450;&#27096;&#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38306;&#20418;/&#36001;&#25919;&#29366;&#27841;&#36039;&#26009;&#38598;/&#24179;&#25104;29&#24180;&#24230;&#27770;&#31639;&#20998;/04&#30476;&#8658;&#26449;&#12304;&#26368;&#32066;&#30906;&#35469;&#12305;&#8658;H31.3.27&#12395;&#30476;HPUP/02&#12304;&#36001;&#25919;&#29366;&#27841;&#36039;&#26009;&#38598;&#12305;_363219&#20304;&#37027;&#27827;&#20869;&#26449;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部組合"/>
    </sheetNames>
    <sheetDataSet>
      <sheetData sheetId="0">
        <row r="7">
          <cell r="C7" t="str">
            <v xml:space="preserve">徳島県市町村議会議員公務災害補償等組合 </v>
          </cell>
          <cell r="E7">
            <v>2</v>
          </cell>
          <cell r="F7">
            <v>1</v>
          </cell>
          <cell r="I7" t="str">
            <v xml:space="preserve">  -</v>
          </cell>
          <cell r="J7" t="str">
            <v xml:space="preserve">   - </v>
          </cell>
        </row>
        <row r="8">
          <cell r="C8" t="str">
            <v xml:space="preserve">徳島県市町村総合事務組合 </v>
          </cell>
        </row>
        <row r="9">
          <cell r="C9" t="str">
            <v xml:space="preserve">（一般会計） </v>
          </cell>
          <cell r="E9">
            <v>5824</v>
          </cell>
          <cell r="F9">
            <v>5816</v>
          </cell>
          <cell r="I9">
            <v>82</v>
          </cell>
          <cell r="J9" t="str">
            <v xml:space="preserve">  - </v>
          </cell>
        </row>
        <row r="10">
          <cell r="C10" t="str">
            <v xml:space="preserve">（徳島滞納整理機構特別会計） </v>
          </cell>
          <cell r="E10">
            <v>127</v>
          </cell>
          <cell r="F10">
            <v>61</v>
          </cell>
          <cell r="I10" t="str">
            <v>-</v>
          </cell>
          <cell r="J10" t="str">
            <v xml:space="preserve">  - </v>
          </cell>
        </row>
        <row r="24">
          <cell r="C24" t="str">
            <v xml:space="preserve">小松島市外三町村衛生組合 </v>
          </cell>
          <cell r="E24">
            <v>418</v>
          </cell>
          <cell r="F24">
            <v>388</v>
          </cell>
          <cell r="I24" t="str">
            <v>-</v>
          </cell>
          <cell r="J24">
            <v>59</v>
          </cell>
        </row>
        <row r="50">
          <cell r="B50" t="str">
            <v xml:space="preserve">徳島県後期高齢者医療広域連合 </v>
          </cell>
        </row>
        <row r="51">
          <cell r="B51" t="str">
            <v xml:space="preserve">（一般会計） </v>
          </cell>
          <cell r="E51">
            <v>844</v>
          </cell>
          <cell r="F51">
            <v>839</v>
          </cell>
          <cell r="I51">
            <v>7</v>
          </cell>
          <cell r="J51" t="str">
            <v>-</v>
          </cell>
        </row>
        <row r="52">
          <cell r="B52" t="str">
            <v xml:space="preserve">（後期高齢者医療事業会計） </v>
          </cell>
          <cell r="E52">
            <v>130938</v>
          </cell>
          <cell r="F52">
            <v>123520</v>
          </cell>
          <cell r="I52" t="str">
            <v>-</v>
          </cell>
          <cell r="J5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sheetData sheetId="7"/>
      <sheetData sheetId="8"/>
      <sheetData sheetId="9">
        <row r="8">
          <cell r="G8">
            <v>6154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ow r="210">
          <cell r="G210">
            <v>7708</v>
          </cell>
        </row>
        <row r="212">
          <cell r="G212">
            <v>66349</v>
          </cell>
        </row>
        <row r="230">
          <cell r="G230">
            <v>1066</v>
          </cell>
        </row>
        <row r="250">
          <cell r="G250">
            <v>4629</v>
          </cell>
        </row>
        <row r="252">
          <cell r="G252">
            <v>7418269</v>
          </cell>
        </row>
        <row r="270">
          <cell r="G270">
            <v>29523</v>
          </cell>
        </row>
      </sheetData>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H25</v>
          </cell>
          <cell r="D3">
            <v>103114</v>
          </cell>
          <cell r="F3">
            <v>316331</v>
          </cell>
        </row>
        <row r="5">
          <cell r="A5" t="str">
            <v xml:space="preserve"> H26</v>
          </cell>
          <cell r="D5">
            <v>150076</v>
          </cell>
          <cell r="F5">
            <v>333013</v>
          </cell>
        </row>
        <row r="7">
          <cell r="A7" t="str">
            <v xml:space="preserve"> H27</v>
          </cell>
          <cell r="D7">
            <v>98888</v>
          </cell>
          <cell r="F7">
            <v>280458</v>
          </cell>
        </row>
        <row r="9">
          <cell r="A9" t="str">
            <v xml:space="preserve"> H28</v>
          </cell>
          <cell r="D9">
            <v>67030</v>
          </cell>
          <cell r="F9">
            <v>291945</v>
          </cell>
        </row>
        <row r="11">
          <cell r="A11" t="str">
            <v xml:space="preserve"> H29</v>
          </cell>
          <cell r="D11">
            <v>163219</v>
          </cell>
          <cell r="F11">
            <v>291173</v>
          </cell>
        </row>
        <row r="18">
          <cell r="B18" t="str">
            <v>H25</v>
          </cell>
          <cell r="C18" t="str">
            <v>H26</v>
          </cell>
          <cell r="D18" t="str">
            <v>H27</v>
          </cell>
          <cell r="E18" t="str">
            <v>H28</v>
          </cell>
          <cell r="F18" t="str">
            <v>H29</v>
          </cell>
        </row>
        <row r="19">
          <cell r="A19" t="str">
            <v>実質収支額</v>
          </cell>
          <cell r="B19">
            <v>3.75</v>
          </cell>
          <cell r="C19">
            <v>3.12</v>
          </cell>
          <cell r="D19">
            <v>3.55</v>
          </cell>
          <cell r="E19">
            <v>4.28</v>
          </cell>
          <cell r="F19">
            <v>4.92</v>
          </cell>
        </row>
        <row r="20">
          <cell r="A20" t="str">
            <v>財政調整基金残高</v>
          </cell>
          <cell r="B20">
            <v>86.49</v>
          </cell>
          <cell r="C20">
            <v>88.08</v>
          </cell>
          <cell r="D20">
            <v>83.76</v>
          </cell>
          <cell r="E20">
            <v>85.92</v>
          </cell>
          <cell r="F20">
            <v>89.66</v>
          </cell>
        </row>
        <row r="21">
          <cell r="A21" t="str">
            <v>実質単年度収支</v>
          </cell>
          <cell r="B21">
            <v>6.23</v>
          </cell>
          <cell r="C21">
            <v>6.7</v>
          </cell>
          <cell r="D21">
            <v>5.95</v>
          </cell>
          <cell r="E21">
            <v>5.8</v>
          </cell>
          <cell r="F21">
            <v>14.91</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佐那河内村後期高齢者医療特別会計</v>
          </cell>
          <cell r="B31" t="e">
            <v>#N/A</v>
          </cell>
          <cell r="C31">
            <v>0.03</v>
          </cell>
          <cell r="D31" t="e">
            <v>#N/A</v>
          </cell>
          <cell r="E31">
            <v>0.03</v>
          </cell>
          <cell r="F31" t="e">
            <v>#N/A</v>
          </cell>
          <cell r="G31">
            <v>0.04</v>
          </cell>
          <cell r="H31" t="e">
            <v>#N/A</v>
          </cell>
          <cell r="I31">
            <v>0.03</v>
          </cell>
          <cell r="J31" t="e">
            <v>#N/A</v>
          </cell>
          <cell r="K31">
            <v>0.04</v>
          </cell>
        </row>
        <row r="32">
          <cell r="A32" t="str">
            <v>佐那河内村農業集落排水事業特別会計</v>
          </cell>
          <cell r="B32" t="e">
            <v>#N/A</v>
          </cell>
          <cell r="C32">
            <v>0.15</v>
          </cell>
          <cell r="D32" t="e">
            <v>#N/A</v>
          </cell>
          <cell r="E32">
            <v>0.18</v>
          </cell>
          <cell r="F32" t="e">
            <v>#N/A</v>
          </cell>
          <cell r="G32">
            <v>0.2</v>
          </cell>
          <cell r="H32" t="e">
            <v>#N/A</v>
          </cell>
          <cell r="I32">
            <v>0.09</v>
          </cell>
          <cell r="J32" t="e">
            <v>#N/A</v>
          </cell>
          <cell r="K32">
            <v>0.14000000000000001</v>
          </cell>
        </row>
        <row r="33">
          <cell r="A33" t="str">
            <v>佐那河内村簡易水道特別会計</v>
          </cell>
          <cell r="B33" t="e">
            <v>#N/A</v>
          </cell>
          <cell r="C33">
            <v>0.12</v>
          </cell>
          <cell r="D33" t="e">
            <v>#N/A</v>
          </cell>
          <cell r="E33">
            <v>7.0000000000000007E-2</v>
          </cell>
          <cell r="F33" t="e">
            <v>#N/A</v>
          </cell>
          <cell r="G33">
            <v>0.12</v>
          </cell>
          <cell r="H33" t="e">
            <v>#N/A</v>
          </cell>
          <cell r="I33">
            <v>0.16</v>
          </cell>
          <cell r="J33" t="e">
            <v>#N/A</v>
          </cell>
          <cell r="K33">
            <v>0.15</v>
          </cell>
        </row>
        <row r="34">
          <cell r="A34" t="str">
            <v>佐那河内村介護保険事業特別会計</v>
          </cell>
          <cell r="B34" t="e">
            <v>#N/A</v>
          </cell>
          <cell r="C34">
            <v>0.57999999999999996</v>
          </cell>
          <cell r="D34" t="e">
            <v>#N/A</v>
          </cell>
          <cell r="E34">
            <v>1.1499999999999999</v>
          </cell>
          <cell r="F34" t="e">
            <v>#N/A</v>
          </cell>
          <cell r="G34">
            <v>1.1399999999999999</v>
          </cell>
          <cell r="H34" t="e">
            <v>#N/A</v>
          </cell>
          <cell r="I34">
            <v>0.55000000000000004</v>
          </cell>
          <cell r="J34" t="e">
            <v>#N/A</v>
          </cell>
          <cell r="K34">
            <v>0.24</v>
          </cell>
        </row>
        <row r="35">
          <cell r="A35" t="str">
            <v>佐那河内村国民健康保険事業特別会計</v>
          </cell>
          <cell r="B35" t="e">
            <v>#N/A</v>
          </cell>
          <cell r="C35">
            <v>2.5</v>
          </cell>
          <cell r="D35" t="e">
            <v>#N/A</v>
          </cell>
          <cell r="E35">
            <v>3.53</v>
          </cell>
          <cell r="F35" t="e">
            <v>#N/A</v>
          </cell>
          <cell r="G35">
            <v>1.78</v>
          </cell>
          <cell r="H35" t="e">
            <v>#N/A</v>
          </cell>
          <cell r="I35">
            <v>0.73</v>
          </cell>
          <cell r="J35" t="e">
            <v>#N/A</v>
          </cell>
          <cell r="K35">
            <v>1.36</v>
          </cell>
        </row>
        <row r="36">
          <cell r="A36" t="str">
            <v>一般会計</v>
          </cell>
          <cell r="B36" t="e">
            <v>#N/A</v>
          </cell>
          <cell r="C36">
            <v>3.75</v>
          </cell>
          <cell r="D36" t="e">
            <v>#N/A</v>
          </cell>
          <cell r="E36">
            <v>3.12</v>
          </cell>
          <cell r="F36" t="e">
            <v>#N/A</v>
          </cell>
          <cell r="G36">
            <v>3.54</v>
          </cell>
          <cell r="H36" t="e">
            <v>#N/A</v>
          </cell>
          <cell r="I36">
            <v>4.2699999999999996</v>
          </cell>
          <cell r="J36" t="e">
            <v>#N/A</v>
          </cell>
          <cell r="K36">
            <v>4.91</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420</v>
          </cell>
          <cell r="G42">
            <v>420</v>
          </cell>
          <cell r="J42">
            <v>398</v>
          </cell>
          <cell r="M42">
            <v>377</v>
          </cell>
          <cell r="P42">
            <v>354</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23</v>
          </cell>
          <cell r="E45">
            <v>9</v>
          </cell>
          <cell r="H45">
            <v>1</v>
          </cell>
          <cell r="K45">
            <v>1</v>
          </cell>
          <cell r="N45">
            <v>1</v>
          </cell>
        </row>
        <row r="46">
          <cell r="A46" t="str">
            <v>公営企業債の元利償還金に対する繰入金</v>
          </cell>
          <cell r="B46">
            <v>166</v>
          </cell>
          <cell r="E46">
            <v>155</v>
          </cell>
          <cell r="H46">
            <v>131</v>
          </cell>
          <cell r="K46">
            <v>133</v>
          </cell>
          <cell r="N46">
            <v>103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345</v>
          </cell>
          <cell r="E49">
            <v>345</v>
          </cell>
          <cell r="H49">
            <v>308</v>
          </cell>
          <cell r="K49">
            <v>270</v>
          </cell>
          <cell r="N49">
            <v>226</v>
          </cell>
        </row>
        <row r="50">
          <cell r="A50" t="str">
            <v>実質公債費比率の分子</v>
          </cell>
          <cell r="B50" t="e">
            <v>#N/A</v>
          </cell>
          <cell r="C50">
            <v>114</v>
          </cell>
          <cell r="D50" t="e">
            <v>#N/A</v>
          </cell>
          <cell r="E50" t="e">
            <v>#N/A</v>
          </cell>
          <cell r="F50">
            <v>89</v>
          </cell>
          <cell r="G50" t="e">
            <v>#N/A</v>
          </cell>
          <cell r="H50" t="e">
            <v>#N/A</v>
          </cell>
          <cell r="I50">
            <v>42</v>
          </cell>
          <cell r="J50" t="e">
            <v>#N/A</v>
          </cell>
          <cell r="K50" t="e">
            <v>#N/A</v>
          </cell>
          <cell r="L50">
            <v>27</v>
          </cell>
          <cell r="M50" t="e">
            <v>#N/A</v>
          </cell>
          <cell r="N50" t="e">
            <v>#N/A</v>
          </cell>
          <cell r="O50">
            <v>-24</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3484</v>
          </cell>
          <cell r="G56">
            <v>3253</v>
          </cell>
          <cell r="J56">
            <v>3063</v>
          </cell>
          <cell r="M56">
            <v>2796</v>
          </cell>
          <cell r="P56">
            <v>2520</v>
          </cell>
        </row>
        <row r="57">
          <cell r="A57" t="str">
            <v>充当可能特定歳入</v>
          </cell>
          <cell r="D57" t="str">
            <v>-</v>
          </cell>
          <cell r="G57" t="str">
            <v>-</v>
          </cell>
          <cell r="J57" t="str">
            <v>-</v>
          </cell>
          <cell r="M57" t="str">
            <v>-</v>
          </cell>
          <cell r="P57" t="str">
            <v>-</v>
          </cell>
        </row>
        <row r="58">
          <cell r="A58" t="str">
            <v>充当可能基金</v>
          </cell>
          <cell r="D58">
            <v>3464</v>
          </cell>
          <cell r="G58">
            <v>3467</v>
          </cell>
          <cell r="J58">
            <v>3603</v>
          </cell>
          <cell r="M58">
            <v>3855</v>
          </cell>
          <cell r="P58">
            <v>3909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410</v>
          </cell>
          <cell r="E62">
            <v>369</v>
          </cell>
          <cell r="H62">
            <v>341</v>
          </cell>
          <cell r="K62">
            <v>348</v>
          </cell>
          <cell r="N62">
            <v>329</v>
          </cell>
        </row>
        <row r="63">
          <cell r="A63" t="str">
            <v>組合等負担等見込額</v>
          </cell>
          <cell r="B63">
            <v>19</v>
          </cell>
          <cell r="E63">
            <v>10</v>
          </cell>
          <cell r="H63">
            <v>9</v>
          </cell>
          <cell r="K63">
            <v>7</v>
          </cell>
          <cell r="N63">
            <v>6</v>
          </cell>
        </row>
        <row r="64">
          <cell r="A64" t="str">
            <v>公営企業債等繰入見込額</v>
          </cell>
          <cell r="B64">
            <v>1745</v>
          </cell>
          <cell r="E64">
            <v>1633</v>
          </cell>
          <cell r="H64">
            <v>1465</v>
          </cell>
          <cell r="K64">
            <v>1315</v>
          </cell>
          <cell r="N64">
            <v>1107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2153</v>
          </cell>
          <cell r="E66">
            <v>1953</v>
          </cell>
          <cell r="H66">
            <v>1748</v>
          </cell>
          <cell r="K66">
            <v>1582</v>
          </cell>
          <cell r="N66">
            <v>1364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1398</v>
          </cell>
          <cell r="C72">
            <v>1399</v>
          </cell>
          <cell r="D72">
            <v>1400</v>
          </cell>
        </row>
        <row r="73">
          <cell r="A73" t="str">
            <v>減債基金</v>
          </cell>
          <cell r="B73">
            <v>640</v>
          </cell>
          <cell r="C73">
            <v>868</v>
          </cell>
          <cell r="D73">
            <v>874</v>
          </cell>
        </row>
        <row r="74">
          <cell r="A74" t="str">
            <v>その他特定目的基金</v>
          </cell>
          <cell r="B74">
            <v>1382</v>
          </cell>
          <cell r="C74">
            <v>1398</v>
          </cell>
          <cell r="D74">
            <v>1430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U2" sqref="U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58</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59</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464</v>
      </c>
      <c r="C3" s="420"/>
      <c r="D3" s="420"/>
      <c r="E3" s="421"/>
      <c r="F3" s="421"/>
      <c r="G3" s="421"/>
      <c r="H3" s="421"/>
      <c r="I3" s="421"/>
      <c r="J3" s="421"/>
      <c r="K3" s="421"/>
      <c r="L3" s="421" t="s">
        <v>465</v>
      </c>
      <c r="M3" s="421"/>
      <c r="N3" s="421"/>
      <c r="O3" s="421"/>
      <c r="P3" s="421"/>
      <c r="Q3" s="421"/>
      <c r="R3" s="428"/>
      <c r="S3" s="428"/>
      <c r="T3" s="428"/>
      <c r="U3" s="428"/>
      <c r="V3" s="429"/>
      <c r="W3" s="403" t="s">
        <v>60</v>
      </c>
      <c r="X3" s="404"/>
      <c r="Y3" s="404"/>
      <c r="Z3" s="404"/>
      <c r="AA3" s="404"/>
      <c r="AB3" s="420"/>
      <c r="AC3" s="428" t="s">
        <v>61</v>
      </c>
      <c r="AD3" s="404"/>
      <c r="AE3" s="404"/>
      <c r="AF3" s="404"/>
      <c r="AG3" s="404"/>
      <c r="AH3" s="404"/>
      <c r="AI3" s="404"/>
      <c r="AJ3" s="404"/>
      <c r="AK3" s="404"/>
      <c r="AL3" s="405"/>
      <c r="AM3" s="403" t="s">
        <v>62</v>
      </c>
      <c r="AN3" s="404"/>
      <c r="AO3" s="404"/>
      <c r="AP3" s="404"/>
      <c r="AQ3" s="404"/>
      <c r="AR3" s="404"/>
      <c r="AS3" s="404"/>
      <c r="AT3" s="404"/>
      <c r="AU3" s="404"/>
      <c r="AV3" s="404"/>
      <c r="AW3" s="404"/>
      <c r="AX3" s="405"/>
      <c r="AY3" s="440" t="s">
        <v>0</v>
      </c>
      <c r="AZ3" s="441"/>
      <c r="BA3" s="441"/>
      <c r="BB3" s="441"/>
      <c r="BC3" s="441"/>
      <c r="BD3" s="441"/>
      <c r="BE3" s="441"/>
      <c r="BF3" s="441"/>
      <c r="BG3" s="441"/>
      <c r="BH3" s="441"/>
      <c r="BI3" s="441"/>
      <c r="BJ3" s="441"/>
      <c r="BK3" s="441"/>
      <c r="BL3" s="441"/>
      <c r="BM3" s="442"/>
      <c r="BN3" s="403" t="s">
        <v>63</v>
      </c>
      <c r="BO3" s="404"/>
      <c r="BP3" s="404"/>
      <c r="BQ3" s="404"/>
      <c r="BR3" s="404"/>
      <c r="BS3" s="404"/>
      <c r="BT3" s="404"/>
      <c r="BU3" s="405"/>
      <c r="BV3" s="403" t="s">
        <v>64</v>
      </c>
      <c r="BW3" s="404"/>
      <c r="BX3" s="404"/>
      <c r="BY3" s="404"/>
      <c r="BZ3" s="404"/>
      <c r="CA3" s="404"/>
      <c r="CB3" s="404"/>
      <c r="CC3" s="405"/>
      <c r="CD3" s="440" t="s">
        <v>0</v>
      </c>
      <c r="CE3" s="441"/>
      <c r="CF3" s="441"/>
      <c r="CG3" s="441"/>
      <c r="CH3" s="441"/>
      <c r="CI3" s="441"/>
      <c r="CJ3" s="441"/>
      <c r="CK3" s="441"/>
      <c r="CL3" s="441"/>
      <c r="CM3" s="441"/>
      <c r="CN3" s="441"/>
      <c r="CO3" s="441"/>
      <c r="CP3" s="441"/>
      <c r="CQ3" s="441"/>
      <c r="CR3" s="441"/>
      <c r="CS3" s="442"/>
      <c r="CT3" s="403" t="s">
        <v>65</v>
      </c>
      <c r="CU3" s="404"/>
      <c r="CV3" s="404"/>
      <c r="CW3" s="404"/>
      <c r="CX3" s="404"/>
      <c r="CY3" s="404"/>
      <c r="CZ3" s="404"/>
      <c r="DA3" s="405"/>
      <c r="DB3" s="403" t="s">
        <v>66</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466</v>
      </c>
      <c r="AZ4" s="407"/>
      <c r="BA4" s="407"/>
      <c r="BB4" s="407"/>
      <c r="BC4" s="407"/>
      <c r="BD4" s="407"/>
      <c r="BE4" s="407"/>
      <c r="BF4" s="407"/>
      <c r="BG4" s="407"/>
      <c r="BH4" s="407"/>
      <c r="BI4" s="407"/>
      <c r="BJ4" s="407"/>
      <c r="BK4" s="407"/>
      <c r="BL4" s="407"/>
      <c r="BM4" s="408"/>
      <c r="BN4" s="409">
        <v>2831593</v>
      </c>
      <c r="BO4" s="410"/>
      <c r="BP4" s="410"/>
      <c r="BQ4" s="410"/>
      <c r="BR4" s="410"/>
      <c r="BS4" s="410"/>
      <c r="BT4" s="410"/>
      <c r="BU4" s="411"/>
      <c r="BV4" s="409">
        <v>2499743</v>
      </c>
      <c r="BW4" s="410"/>
      <c r="BX4" s="410"/>
      <c r="BY4" s="410"/>
      <c r="BZ4" s="410"/>
      <c r="CA4" s="410"/>
      <c r="CB4" s="410"/>
      <c r="CC4" s="411"/>
      <c r="CD4" s="412" t="s">
        <v>67</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4.3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68</v>
      </c>
      <c r="AN5" s="470"/>
      <c r="AO5" s="470"/>
      <c r="AP5" s="470"/>
      <c r="AQ5" s="470"/>
      <c r="AR5" s="470"/>
      <c r="AS5" s="470"/>
      <c r="AT5" s="471"/>
      <c r="AU5" s="472" t="s">
        <v>69</v>
      </c>
      <c r="AV5" s="473"/>
      <c r="AW5" s="473"/>
      <c r="AX5" s="473"/>
      <c r="AY5" s="474" t="s">
        <v>70</v>
      </c>
      <c r="AZ5" s="475"/>
      <c r="BA5" s="475"/>
      <c r="BB5" s="475"/>
      <c r="BC5" s="475"/>
      <c r="BD5" s="475"/>
      <c r="BE5" s="475"/>
      <c r="BF5" s="475"/>
      <c r="BG5" s="475"/>
      <c r="BH5" s="475"/>
      <c r="BI5" s="475"/>
      <c r="BJ5" s="475"/>
      <c r="BK5" s="475"/>
      <c r="BL5" s="475"/>
      <c r="BM5" s="476"/>
      <c r="BN5" s="477">
        <v>2735840</v>
      </c>
      <c r="BO5" s="478"/>
      <c r="BP5" s="478"/>
      <c r="BQ5" s="478"/>
      <c r="BR5" s="478"/>
      <c r="BS5" s="478"/>
      <c r="BT5" s="478"/>
      <c r="BU5" s="479"/>
      <c r="BV5" s="477">
        <v>2391769</v>
      </c>
      <c r="BW5" s="478"/>
      <c r="BX5" s="478"/>
      <c r="BY5" s="478"/>
      <c r="BZ5" s="478"/>
      <c r="CA5" s="478"/>
      <c r="CB5" s="478"/>
      <c r="CC5" s="479"/>
      <c r="CD5" s="480" t="s">
        <v>71</v>
      </c>
      <c r="CE5" s="481"/>
      <c r="CF5" s="481"/>
      <c r="CG5" s="481"/>
      <c r="CH5" s="481"/>
      <c r="CI5" s="481"/>
      <c r="CJ5" s="481"/>
      <c r="CK5" s="481"/>
      <c r="CL5" s="481"/>
      <c r="CM5" s="481"/>
      <c r="CN5" s="481"/>
      <c r="CO5" s="481"/>
      <c r="CP5" s="481"/>
      <c r="CQ5" s="481"/>
      <c r="CR5" s="481"/>
      <c r="CS5" s="482"/>
      <c r="CT5" s="443">
        <v>76.599999999999994</v>
      </c>
      <c r="CU5" s="444"/>
      <c r="CV5" s="444"/>
      <c r="CW5" s="444"/>
      <c r="CX5" s="444"/>
      <c r="CY5" s="444"/>
      <c r="CZ5" s="444"/>
      <c r="DA5" s="445"/>
      <c r="DB5" s="443">
        <v>73.400000000000006</v>
      </c>
      <c r="DC5" s="444"/>
      <c r="DD5" s="444"/>
      <c r="DE5" s="444"/>
      <c r="DF5" s="444"/>
      <c r="DG5" s="444"/>
      <c r="DH5" s="444"/>
      <c r="DI5" s="445"/>
      <c r="DJ5" s="165"/>
      <c r="DK5" s="165"/>
      <c r="DL5" s="165"/>
      <c r="DM5" s="165"/>
      <c r="DN5" s="165"/>
      <c r="DO5" s="165"/>
    </row>
    <row r="6" spans="1:119" ht="18.75" customHeight="1">
      <c r="A6" s="166"/>
      <c r="B6" s="446" t="s">
        <v>72</v>
      </c>
      <c r="C6" s="447"/>
      <c r="D6" s="447"/>
      <c r="E6" s="448"/>
      <c r="F6" s="448"/>
      <c r="G6" s="448"/>
      <c r="H6" s="448"/>
      <c r="I6" s="448"/>
      <c r="J6" s="448"/>
      <c r="K6" s="448"/>
      <c r="L6" s="448" t="s">
        <v>467</v>
      </c>
      <c r="M6" s="448"/>
      <c r="N6" s="448"/>
      <c r="O6" s="448"/>
      <c r="P6" s="448"/>
      <c r="Q6" s="448"/>
      <c r="R6" s="452"/>
      <c r="S6" s="452"/>
      <c r="T6" s="452"/>
      <c r="U6" s="452"/>
      <c r="V6" s="453"/>
      <c r="W6" s="456" t="s">
        <v>73</v>
      </c>
      <c r="X6" s="457"/>
      <c r="Y6" s="457"/>
      <c r="Z6" s="457"/>
      <c r="AA6" s="457"/>
      <c r="AB6" s="447"/>
      <c r="AC6" s="460" t="s">
        <v>74</v>
      </c>
      <c r="AD6" s="461"/>
      <c r="AE6" s="461"/>
      <c r="AF6" s="461"/>
      <c r="AG6" s="461"/>
      <c r="AH6" s="461"/>
      <c r="AI6" s="461"/>
      <c r="AJ6" s="461"/>
      <c r="AK6" s="461"/>
      <c r="AL6" s="462"/>
      <c r="AM6" s="469" t="s">
        <v>75</v>
      </c>
      <c r="AN6" s="470"/>
      <c r="AO6" s="470"/>
      <c r="AP6" s="470"/>
      <c r="AQ6" s="470"/>
      <c r="AR6" s="470"/>
      <c r="AS6" s="470"/>
      <c r="AT6" s="471"/>
      <c r="AU6" s="472" t="s">
        <v>69</v>
      </c>
      <c r="AV6" s="473"/>
      <c r="AW6" s="473"/>
      <c r="AX6" s="473"/>
      <c r="AY6" s="474" t="s">
        <v>468</v>
      </c>
      <c r="AZ6" s="475"/>
      <c r="BA6" s="475"/>
      <c r="BB6" s="475"/>
      <c r="BC6" s="475"/>
      <c r="BD6" s="475"/>
      <c r="BE6" s="475"/>
      <c r="BF6" s="475"/>
      <c r="BG6" s="475"/>
      <c r="BH6" s="475"/>
      <c r="BI6" s="475"/>
      <c r="BJ6" s="475"/>
      <c r="BK6" s="475"/>
      <c r="BL6" s="475"/>
      <c r="BM6" s="476"/>
      <c r="BN6" s="477">
        <v>95753</v>
      </c>
      <c r="BO6" s="478"/>
      <c r="BP6" s="478"/>
      <c r="BQ6" s="478"/>
      <c r="BR6" s="478"/>
      <c r="BS6" s="478"/>
      <c r="BT6" s="478"/>
      <c r="BU6" s="479"/>
      <c r="BV6" s="477">
        <v>107974</v>
      </c>
      <c r="BW6" s="478"/>
      <c r="BX6" s="478"/>
      <c r="BY6" s="478"/>
      <c r="BZ6" s="478"/>
      <c r="CA6" s="478"/>
      <c r="CB6" s="478"/>
      <c r="CC6" s="479"/>
      <c r="CD6" s="480" t="s">
        <v>469</v>
      </c>
      <c r="CE6" s="481"/>
      <c r="CF6" s="481"/>
      <c r="CG6" s="481"/>
      <c r="CH6" s="481"/>
      <c r="CI6" s="481"/>
      <c r="CJ6" s="481"/>
      <c r="CK6" s="481"/>
      <c r="CL6" s="481"/>
      <c r="CM6" s="481"/>
      <c r="CN6" s="481"/>
      <c r="CO6" s="481"/>
      <c r="CP6" s="481"/>
      <c r="CQ6" s="481"/>
      <c r="CR6" s="481"/>
      <c r="CS6" s="482"/>
      <c r="CT6" s="483">
        <v>79.7</v>
      </c>
      <c r="CU6" s="484"/>
      <c r="CV6" s="484"/>
      <c r="CW6" s="484"/>
      <c r="CX6" s="484"/>
      <c r="CY6" s="484"/>
      <c r="CZ6" s="484"/>
      <c r="DA6" s="485"/>
      <c r="DB6" s="483">
        <v>76.3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76</v>
      </c>
      <c r="AN7" s="470"/>
      <c r="AO7" s="470"/>
      <c r="AP7" s="470"/>
      <c r="AQ7" s="470"/>
      <c r="AR7" s="470"/>
      <c r="AS7" s="470"/>
      <c r="AT7" s="471"/>
      <c r="AU7" s="472" t="s">
        <v>470</v>
      </c>
      <c r="AV7" s="473"/>
      <c r="AW7" s="473"/>
      <c r="AX7" s="473"/>
      <c r="AY7" s="474" t="s">
        <v>471</v>
      </c>
      <c r="AZ7" s="475"/>
      <c r="BA7" s="475"/>
      <c r="BB7" s="475"/>
      <c r="BC7" s="475"/>
      <c r="BD7" s="475"/>
      <c r="BE7" s="475"/>
      <c r="BF7" s="475"/>
      <c r="BG7" s="475"/>
      <c r="BH7" s="475"/>
      <c r="BI7" s="475"/>
      <c r="BJ7" s="475"/>
      <c r="BK7" s="475"/>
      <c r="BL7" s="475"/>
      <c r="BM7" s="476"/>
      <c r="BN7" s="477">
        <v>18976</v>
      </c>
      <c r="BO7" s="478"/>
      <c r="BP7" s="478"/>
      <c r="BQ7" s="478"/>
      <c r="BR7" s="478"/>
      <c r="BS7" s="478"/>
      <c r="BT7" s="478"/>
      <c r="BU7" s="479"/>
      <c r="BV7" s="477">
        <v>38333</v>
      </c>
      <c r="BW7" s="478"/>
      <c r="BX7" s="478"/>
      <c r="BY7" s="478"/>
      <c r="BZ7" s="478"/>
      <c r="CA7" s="478"/>
      <c r="CB7" s="478"/>
      <c r="CC7" s="479"/>
      <c r="CD7" s="480" t="s">
        <v>77</v>
      </c>
      <c r="CE7" s="481"/>
      <c r="CF7" s="481"/>
      <c r="CG7" s="481"/>
      <c r="CH7" s="481"/>
      <c r="CI7" s="481"/>
      <c r="CJ7" s="481"/>
      <c r="CK7" s="481"/>
      <c r="CL7" s="481"/>
      <c r="CM7" s="481"/>
      <c r="CN7" s="481"/>
      <c r="CO7" s="481"/>
      <c r="CP7" s="481"/>
      <c r="CQ7" s="481"/>
      <c r="CR7" s="481"/>
      <c r="CS7" s="482"/>
      <c r="CT7" s="477">
        <v>1561807</v>
      </c>
      <c r="CU7" s="478"/>
      <c r="CV7" s="478"/>
      <c r="CW7" s="478"/>
      <c r="CX7" s="478"/>
      <c r="CY7" s="478"/>
      <c r="CZ7" s="478"/>
      <c r="DA7" s="479"/>
      <c r="DB7" s="477">
        <v>1628248</v>
      </c>
      <c r="DC7" s="478"/>
      <c r="DD7" s="478"/>
      <c r="DE7" s="478"/>
      <c r="DF7" s="478"/>
      <c r="DG7" s="478"/>
      <c r="DH7" s="478"/>
      <c r="DI7" s="479"/>
      <c r="DJ7" s="165"/>
      <c r="DK7" s="165"/>
      <c r="DL7" s="165"/>
      <c r="DM7" s="165"/>
      <c r="DN7" s="165"/>
      <c r="DO7" s="165"/>
    </row>
    <row r="8" spans="1:119" ht="18.75" customHeight="1" thickBot="1">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78</v>
      </c>
      <c r="AN8" s="470"/>
      <c r="AO8" s="470"/>
      <c r="AP8" s="470"/>
      <c r="AQ8" s="470"/>
      <c r="AR8" s="470"/>
      <c r="AS8" s="470"/>
      <c r="AT8" s="471"/>
      <c r="AU8" s="472" t="s">
        <v>472</v>
      </c>
      <c r="AV8" s="473"/>
      <c r="AW8" s="473"/>
      <c r="AX8" s="473"/>
      <c r="AY8" s="474" t="s">
        <v>79</v>
      </c>
      <c r="AZ8" s="475"/>
      <c r="BA8" s="475"/>
      <c r="BB8" s="475"/>
      <c r="BC8" s="475"/>
      <c r="BD8" s="475"/>
      <c r="BE8" s="475"/>
      <c r="BF8" s="475"/>
      <c r="BG8" s="475"/>
      <c r="BH8" s="475"/>
      <c r="BI8" s="475"/>
      <c r="BJ8" s="475"/>
      <c r="BK8" s="475"/>
      <c r="BL8" s="475"/>
      <c r="BM8" s="476"/>
      <c r="BN8" s="477">
        <v>76777</v>
      </c>
      <c r="BO8" s="478"/>
      <c r="BP8" s="478"/>
      <c r="BQ8" s="478"/>
      <c r="BR8" s="478"/>
      <c r="BS8" s="478"/>
      <c r="BT8" s="478"/>
      <c r="BU8" s="479"/>
      <c r="BV8" s="477">
        <v>69641</v>
      </c>
      <c r="BW8" s="478"/>
      <c r="BX8" s="478"/>
      <c r="BY8" s="478"/>
      <c r="BZ8" s="478"/>
      <c r="CA8" s="478"/>
      <c r="CB8" s="478"/>
      <c r="CC8" s="479"/>
      <c r="CD8" s="480" t="s">
        <v>80</v>
      </c>
      <c r="CE8" s="481"/>
      <c r="CF8" s="481"/>
      <c r="CG8" s="481"/>
      <c r="CH8" s="481"/>
      <c r="CI8" s="481"/>
      <c r="CJ8" s="481"/>
      <c r="CK8" s="481"/>
      <c r="CL8" s="481"/>
      <c r="CM8" s="481"/>
      <c r="CN8" s="481"/>
      <c r="CO8" s="481"/>
      <c r="CP8" s="481"/>
      <c r="CQ8" s="481"/>
      <c r="CR8" s="481"/>
      <c r="CS8" s="482"/>
      <c r="CT8" s="486">
        <v>0.16</v>
      </c>
      <c r="CU8" s="487"/>
      <c r="CV8" s="487"/>
      <c r="CW8" s="487"/>
      <c r="CX8" s="487"/>
      <c r="CY8" s="487"/>
      <c r="CZ8" s="487"/>
      <c r="DA8" s="488"/>
      <c r="DB8" s="486">
        <v>0.15</v>
      </c>
      <c r="DC8" s="487"/>
      <c r="DD8" s="487"/>
      <c r="DE8" s="487"/>
      <c r="DF8" s="487"/>
      <c r="DG8" s="487"/>
      <c r="DH8" s="487"/>
      <c r="DI8" s="488"/>
      <c r="DJ8" s="165"/>
      <c r="DK8" s="165"/>
      <c r="DL8" s="165"/>
      <c r="DM8" s="165"/>
      <c r="DN8" s="165"/>
      <c r="DO8" s="165"/>
    </row>
    <row r="9" spans="1:119" ht="18.75" customHeight="1" thickBot="1">
      <c r="A9" s="166"/>
      <c r="B9" s="440" t="s">
        <v>81</v>
      </c>
      <c r="C9" s="441"/>
      <c r="D9" s="441"/>
      <c r="E9" s="441"/>
      <c r="F9" s="441"/>
      <c r="G9" s="441"/>
      <c r="H9" s="441"/>
      <c r="I9" s="441"/>
      <c r="J9" s="441"/>
      <c r="K9" s="489"/>
      <c r="L9" s="490" t="s">
        <v>82</v>
      </c>
      <c r="M9" s="491"/>
      <c r="N9" s="491"/>
      <c r="O9" s="491"/>
      <c r="P9" s="491"/>
      <c r="Q9" s="492"/>
      <c r="R9" s="493">
        <v>2289</v>
      </c>
      <c r="S9" s="494"/>
      <c r="T9" s="494"/>
      <c r="U9" s="494"/>
      <c r="V9" s="495"/>
      <c r="W9" s="403" t="s">
        <v>83</v>
      </c>
      <c r="X9" s="404"/>
      <c r="Y9" s="404"/>
      <c r="Z9" s="404"/>
      <c r="AA9" s="404"/>
      <c r="AB9" s="404"/>
      <c r="AC9" s="404"/>
      <c r="AD9" s="404"/>
      <c r="AE9" s="404"/>
      <c r="AF9" s="404"/>
      <c r="AG9" s="404"/>
      <c r="AH9" s="404"/>
      <c r="AI9" s="404"/>
      <c r="AJ9" s="404"/>
      <c r="AK9" s="404"/>
      <c r="AL9" s="405"/>
      <c r="AM9" s="469" t="s">
        <v>84</v>
      </c>
      <c r="AN9" s="470"/>
      <c r="AO9" s="470"/>
      <c r="AP9" s="470"/>
      <c r="AQ9" s="470"/>
      <c r="AR9" s="470"/>
      <c r="AS9" s="470"/>
      <c r="AT9" s="471"/>
      <c r="AU9" s="472" t="s">
        <v>69</v>
      </c>
      <c r="AV9" s="473"/>
      <c r="AW9" s="473"/>
      <c r="AX9" s="473"/>
      <c r="AY9" s="474" t="s">
        <v>85</v>
      </c>
      <c r="AZ9" s="475"/>
      <c r="BA9" s="475"/>
      <c r="BB9" s="475"/>
      <c r="BC9" s="475"/>
      <c r="BD9" s="475"/>
      <c r="BE9" s="475"/>
      <c r="BF9" s="475"/>
      <c r="BG9" s="475"/>
      <c r="BH9" s="475"/>
      <c r="BI9" s="475"/>
      <c r="BJ9" s="475"/>
      <c r="BK9" s="475"/>
      <c r="BL9" s="475"/>
      <c r="BM9" s="476"/>
      <c r="BN9" s="477">
        <v>7136</v>
      </c>
      <c r="BO9" s="478"/>
      <c r="BP9" s="478"/>
      <c r="BQ9" s="478"/>
      <c r="BR9" s="478"/>
      <c r="BS9" s="478"/>
      <c r="BT9" s="478"/>
      <c r="BU9" s="479"/>
      <c r="BV9" s="477">
        <v>10437</v>
      </c>
      <c r="BW9" s="478"/>
      <c r="BX9" s="478"/>
      <c r="BY9" s="478"/>
      <c r="BZ9" s="478"/>
      <c r="CA9" s="478"/>
      <c r="CB9" s="478"/>
      <c r="CC9" s="479"/>
      <c r="CD9" s="480" t="s">
        <v>86</v>
      </c>
      <c r="CE9" s="481"/>
      <c r="CF9" s="481"/>
      <c r="CG9" s="481"/>
      <c r="CH9" s="481"/>
      <c r="CI9" s="481"/>
      <c r="CJ9" s="481"/>
      <c r="CK9" s="481"/>
      <c r="CL9" s="481"/>
      <c r="CM9" s="481"/>
      <c r="CN9" s="481"/>
      <c r="CO9" s="481"/>
      <c r="CP9" s="481"/>
      <c r="CQ9" s="481"/>
      <c r="CR9" s="481"/>
      <c r="CS9" s="482"/>
      <c r="CT9" s="443">
        <v>22.1</v>
      </c>
      <c r="CU9" s="444"/>
      <c r="CV9" s="444"/>
      <c r="CW9" s="444"/>
      <c r="CX9" s="444"/>
      <c r="CY9" s="444"/>
      <c r="CZ9" s="444"/>
      <c r="DA9" s="445"/>
      <c r="DB9" s="443">
        <v>17.7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87</v>
      </c>
      <c r="M10" s="470"/>
      <c r="N10" s="470"/>
      <c r="O10" s="470"/>
      <c r="P10" s="470"/>
      <c r="Q10" s="471"/>
      <c r="R10" s="497">
        <v>2588</v>
      </c>
      <c r="S10" s="498"/>
      <c r="T10" s="498"/>
      <c r="U10" s="498"/>
      <c r="V10" s="499"/>
      <c r="W10" s="434"/>
      <c r="X10" s="435"/>
      <c r="Y10" s="435"/>
      <c r="Z10" s="435"/>
      <c r="AA10" s="435"/>
      <c r="AB10" s="435"/>
      <c r="AC10" s="435"/>
      <c r="AD10" s="435"/>
      <c r="AE10" s="435"/>
      <c r="AF10" s="435"/>
      <c r="AG10" s="435"/>
      <c r="AH10" s="435"/>
      <c r="AI10" s="435"/>
      <c r="AJ10" s="435"/>
      <c r="AK10" s="435"/>
      <c r="AL10" s="438"/>
      <c r="AM10" s="469" t="s">
        <v>88</v>
      </c>
      <c r="AN10" s="470"/>
      <c r="AO10" s="470"/>
      <c r="AP10" s="470"/>
      <c r="AQ10" s="470"/>
      <c r="AR10" s="470"/>
      <c r="AS10" s="470"/>
      <c r="AT10" s="471"/>
      <c r="AU10" s="472" t="s">
        <v>473</v>
      </c>
      <c r="AV10" s="473"/>
      <c r="AW10" s="473"/>
      <c r="AX10" s="473"/>
      <c r="AY10" s="474" t="s">
        <v>474</v>
      </c>
      <c r="AZ10" s="475"/>
      <c r="BA10" s="475"/>
      <c r="BB10" s="475"/>
      <c r="BC10" s="475"/>
      <c r="BD10" s="475"/>
      <c r="BE10" s="475"/>
      <c r="BF10" s="475"/>
      <c r="BG10" s="475"/>
      <c r="BH10" s="475"/>
      <c r="BI10" s="475"/>
      <c r="BJ10" s="475"/>
      <c r="BK10" s="475"/>
      <c r="BL10" s="475"/>
      <c r="BM10" s="476"/>
      <c r="BN10" s="477">
        <v>1357</v>
      </c>
      <c r="BO10" s="478"/>
      <c r="BP10" s="478"/>
      <c r="BQ10" s="478"/>
      <c r="BR10" s="478"/>
      <c r="BS10" s="478"/>
      <c r="BT10" s="478"/>
      <c r="BU10" s="479"/>
      <c r="BV10" s="477">
        <v>1362</v>
      </c>
      <c r="BW10" s="478"/>
      <c r="BX10" s="478"/>
      <c r="BY10" s="478"/>
      <c r="BZ10" s="478"/>
      <c r="CA10" s="478"/>
      <c r="CB10" s="478"/>
      <c r="CC10" s="479"/>
      <c r="CD10" s="352" t="s">
        <v>90</v>
      </c>
      <c r="CE10" s="353"/>
      <c r="CF10" s="353"/>
      <c r="CG10" s="353"/>
      <c r="CH10" s="353"/>
      <c r="CI10" s="353"/>
      <c r="CJ10" s="353"/>
      <c r="CK10" s="353"/>
      <c r="CL10" s="353"/>
      <c r="CM10" s="353"/>
      <c r="CN10" s="353"/>
      <c r="CO10" s="353"/>
      <c r="CP10" s="353"/>
      <c r="CQ10" s="353"/>
      <c r="CR10" s="353"/>
      <c r="CS10" s="354"/>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91</v>
      </c>
      <c r="M11" s="501"/>
      <c r="N11" s="501"/>
      <c r="O11" s="501"/>
      <c r="P11" s="501"/>
      <c r="Q11" s="502"/>
      <c r="R11" s="503" t="s">
        <v>92</v>
      </c>
      <c r="S11" s="504"/>
      <c r="T11" s="504"/>
      <c r="U11" s="504"/>
      <c r="V11" s="505"/>
      <c r="W11" s="434"/>
      <c r="X11" s="435"/>
      <c r="Y11" s="435"/>
      <c r="Z11" s="435"/>
      <c r="AA11" s="435"/>
      <c r="AB11" s="435"/>
      <c r="AC11" s="435"/>
      <c r="AD11" s="435"/>
      <c r="AE11" s="435"/>
      <c r="AF11" s="435"/>
      <c r="AG11" s="435"/>
      <c r="AH11" s="435"/>
      <c r="AI11" s="435"/>
      <c r="AJ11" s="435"/>
      <c r="AK11" s="435"/>
      <c r="AL11" s="438"/>
      <c r="AM11" s="469" t="s">
        <v>93</v>
      </c>
      <c r="AN11" s="470"/>
      <c r="AO11" s="470"/>
      <c r="AP11" s="470"/>
      <c r="AQ11" s="470"/>
      <c r="AR11" s="470"/>
      <c r="AS11" s="470"/>
      <c r="AT11" s="471"/>
      <c r="AU11" s="472" t="s">
        <v>89</v>
      </c>
      <c r="AV11" s="473"/>
      <c r="AW11" s="473"/>
      <c r="AX11" s="473"/>
      <c r="AY11" s="474" t="s">
        <v>94</v>
      </c>
      <c r="AZ11" s="475"/>
      <c r="BA11" s="475"/>
      <c r="BB11" s="475"/>
      <c r="BC11" s="475"/>
      <c r="BD11" s="475"/>
      <c r="BE11" s="475"/>
      <c r="BF11" s="475"/>
      <c r="BG11" s="475"/>
      <c r="BH11" s="475"/>
      <c r="BI11" s="475"/>
      <c r="BJ11" s="475"/>
      <c r="BK11" s="475"/>
      <c r="BL11" s="475"/>
      <c r="BM11" s="476"/>
      <c r="BN11" s="477">
        <v>224312</v>
      </c>
      <c r="BO11" s="478"/>
      <c r="BP11" s="478"/>
      <c r="BQ11" s="478"/>
      <c r="BR11" s="478"/>
      <c r="BS11" s="478"/>
      <c r="BT11" s="478"/>
      <c r="BU11" s="479"/>
      <c r="BV11" s="477">
        <v>82576</v>
      </c>
      <c r="BW11" s="478"/>
      <c r="BX11" s="478"/>
      <c r="BY11" s="478"/>
      <c r="BZ11" s="478"/>
      <c r="CA11" s="478"/>
      <c r="CB11" s="478"/>
      <c r="CC11" s="479"/>
      <c r="CD11" s="480" t="s">
        <v>95</v>
      </c>
      <c r="CE11" s="481"/>
      <c r="CF11" s="481"/>
      <c r="CG11" s="481"/>
      <c r="CH11" s="481"/>
      <c r="CI11" s="481"/>
      <c r="CJ11" s="481"/>
      <c r="CK11" s="481"/>
      <c r="CL11" s="481"/>
      <c r="CM11" s="481"/>
      <c r="CN11" s="481"/>
      <c r="CO11" s="481"/>
      <c r="CP11" s="481"/>
      <c r="CQ11" s="481"/>
      <c r="CR11" s="481"/>
      <c r="CS11" s="482"/>
      <c r="CT11" s="486" t="s">
        <v>475</v>
      </c>
      <c r="CU11" s="487"/>
      <c r="CV11" s="487"/>
      <c r="CW11" s="487"/>
      <c r="CX11" s="487"/>
      <c r="CY11" s="487"/>
      <c r="CZ11" s="487"/>
      <c r="DA11" s="488"/>
      <c r="DB11" s="486" t="s">
        <v>96</v>
      </c>
      <c r="DC11" s="487"/>
      <c r="DD11" s="487"/>
      <c r="DE11" s="487"/>
      <c r="DF11" s="487"/>
      <c r="DG11" s="487"/>
      <c r="DH11" s="487"/>
      <c r="DI11" s="488"/>
      <c r="DJ11" s="165"/>
      <c r="DK11" s="165"/>
      <c r="DL11" s="165"/>
      <c r="DM11" s="165"/>
      <c r="DN11" s="165"/>
      <c r="DO11" s="165"/>
    </row>
    <row r="12" spans="1:119" ht="18.75" customHeight="1">
      <c r="A12" s="166"/>
      <c r="B12" s="506" t="s">
        <v>97</v>
      </c>
      <c r="C12" s="507"/>
      <c r="D12" s="507"/>
      <c r="E12" s="507"/>
      <c r="F12" s="507"/>
      <c r="G12" s="507"/>
      <c r="H12" s="507"/>
      <c r="I12" s="507"/>
      <c r="J12" s="507"/>
      <c r="K12" s="508"/>
      <c r="L12" s="515" t="s">
        <v>476</v>
      </c>
      <c r="M12" s="516"/>
      <c r="N12" s="516"/>
      <c r="O12" s="516"/>
      <c r="P12" s="516"/>
      <c r="Q12" s="517"/>
      <c r="R12" s="518">
        <v>2412</v>
      </c>
      <c r="S12" s="519"/>
      <c r="T12" s="519"/>
      <c r="U12" s="519"/>
      <c r="V12" s="520"/>
      <c r="W12" s="521" t="s">
        <v>0</v>
      </c>
      <c r="X12" s="473"/>
      <c r="Y12" s="473"/>
      <c r="Z12" s="473"/>
      <c r="AA12" s="473"/>
      <c r="AB12" s="522"/>
      <c r="AC12" s="472" t="s">
        <v>98</v>
      </c>
      <c r="AD12" s="473"/>
      <c r="AE12" s="473"/>
      <c r="AF12" s="473"/>
      <c r="AG12" s="522"/>
      <c r="AH12" s="472" t="s">
        <v>99</v>
      </c>
      <c r="AI12" s="473"/>
      <c r="AJ12" s="473"/>
      <c r="AK12" s="473"/>
      <c r="AL12" s="523"/>
      <c r="AM12" s="469" t="s">
        <v>100</v>
      </c>
      <c r="AN12" s="470"/>
      <c r="AO12" s="470"/>
      <c r="AP12" s="470"/>
      <c r="AQ12" s="470"/>
      <c r="AR12" s="470"/>
      <c r="AS12" s="470"/>
      <c r="AT12" s="471"/>
      <c r="AU12" s="472" t="s">
        <v>477</v>
      </c>
      <c r="AV12" s="473"/>
      <c r="AW12" s="473"/>
      <c r="AX12" s="473"/>
      <c r="AY12" s="474" t="s">
        <v>478</v>
      </c>
      <c r="AZ12" s="475"/>
      <c r="BA12" s="475"/>
      <c r="BB12" s="475"/>
      <c r="BC12" s="475"/>
      <c r="BD12" s="475"/>
      <c r="BE12" s="475"/>
      <c r="BF12" s="475"/>
      <c r="BG12" s="475"/>
      <c r="BH12" s="475"/>
      <c r="BI12" s="475"/>
      <c r="BJ12" s="475"/>
      <c r="BK12" s="475"/>
      <c r="BL12" s="475"/>
      <c r="BM12" s="476"/>
      <c r="BN12" s="477">
        <v>0</v>
      </c>
      <c r="BO12" s="478"/>
      <c r="BP12" s="478"/>
      <c r="BQ12" s="478"/>
      <c r="BR12" s="478"/>
      <c r="BS12" s="478"/>
      <c r="BT12" s="478"/>
      <c r="BU12" s="479"/>
      <c r="BV12" s="477">
        <v>0</v>
      </c>
      <c r="BW12" s="478"/>
      <c r="BX12" s="478"/>
      <c r="BY12" s="478"/>
      <c r="BZ12" s="478"/>
      <c r="CA12" s="478"/>
      <c r="CB12" s="478"/>
      <c r="CC12" s="479"/>
      <c r="CD12" s="480" t="s">
        <v>101</v>
      </c>
      <c r="CE12" s="481"/>
      <c r="CF12" s="481"/>
      <c r="CG12" s="481"/>
      <c r="CH12" s="481"/>
      <c r="CI12" s="481"/>
      <c r="CJ12" s="481"/>
      <c r="CK12" s="481"/>
      <c r="CL12" s="481"/>
      <c r="CM12" s="481"/>
      <c r="CN12" s="481"/>
      <c r="CO12" s="481"/>
      <c r="CP12" s="481"/>
      <c r="CQ12" s="481"/>
      <c r="CR12" s="481"/>
      <c r="CS12" s="482"/>
      <c r="CT12" s="486" t="s">
        <v>479</v>
      </c>
      <c r="CU12" s="487"/>
      <c r="CV12" s="487"/>
      <c r="CW12" s="487"/>
      <c r="CX12" s="487"/>
      <c r="CY12" s="487"/>
      <c r="CZ12" s="487"/>
      <c r="DA12" s="488"/>
      <c r="DB12" s="486" t="s">
        <v>96</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3"/>
      <c r="M13" s="534" t="s">
        <v>480</v>
      </c>
      <c r="N13" s="535"/>
      <c r="O13" s="535"/>
      <c r="P13" s="535"/>
      <c r="Q13" s="536"/>
      <c r="R13" s="527">
        <v>2405</v>
      </c>
      <c r="S13" s="528"/>
      <c r="T13" s="528"/>
      <c r="U13" s="528"/>
      <c r="V13" s="529"/>
      <c r="W13" s="456" t="s">
        <v>103</v>
      </c>
      <c r="X13" s="457"/>
      <c r="Y13" s="457"/>
      <c r="Z13" s="457"/>
      <c r="AA13" s="457"/>
      <c r="AB13" s="447"/>
      <c r="AC13" s="497">
        <v>542</v>
      </c>
      <c r="AD13" s="498"/>
      <c r="AE13" s="498"/>
      <c r="AF13" s="498"/>
      <c r="AG13" s="537"/>
      <c r="AH13" s="497">
        <v>615</v>
      </c>
      <c r="AI13" s="498"/>
      <c r="AJ13" s="498"/>
      <c r="AK13" s="498"/>
      <c r="AL13" s="499"/>
      <c r="AM13" s="469" t="s">
        <v>104</v>
      </c>
      <c r="AN13" s="470"/>
      <c r="AO13" s="470"/>
      <c r="AP13" s="470"/>
      <c r="AQ13" s="470"/>
      <c r="AR13" s="470"/>
      <c r="AS13" s="470"/>
      <c r="AT13" s="471"/>
      <c r="AU13" s="472" t="s">
        <v>89</v>
      </c>
      <c r="AV13" s="473"/>
      <c r="AW13" s="473"/>
      <c r="AX13" s="473"/>
      <c r="AY13" s="474" t="s">
        <v>481</v>
      </c>
      <c r="AZ13" s="475"/>
      <c r="BA13" s="475"/>
      <c r="BB13" s="475"/>
      <c r="BC13" s="475"/>
      <c r="BD13" s="475"/>
      <c r="BE13" s="475"/>
      <c r="BF13" s="475"/>
      <c r="BG13" s="475"/>
      <c r="BH13" s="475"/>
      <c r="BI13" s="475"/>
      <c r="BJ13" s="475"/>
      <c r="BK13" s="475"/>
      <c r="BL13" s="475"/>
      <c r="BM13" s="476"/>
      <c r="BN13" s="477">
        <v>232805</v>
      </c>
      <c r="BO13" s="478"/>
      <c r="BP13" s="478"/>
      <c r="BQ13" s="478"/>
      <c r="BR13" s="478"/>
      <c r="BS13" s="478"/>
      <c r="BT13" s="478"/>
      <c r="BU13" s="479"/>
      <c r="BV13" s="477">
        <v>94375</v>
      </c>
      <c r="BW13" s="478"/>
      <c r="BX13" s="478"/>
      <c r="BY13" s="478"/>
      <c r="BZ13" s="478"/>
      <c r="CA13" s="478"/>
      <c r="CB13" s="478"/>
      <c r="CC13" s="479"/>
      <c r="CD13" s="480" t="s">
        <v>105</v>
      </c>
      <c r="CE13" s="481"/>
      <c r="CF13" s="481"/>
      <c r="CG13" s="481"/>
      <c r="CH13" s="481"/>
      <c r="CI13" s="481"/>
      <c r="CJ13" s="481"/>
      <c r="CK13" s="481"/>
      <c r="CL13" s="481"/>
      <c r="CM13" s="481"/>
      <c r="CN13" s="481"/>
      <c r="CO13" s="481"/>
      <c r="CP13" s="481"/>
      <c r="CQ13" s="481"/>
      <c r="CR13" s="481"/>
      <c r="CS13" s="482"/>
      <c r="CT13" s="443">
        <v>1.2</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482</v>
      </c>
      <c r="M14" s="525"/>
      <c r="N14" s="525"/>
      <c r="O14" s="525"/>
      <c r="P14" s="525"/>
      <c r="Q14" s="526"/>
      <c r="R14" s="527">
        <v>2460</v>
      </c>
      <c r="S14" s="528"/>
      <c r="T14" s="528"/>
      <c r="U14" s="528"/>
      <c r="V14" s="529"/>
      <c r="W14" s="436"/>
      <c r="X14" s="437"/>
      <c r="Y14" s="437"/>
      <c r="Z14" s="437"/>
      <c r="AA14" s="437"/>
      <c r="AB14" s="426"/>
      <c r="AC14" s="530">
        <v>40.4</v>
      </c>
      <c r="AD14" s="531"/>
      <c r="AE14" s="531"/>
      <c r="AF14" s="531"/>
      <c r="AG14" s="532"/>
      <c r="AH14" s="530">
        <v>41.8</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106</v>
      </c>
      <c r="CE14" s="539"/>
      <c r="CF14" s="539"/>
      <c r="CG14" s="539"/>
      <c r="CH14" s="539"/>
      <c r="CI14" s="539"/>
      <c r="CJ14" s="539"/>
      <c r="CK14" s="539"/>
      <c r="CL14" s="539"/>
      <c r="CM14" s="539"/>
      <c r="CN14" s="539"/>
      <c r="CO14" s="539"/>
      <c r="CP14" s="539"/>
      <c r="CQ14" s="539"/>
      <c r="CR14" s="539"/>
      <c r="CS14" s="540"/>
      <c r="CT14" s="541" t="s">
        <v>96</v>
      </c>
      <c r="CU14" s="542"/>
      <c r="CV14" s="542"/>
      <c r="CW14" s="542"/>
      <c r="CX14" s="542"/>
      <c r="CY14" s="542"/>
      <c r="CZ14" s="542"/>
      <c r="DA14" s="543"/>
      <c r="DB14" s="541" t="s">
        <v>475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3"/>
      <c r="M15" s="534" t="s">
        <v>102</v>
      </c>
      <c r="N15" s="535"/>
      <c r="O15" s="535"/>
      <c r="P15" s="535"/>
      <c r="Q15" s="536"/>
      <c r="R15" s="527">
        <v>2451</v>
      </c>
      <c r="S15" s="528"/>
      <c r="T15" s="528"/>
      <c r="U15" s="528"/>
      <c r="V15" s="529"/>
      <c r="W15" s="456" t="s">
        <v>107</v>
      </c>
      <c r="X15" s="457"/>
      <c r="Y15" s="457"/>
      <c r="Z15" s="457"/>
      <c r="AA15" s="457"/>
      <c r="AB15" s="447"/>
      <c r="AC15" s="497">
        <v>246</v>
      </c>
      <c r="AD15" s="498"/>
      <c r="AE15" s="498"/>
      <c r="AF15" s="498"/>
      <c r="AG15" s="537"/>
      <c r="AH15" s="497">
        <v>284</v>
      </c>
      <c r="AI15" s="498"/>
      <c r="AJ15" s="498"/>
      <c r="AK15" s="498"/>
      <c r="AL15" s="499"/>
      <c r="AM15" s="469"/>
      <c r="AN15" s="470"/>
      <c r="AO15" s="470"/>
      <c r="AP15" s="470"/>
      <c r="AQ15" s="470"/>
      <c r="AR15" s="470"/>
      <c r="AS15" s="470"/>
      <c r="AT15" s="471"/>
      <c r="AU15" s="472"/>
      <c r="AV15" s="473"/>
      <c r="AW15" s="473"/>
      <c r="AX15" s="473"/>
      <c r="AY15" s="406" t="s">
        <v>108</v>
      </c>
      <c r="AZ15" s="407"/>
      <c r="BA15" s="407"/>
      <c r="BB15" s="407"/>
      <c r="BC15" s="407"/>
      <c r="BD15" s="407"/>
      <c r="BE15" s="407"/>
      <c r="BF15" s="407"/>
      <c r="BG15" s="407"/>
      <c r="BH15" s="407"/>
      <c r="BI15" s="407"/>
      <c r="BJ15" s="407"/>
      <c r="BK15" s="407"/>
      <c r="BL15" s="407"/>
      <c r="BM15" s="408"/>
      <c r="BN15" s="409">
        <v>239231</v>
      </c>
      <c r="BO15" s="410"/>
      <c r="BP15" s="410"/>
      <c r="BQ15" s="410"/>
      <c r="BR15" s="410"/>
      <c r="BS15" s="410"/>
      <c r="BT15" s="410"/>
      <c r="BU15" s="411"/>
      <c r="BV15" s="409">
        <v>248608</v>
      </c>
      <c r="BW15" s="410"/>
      <c r="BX15" s="410"/>
      <c r="BY15" s="410"/>
      <c r="BZ15" s="410"/>
      <c r="CA15" s="410"/>
      <c r="CB15" s="410"/>
      <c r="CC15" s="411"/>
      <c r="CD15" s="544" t="s">
        <v>109</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c r="A16" s="166"/>
      <c r="B16" s="509"/>
      <c r="C16" s="510"/>
      <c r="D16" s="510"/>
      <c r="E16" s="510"/>
      <c r="F16" s="510"/>
      <c r="G16" s="510"/>
      <c r="H16" s="510"/>
      <c r="I16" s="510"/>
      <c r="J16" s="510"/>
      <c r="K16" s="511"/>
      <c r="L16" s="524" t="s">
        <v>110</v>
      </c>
      <c r="M16" s="547"/>
      <c r="N16" s="547"/>
      <c r="O16" s="547"/>
      <c r="P16" s="547"/>
      <c r="Q16" s="548"/>
      <c r="R16" s="549" t="s">
        <v>483</v>
      </c>
      <c r="S16" s="550"/>
      <c r="T16" s="550"/>
      <c r="U16" s="550"/>
      <c r="V16" s="551"/>
      <c r="W16" s="436"/>
      <c r="X16" s="437"/>
      <c r="Y16" s="437"/>
      <c r="Z16" s="437"/>
      <c r="AA16" s="437"/>
      <c r="AB16" s="426"/>
      <c r="AC16" s="530">
        <v>18.399999999999999</v>
      </c>
      <c r="AD16" s="531"/>
      <c r="AE16" s="531"/>
      <c r="AF16" s="531"/>
      <c r="AG16" s="532"/>
      <c r="AH16" s="530">
        <v>19.3</v>
      </c>
      <c r="AI16" s="531"/>
      <c r="AJ16" s="531"/>
      <c r="AK16" s="531"/>
      <c r="AL16" s="533"/>
      <c r="AM16" s="469"/>
      <c r="AN16" s="470"/>
      <c r="AO16" s="470"/>
      <c r="AP16" s="470"/>
      <c r="AQ16" s="470"/>
      <c r="AR16" s="470"/>
      <c r="AS16" s="470"/>
      <c r="AT16" s="471"/>
      <c r="AU16" s="472"/>
      <c r="AV16" s="473"/>
      <c r="AW16" s="473"/>
      <c r="AX16" s="473"/>
      <c r="AY16" s="474" t="s">
        <v>111</v>
      </c>
      <c r="AZ16" s="475"/>
      <c r="BA16" s="475"/>
      <c r="BB16" s="475"/>
      <c r="BC16" s="475"/>
      <c r="BD16" s="475"/>
      <c r="BE16" s="475"/>
      <c r="BF16" s="475"/>
      <c r="BG16" s="475"/>
      <c r="BH16" s="475"/>
      <c r="BI16" s="475"/>
      <c r="BJ16" s="475"/>
      <c r="BK16" s="475"/>
      <c r="BL16" s="475"/>
      <c r="BM16" s="476"/>
      <c r="BN16" s="477">
        <v>1449013</v>
      </c>
      <c r="BO16" s="478"/>
      <c r="BP16" s="478"/>
      <c r="BQ16" s="478"/>
      <c r="BR16" s="478"/>
      <c r="BS16" s="478"/>
      <c r="BT16" s="478"/>
      <c r="BU16" s="479"/>
      <c r="BV16" s="477">
        <v>1515255</v>
      </c>
      <c r="BW16" s="478"/>
      <c r="BX16" s="478"/>
      <c r="BY16" s="478"/>
      <c r="BZ16" s="478"/>
      <c r="CA16" s="478"/>
      <c r="CB16" s="478"/>
      <c r="CC16" s="479"/>
      <c r="CD16" s="348"/>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77"/>
      <c r="M17" s="552" t="s">
        <v>112</v>
      </c>
      <c r="N17" s="553"/>
      <c r="O17" s="553"/>
      <c r="P17" s="553"/>
      <c r="Q17" s="554"/>
      <c r="R17" s="549" t="s">
        <v>113</v>
      </c>
      <c r="S17" s="550"/>
      <c r="T17" s="550"/>
      <c r="U17" s="550"/>
      <c r="V17" s="551"/>
      <c r="W17" s="456" t="s">
        <v>114</v>
      </c>
      <c r="X17" s="457"/>
      <c r="Y17" s="457"/>
      <c r="Z17" s="457"/>
      <c r="AA17" s="457"/>
      <c r="AB17" s="447"/>
      <c r="AC17" s="497">
        <v>552</v>
      </c>
      <c r="AD17" s="498"/>
      <c r="AE17" s="498"/>
      <c r="AF17" s="498"/>
      <c r="AG17" s="537"/>
      <c r="AH17" s="497">
        <v>574</v>
      </c>
      <c r="AI17" s="498"/>
      <c r="AJ17" s="498"/>
      <c r="AK17" s="498"/>
      <c r="AL17" s="499"/>
      <c r="AM17" s="469"/>
      <c r="AN17" s="470"/>
      <c r="AO17" s="470"/>
      <c r="AP17" s="470"/>
      <c r="AQ17" s="470"/>
      <c r="AR17" s="470"/>
      <c r="AS17" s="470"/>
      <c r="AT17" s="471"/>
      <c r="AU17" s="472"/>
      <c r="AV17" s="473"/>
      <c r="AW17" s="473"/>
      <c r="AX17" s="473"/>
      <c r="AY17" s="474" t="s">
        <v>115</v>
      </c>
      <c r="AZ17" s="475"/>
      <c r="BA17" s="475"/>
      <c r="BB17" s="475"/>
      <c r="BC17" s="475"/>
      <c r="BD17" s="475"/>
      <c r="BE17" s="475"/>
      <c r="BF17" s="475"/>
      <c r="BG17" s="475"/>
      <c r="BH17" s="475"/>
      <c r="BI17" s="475"/>
      <c r="BJ17" s="475"/>
      <c r="BK17" s="475"/>
      <c r="BL17" s="475"/>
      <c r="BM17" s="476"/>
      <c r="BN17" s="477">
        <v>291920</v>
      </c>
      <c r="BO17" s="478"/>
      <c r="BP17" s="478"/>
      <c r="BQ17" s="478"/>
      <c r="BR17" s="478"/>
      <c r="BS17" s="478"/>
      <c r="BT17" s="478"/>
      <c r="BU17" s="479"/>
      <c r="BV17" s="477">
        <v>303258</v>
      </c>
      <c r="BW17" s="478"/>
      <c r="BX17" s="478"/>
      <c r="BY17" s="478"/>
      <c r="BZ17" s="478"/>
      <c r="CA17" s="478"/>
      <c r="CB17" s="478"/>
      <c r="CC17" s="479"/>
      <c r="CD17" s="348"/>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116</v>
      </c>
      <c r="C18" s="489"/>
      <c r="D18" s="489"/>
      <c r="E18" s="558"/>
      <c r="F18" s="558"/>
      <c r="G18" s="558"/>
      <c r="H18" s="558"/>
      <c r="I18" s="558"/>
      <c r="J18" s="558"/>
      <c r="K18" s="558"/>
      <c r="L18" s="559">
        <v>42.28</v>
      </c>
      <c r="M18" s="559"/>
      <c r="N18" s="559"/>
      <c r="O18" s="559"/>
      <c r="P18" s="559"/>
      <c r="Q18" s="559"/>
      <c r="R18" s="560"/>
      <c r="S18" s="560"/>
      <c r="T18" s="560"/>
      <c r="U18" s="560"/>
      <c r="V18" s="561"/>
      <c r="W18" s="458"/>
      <c r="X18" s="459"/>
      <c r="Y18" s="459"/>
      <c r="Z18" s="459"/>
      <c r="AA18" s="459"/>
      <c r="AB18" s="450"/>
      <c r="AC18" s="562">
        <v>41.2</v>
      </c>
      <c r="AD18" s="563"/>
      <c r="AE18" s="563"/>
      <c r="AF18" s="563"/>
      <c r="AG18" s="564"/>
      <c r="AH18" s="562">
        <v>39</v>
      </c>
      <c r="AI18" s="563"/>
      <c r="AJ18" s="563"/>
      <c r="AK18" s="563"/>
      <c r="AL18" s="565"/>
      <c r="AM18" s="469"/>
      <c r="AN18" s="470"/>
      <c r="AO18" s="470"/>
      <c r="AP18" s="470"/>
      <c r="AQ18" s="470"/>
      <c r="AR18" s="470"/>
      <c r="AS18" s="470"/>
      <c r="AT18" s="471"/>
      <c r="AU18" s="472"/>
      <c r="AV18" s="473"/>
      <c r="AW18" s="473"/>
      <c r="AX18" s="473"/>
      <c r="AY18" s="474" t="s">
        <v>117</v>
      </c>
      <c r="AZ18" s="475"/>
      <c r="BA18" s="475"/>
      <c r="BB18" s="475"/>
      <c r="BC18" s="475"/>
      <c r="BD18" s="475"/>
      <c r="BE18" s="475"/>
      <c r="BF18" s="475"/>
      <c r="BG18" s="475"/>
      <c r="BH18" s="475"/>
      <c r="BI18" s="475"/>
      <c r="BJ18" s="475"/>
      <c r="BK18" s="475"/>
      <c r="BL18" s="475"/>
      <c r="BM18" s="476"/>
      <c r="BN18" s="477">
        <v>1195767</v>
      </c>
      <c r="BO18" s="478"/>
      <c r="BP18" s="478"/>
      <c r="BQ18" s="478"/>
      <c r="BR18" s="478"/>
      <c r="BS18" s="478"/>
      <c r="BT18" s="478"/>
      <c r="BU18" s="479"/>
      <c r="BV18" s="477">
        <v>1187799</v>
      </c>
      <c r="BW18" s="478"/>
      <c r="BX18" s="478"/>
      <c r="BY18" s="478"/>
      <c r="BZ18" s="478"/>
      <c r="CA18" s="478"/>
      <c r="CB18" s="478"/>
      <c r="CC18" s="479"/>
      <c r="CD18" s="348"/>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118</v>
      </c>
      <c r="C19" s="489"/>
      <c r="D19" s="489"/>
      <c r="E19" s="558"/>
      <c r="F19" s="558"/>
      <c r="G19" s="558"/>
      <c r="H19" s="558"/>
      <c r="I19" s="558"/>
      <c r="J19" s="558"/>
      <c r="K19" s="558"/>
      <c r="L19" s="566">
        <v>54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119</v>
      </c>
      <c r="AZ19" s="475"/>
      <c r="BA19" s="475"/>
      <c r="BB19" s="475"/>
      <c r="BC19" s="475"/>
      <c r="BD19" s="475"/>
      <c r="BE19" s="475"/>
      <c r="BF19" s="475"/>
      <c r="BG19" s="475"/>
      <c r="BH19" s="475"/>
      <c r="BI19" s="475"/>
      <c r="BJ19" s="475"/>
      <c r="BK19" s="475"/>
      <c r="BL19" s="475"/>
      <c r="BM19" s="476"/>
      <c r="BN19" s="477">
        <v>2033548</v>
      </c>
      <c r="BO19" s="478"/>
      <c r="BP19" s="478"/>
      <c r="BQ19" s="478"/>
      <c r="BR19" s="478"/>
      <c r="BS19" s="478"/>
      <c r="BT19" s="478"/>
      <c r="BU19" s="479"/>
      <c r="BV19" s="477">
        <v>1992307</v>
      </c>
      <c r="BW19" s="478"/>
      <c r="BX19" s="478"/>
      <c r="BY19" s="478"/>
      <c r="BZ19" s="478"/>
      <c r="CA19" s="478"/>
      <c r="CB19" s="478"/>
      <c r="CC19" s="479"/>
      <c r="CD19" s="348"/>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120</v>
      </c>
      <c r="C20" s="489"/>
      <c r="D20" s="489"/>
      <c r="E20" s="558"/>
      <c r="F20" s="558"/>
      <c r="G20" s="558"/>
      <c r="H20" s="558"/>
      <c r="I20" s="558"/>
      <c r="J20" s="558"/>
      <c r="K20" s="558"/>
      <c r="L20" s="566">
        <v>793</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348"/>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121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348"/>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122</v>
      </c>
      <c r="C22" s="581"/>
      <c r="D22" s="582"/>
      <c r="E22" s="452" t="s">
        <v>0</v>
      </c>
      <c r="F22" s="457"/>
      <c r="G22" s="457"/>
      <c r="H22" s="457"/>
      <c r="I22" s="457"/>
      <c r="J22" s="457"/>
      <c r="K22" s="447"/>
      <c r="L22" s="452" t="s">
        <v>123</v>
      </c>
      <c r="M22" s="457"/>
      <c r="N22" s="457"/>
      <c r="O22" s="457"/>
      <c r="P22" s="447"/>
      <c r="Q22" s="589" t="s">
        <v>124</v>
      </c>
      <c r="R22" s="590"/>
      <c r="S22" s="590"/>
      <c r="T22" s="590"/>
      <c r="U22" s="590"/>
      <c r="V22" s="591"/>
      <c r="W22" s="595" t="s">
        <v>125</v>
      </c>
      <c r="X22" s="581"/>
      <c r="Y22" s="582"/>
      <c r="Z22" s="452" t="s">
        <v>0</v>
      </c>
      <c r="AA22" s="457"/>
      <c r="AB22" s="457"/>
      <c r="AC22" s="457"/>
      <c r="AD22" s="457"/>
      <c r="AE22" s="457"/>
      <c r="AF22" s="457"/>
      <c r="AG22" s="447"/>
      <c r="AH22" s="600" t="s">
        <v>126</v>
      </c>
      <c r="AI22" s="457"/>
      <c r="AJ22" s="457"/>
      <c r="AK22" s="457"/>
      <c r="AL22" s="447"/>
      <c r="AM22" s="600" t="s">
        <v>127</v>
      </c>
      <c r="AN22" s="601"/>
      <c r="AO22" s="601"/>
      <c r="AP22" s="601"/>
      <c r="AQ22" s="601"/>
      <c r="AR22" s="602"/>
      <c r="AS22" s="589" t="s">
        <v>124</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348"/>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128</v>
      </c>
      <c r="AZ23" s="407"/>
      <c r="BA23" s="407"/>
      <c r="BB23" s="407"/>
      <c r="BC23" s="407"/>
      <c r="BD23" s="407"/>
      <c r="BE23" s="407"/>
      <c r="BF23" s="407"/>
      <c r="BG23" s="407"/>
      <c r="BH23" s="407"/>
      <c r="BI23" s="407"/>
      <c r="BJ23" s="407"/>
      <c r="BK23" s="407"/>
      <c r="BL23" s="407"/>
      <c r="BM23" s="408"/>
      <c r="BN23" s="477">
        <v>1363903</v>
      </c>
      <c r="BO23" s="478"/>
      <c r="BP23" s="478"/>
      <c r="BQ23" s="478"/>
      <c r="BR23" s="478"/>
      <c r="BS23" s="478"/>
      <c r="BT23" s="478"/>
      <c r="BU23" s="479"/>
      <c r="BV23" s="477">
        <v>1582277</v>
      </c>
      <c r="BW23" s="478"/>
      <c r="BX23" s="478"/>
      <c r="BY23" s="478"/>
      <c r="BZ23" s="478"/>
      <c r="CA23" s="478"/>
      <c r="CB23" s="478"/>
      <c r="CC23" s="479"/>
      <c r="CD23" s="348"/>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129</v>
      </c>
      <c r="F24" s="470"/>
      <c r="G24" s="470"/>
      <c r="H24" s="470"/>
      <c r="I24" s="470"/>
      <c r="J24" s="470"/>
      <c r="K24" s="471"/>
      <c r="L24" s="497">
        <v>1</v>
      </c>
      <c r="M24" s="498"/>
      <c r="N24" s="498"/>
      <c r="O24" s="498"/>
      <c r="P24" s="537"/>
      <c r="Q24" s="497">
        <v>7350</v>
      </c>
      <c r="R24" s="498"/>
      <c r="S24" s="498"/>
      <c r="T24" s="498"/>
      <c r="U24" s="498"/>
      <c r="V24" s="537"/>
      <c r="W24" s="596"/>
      <c r="X24" s="584"/>
      <c r="Y24" s="585"/>
      <c r="Z24" s="496" t="s">
        <v>130</v>
      </c>
      <c r="AA24" s="470"/>
      <c r="AB24" s="470"/>
      <c r="AC24" s="470"/>
      <c r="AD24" s="470"/>
      <c r="AE24" s="470"/>
      <c r="AF24" s="470"/>
      <c r="AG24" s="471"/>
      <c r="AH24" s="497">
        <v>47</v>
      </c>
      <c r="AI24" s="498"/>
      <c r="AJ24" s="498"/>
      <c r="AK24" s="498"/>
      <c r="AL24" s="537"/>
      <c r="AM24" s="497">
        <v>145465</v>
      </c>
      <c r="AN24" s="498"/>
      <c r="AO24" s="498"/>
      <c r="AP24" s="498"/>
      <c r="AQ24" s="498"/>
      <c r="AR24" s="537"/>
      <c r="AS24" s="497">
        <v>3095</v>
      </c>
      <c r="AT24" s="498"/>
      <c r="AU24" s="498"/>
      <c r="AV24" s="498"/>
      <c r="AW24" s="498"/>
      <c r="AX24" s="499"/>
      <c r="AY24" s="608" t="s">
        <v>131</v>
      </c>
      <c r="AZ24" s="609"/>
      <c r="BA24" s="609"/>
      <c r="BB24" s="609"/>
      <c r="BC24" s="609"/>
      <c r="BD24" s="609"/>
      <c r="BE24" s="609"/>
      <c r="BF24" s="609"/>
      <c r="BG24" s="609"/>
      <c r="BH24" s="609"/>
      <c r="BI24" s="609"/>
      <c r="BJ24" s="609"/>
      <c r="BK24" s="609"/>
      <c r="BL24" s="609"/>
      <c r="BM24" s="610"/>
      <c r="BN24" s="477">
        <v>1221279</v>
      </c>
      <c r="BO24" s="478"/>
      <c r="BP24" s="478"/>
      <c r="BQ24" s="478"/>
      <c r="BR24" s="478"/>
      <c r="BS24" s="478"/>
      <c r="BT24" s="478"/>
      <c r="BU24" s="479"/>
      <c r="BV24" s="477">
        <v>1276908</v>
      </c>
      <c r="BW24" s="478"/>
      <c r="BX24" s="478"/>
      <c r="BY24" s="478"/>
      <c r="BZ24" s="478"/>
      <c r="CA24" s="478"/>
      <c r="CB24" s="478"/>
      <c r="CC24" s="479"/>
      <c r="CD24" s="348"/>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132</v>
      </c>
      <c r="F25" s="470"/>
      <c r="G25" s="470"/>
      <c r="H25" s="470"/>
      <c r="I25" s="470"/>
      <c r="J25" s="470"/>
      <c r="K25" s="471"/>
      <c r="L25" s="497">
        <v>1</v>
      </c>
      <c r="M25" s="498"/>
      <c r="N25" s="498"/>
      <c r="O25" s="498"/>
      <c r="P25" s="537"/>
      <c r="Q25" s="497">
        <v>5930</v>
      </c>
      <c r="R25" s="498"/>
      <c r="S25" s="498"/>
      <c r="T25" s="498"/>
      <c r="U25" s="498"/>
      <c r="V25" s="537"/>
      <c r="W25" s="596"/>
      <c r="X25" s="584"/>
      <c r="Y25" s="585"/>
      <c r="Z25" s="496" t="s">
        <v>133</v>
      </c>
      <c r="AA25" s="470"/>
      <c r="AB25" s="470"/>
      <c r="AC25" s="470"/>
      <c r="AD25" s="470"/>
      <c r="AE25" s="470"/>
      <c r="AF25" s="470"/>
      <c r="AG25" s="471"/>
      <c r="AH25" s="497" t="s">
        <v>479</v>
      </c>
      <c r="AI25" s="498"/>
      <c r="AJ25" s="498"/>
      <c r="AK25" s="498"/>
      <c r="AL25" s="537"/>
      <c r="AM25" s="497" t="s">
        <v>484</v>
      </c>
      <c r="AN25" s="498"/>
      <c r="AO25" s="498"/>
      <c r="AP25" s="498"/>
      <c r="AQ25" s="498"/>
      <c r="AR25" s="537"/>
      <c r="AS25" s="497" t="s">
        <v>479</v>
      </c>
      <c r="AT25" s="498"/>
      <c r="AU25" s="498"/>
      <c r="AV25" s="498"/>
      <c r="AW25" s="498"/>
      <c r="AX25" s="499"/>
      <c r="AY25" s="406" t="s">
        <v>134</v>
      </c>
      <c r="AZ25" s="407"/>
      <c r="BA25" s="407"/>
      <c r="BB25" s="407"/>
      <c r="BC25" s="407"/>
      <c r="BD25" s="407"/>
      <c r="BE25" s="407"/>
      <c r="BF25" s="407"/>
      <c r="BG25" s="407"/>
      <c r="BH25" s="407"/>
      <c r="BI25" s="407"/>
      <c r="BJ25" s="407"/>
      <c r="BK25" s="407"/>
      <c r="BL25" s="407"/>
      <c r="BM25" s="408"/>
      <c r="BN25" s="409" t="s">
        <v>479</v>
      </c>
      <c r="BO25" s="410"/>
      <c r="BP25" s="410"/>
      <c r="BQ25" s="410"/>
      <c r="BR25" s="410"/>
      <c r="BS25" s="410"/>
      <c r="BT25" s="410"/>
      <c r="BU25" s="411"/>
      <c r="BV25" s="409">
        <v>1577</v>
      </c>
      <c r="BW25" s="410"/>
      <c r="BX25" s="410"/>
      <c r="BY25" s="410"/>
      <c r="BZ25" s="410"/>
      <c r="CA25" s="410"/>
      <c r="CB25" s="410"/>
      <c r="CC25" s="411"/>
      <c r="CD25" s="348"/>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485</v>
      </c>
      <c r="F26" s="470"/>
      <c r="G26" s="470"/>
      <c r="H26" s="470"/>
      <c r="I26" s="470"/>
      <c r="J26" s="470"/>
      <c r="K26" s="471"/>
      <c r="L26" s="497">
        <v>1</v>
      </c>
      <c r="M26" s="498"/>
      <c r="N26" s="498"/>
      <c r="O26" s="498"/>
      <c r="P26" s="537"/>
      <c r="Q26" s="497">
        <v>5490</v>
      </c>
      <c r="R26" s="498"/>
      <c r="S26" s="498"/>
      <c r="T26" s="498"/>
      <c r="U26" s="498"/>
      <c r="V26" s="537"/>
      <c r="W26" s="596"/>
      <c r="X26" s="584"/>
      <c r="Y26" s="585"/>
      <c r="Z26" s="496" t="s">
        <v>135</v>
      </c>
      <c r="AA26" s="614"/>
      <c r="AB26" s="614"/>
      <c r="AC26" s="614"/>
      <c r="AD26" s="614"/>
      <c r="AE26" s="614"/>
      <c r="AF26" s="614"/>
      <c r="AG26" s="615"/>
      <c r="AH26" s="497">
        <v>2</v>
      </c>
      <c r="AI26" s="498"/>
      <c r="AJ26" s="498"/>
      <c r="AK26" s="498"/>
      <c r="AL26" s="537"/>
      <c r="AM26" s="497" t="s">
        <v>136</v>
      </c>
      <c r="AN26" s="498"/>
      <c r="AO26" s="498"/>
      <c r="AP26" s="498"/>
      <c r="AQ26" s="498"/>
      <c r="AR26" s="537"/>
      <c r="AS26" s="497" t="s">
        <v>136</v>
      </c>
      <c r="AT26" s="498"/>
      <c r="AU26" s="498"/>
      <c r="AV26" s="498"/>
      <c r="AW26" s="498"/>
      <c r="AX26" s="499"/>
      <c r="AY26" s="480" t="s">
        <v>137</v>
      </c>
      <c r="AZ26" s="481"/>
      <c r="BA26" s="481"/>
      <c r="BB26" s="481"/>
      <c r="BC26" s="481"/>
      <c r="BD26" s="481"/>
      <c r="BE26" s="481"/>
      <c r="BF26" s="481"/>
      <c r="BG26" s="481"/>
      <c r="BH26" s="481"/>
      <c r="BI26" s="481"/>
      <c r="BJ26" s="481"/>
      <c r="BK26" s="481"/>
      <c r="BL26" s="481"/>
      <c r="BM26" s="482"/>
      <c r="BN26" s="477" t="s">
        <v>96</v>
      </c>
      <c r="BO26" s="478"/>
      <c r="BP26" s="478"/>
      <c r="BQ26" s="478"/>
      <c r="BR26" s="478"/>
      <c r="BS26" s="478"/>
      <c r="BT26" s="478"/>
      <c r="BU26" s="479"/>
      <c r="BV26" s="477" t="s">
        <v>479</v>
      </c>
      <c r="BW26" s="478"/>
      <c r="BX26" s="478"/>
      <c r="BY26" s="478"/>
      <c r="BZ26" s="478"/>
      <c r="CA26" s="478"/>
      <c r="CB26" s="478"/>
      <c r="CC26" s="479"/>
      <c r="CD26" s="348"/>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138</v>
      </c>
      <c r="F27" s="470"/>
      <c r="G27" s="470"/>
      <c r="H27" s="470"/>
      <c r="I27" s="470"/>
      <c r="J27" s="470"/>
      <c r="K27" s="471"/>
      <c r="L27" s="497">
        <v>1</v>
      </c>
      <c r="M27" s="498"/>
      <c r="N27" s="498"/>
      <c r="O27" s="498"/>
      <c r="P27" s="537"/>
      <c r="Q27" s="497">
        <v>2600</v>
      </c>
      <c r="R27" s="498"/>
      <c r="S27" s="498"/>
      <c r="T27" s="498"/>
      <c r="U27" s="498"/>
      <c r="V27" s="537"/>
      <c r="W27" s="596"/>
      <c r="X27" s="584"/>
      <c r="Y27" s="585"/>
      <c r="Z27" s="496" t="s">
        <v>139</v>
      </c>
      <c r="AA27" s="470"/>
      <c r="AB27" s="470"/>
      <c r="AC27" s="470"/>
      <c r="AD27" s="470"/>
      <c r="AE27" s="470"/>
      <c r="AF27" s="470"/>
      <c r="AG27" s="471"/>
      <c r="AH27" s="497" t="s">
        <v>96</v>
      </c>
      <c r="AI27" s="498"/>
      <c r="AJ27" s="498"/>
      <c r="AK27" s="498"/>
      <c r="AL27" s="537"/>
      <c r="AM27" s="497" t="s">
        <v>484</v>
      </c>
      <c r="AN27" s="498"/>
      <c r="AO27" s="498"/>
      <c r="AP27" s="498"/>
      <c r="AQ27" s="498"/>
      <c r="AR27" s="537"/>
      <c r="AS27" s="497" t="s">
        <v>484</v>
      </c>
      <c r="AT27" s="498"/>
      <c r="AU27" s="498"/>
      <c r="AV27" s="498"/>
      <c r="AW27" s="498"/>
      <c r="AX27" s="499"/>
      <c r="AY27" s="538" t="s">
        <v>140</v>
      </c>
      <c r="AZ27" s="539"/>
      <c r="BA27" s="539"/>
      <c r="BB27" s="539"/>
      <c r="BC27" s="539"/>
      <c r="BD27" s="539"/>
      <c r="BE27" s="539"/>
      <c r="BF27" s="539"/>
      <c r="BG27" s="539"/>
      <c r="BH27" s="539"/>
      <c r="BI27" s="539"/>
      <c r="BJ27" s="539"/>
      <c r="BK27" s="539"/>
      <c r="BL27" s="539"/>
      <c r="BM27" s="540"/>
      <c r="BN27" s="611">
        <v>112392</v>
      </c>
      <c r="BO27" s="612"/>
      <c r="BP27" s="612"/>
      <c r="BQ27" s="612"/>
      <c r="BR27" s="612"/>
      <c r="BS27" s="612"/>
      <c r="BT27" s="612"/>
      <c r="BU27" s="613"/>
      <c r="BV27" s="611">
        <v>112323</v>
      </c>
      <c r="BW27" s="612"/>
      <c r="BX27" s="612"/>
      <c r="BY27" s="612"/>
      <c r="BZ27" s="612"/>
      <c r="CA27" s="612"/>
      <c r="CB27" s="612"/>
      <c r="CC27" s="613"/>
      <c r="CD27" s="350"/>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141</v>
      </c>
      <c r="F28" s="470"/>
      <c r="G28" s="470"/>
      <c r="H28" s="470"/>
      <c r="I28" s="470"/>
      <c r="J28" s="470"/>
      <c r="K28" s="471"/>
      <c r="L28" s="497">
        <v>1</v>
      </c>
      <c r="M28" s="498"/>
      <c r="N28" s="498"/>
      <c r="O28" s="498"/>
      <c r="P28" s="537"/>
      <c r="Q28" s="497">
        <v>2200</v>
      </c>
      <c r="R28" s="498"/>
      <c r="S28" s="498"/>
      <c r="T28" s="498"/>
      <c r="U28" s="498"/>
      <c r="V28" s="537"/>
      <c r="W28" s="596"/>
      <c r="X28" s="584"/>
      <c r="Y28" s="585"/>
      <c r="Z28" s="496" t="s">
        <v>142</v>
      </c>
      <c r="AA28" s="470"/>
      <c r="AB28" s="470"/>
      <c r="AC28" s="470"/>
      <c r="AD28" s="470"/>
      <c r="AE28" s="470"/>
      <c r="AF28" s="470"/>
      <c r="AG28" s="471"/>
      <c r="AH28" s="497" t="s">
        <v>479</v>
      </c>
      <c r="AI28" s="498"/>
      <c r="AJ28" s="498"/>
      <c r="AK28" s="498"/>
      <c r="AL28" s="537"/>
      <c r="AM28" s="497" t="s">
        <v>486</v>
      </c>
      <c r="AN28" s="498"/>
      <c r="AO28" s="498"/>
      <c r="AP28" s="498"/>
      <c r="AQ28" s="498"/>
      <c r="AR28" s="537"/>
      <c r="AS28" s="497" t="s">
        <v>96</v>
      </c>
      <c r="AT28" s="498"/>
      <c r="AU28" s="498"/>
      <c r="AV28" s="498"/>
      <c r="AW28" s="498"/>
      <c r="AX28" s="499"/>
      <c r="AY28" s="622" t="s">
        <v>143</v>
      </c>
      <c r="AZ28" s="623"/>
      <c r="BA28" s="623"/>
      <c r="BB28" s="624"/>
      <c r="BC28" s="406" t="s">
        <v>26</v>
      </c>
      <c r="BD28" s="407"/>
      <c r="BE28" s="407"/>
      <c r="BF28" s="407"/>
      <c r="BG28" s="407"/>
      <c r="BH28" s="407"/>
      <c r="BI28" s="407"/>
      <c r="BJ28" s="407"/>
      <c r="BK28" s="407"/>
      <c r="BL28" s="407"/>
      <c r="BM28" s="408"/>
      <c r="BN28" s="409">
        <v>1400334</v>
      </c>
      <c r="BO28" s="410"/>
      <c r="BP28" s="410"/>
      <c r="BQ28" s="410"/>
      <c r="BR28" s="410"/>
      <c r="BS28" s="410"/>
      <c r="BT28" s="410"/>
      <c r="BU28" s="411"/>
      <c r="BV28" s="409">
        <v>1398977</v>
      </c>
      <c r="BW28" s="410"/>
      <c r="BX28" s="410"/>
      <c r="BY28" s="410"/>
      <c r="BZ28" s="410"/>
      <c r="CA28" s="410"/>
      <c r="CB28" s="410"/>
      <c r="CC28" s="411"/>
      <c r="CD28" s="348"/>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144</v>
      </c>
      <c r="F29" s="470"/>
      <c r="G29" s="470"/>
      <c r="H29" s="470"/>
      <c r="I29" s="470"/>
      <c r="J29" s="470"/>
      <c r="K29" s="471"/>
      <c r="L29" s="497">
        <v>6</v>
      </c>
      <c r="M29" s="498"/>
      <c r="N29" s="498"/>
      <c r="O29" s="498"/>
      <c r="P29" s="537"/>
      <c r="Q29" s="497">
        <v>1860</v>
      </c>
      <c r="R29" s="498"/>
      <c r="S29" s="498"/>
      <c r="T29" s="498"/>
      <c r="U29" s="498"/>
      <c r="V29" s="537"/>
      <c r="W29" s="597"/>
      <c r="X29" s="598"/>
      <c r="Y29" s="599"/>
      <c r="Z29" s="496" t="s">
        <v>145</v>
      </c>
      <c r="AA29" s="470"/>
      <c r="AB29" s="470"/>
      <c r="AC29" s="470"/>
      <c r="AD29" s="470"/>
      <c r="AE29" s="470"/>
      <c r="AF29" s="470"/>
      <c r="AG29" s="471"/>
      <c r="AH29" s="497">
        <v>47</v>
      </c>
      <c r="AI29" s="498"/>
      <c r="AJ29" s="498"/>
      <c r="AK29" s="498"/>
      <c r="AL29" s="537"/>
      <c r="AM29" s="497">
        <v>145465</v>
      </c>
      <c r="AN29" s="498"/>
      <c r="AO29" s="498"/>
      <c r="AP29" s="498"/>
      <c r="AQ29" s="498"/>
      <c r="AR29" s="537"/>
      <c r="AS29" s="497">
        <v>3095</v>
      </c>
      <c r="AT29" s="498"/>
      <c r="AU29" s="498"/>
      <c r="AV29" s="498"/>
      <c r="AW29" s="498"/>
      <c r="AX29" s="499"/>
      <c r="AY29" s="625"/>
      <c r="AZ29" s="626"/>
      <c r="BA29" s="626"/>
      <c r="BB29" s="627"/>
      <c r="BC29" s="474" t="s">
        <v>146</v>
      </c>
      <c r="BD29" s="475"/>
      <c r="BE29" s="475"/>
      <c r="BF29" s="475"/>
      <c r="BG29" s="475"/>
      <c r="BH29" s="475"/>
      <c r="BI29" s="475"/>
      <c r="BJ29" s="475"/>
      <c r="BK29" s="475"/>
      <c r="BL29" s="475"/>
      <c r="BM29" s="476"/>
      <c r="BN29" s="477">
        <v>874153</v>
      </c>
      <c r="BO29" s="478"/>
      <c r="BP29" s="478"/>
      <c r="BQ29" s="478"/>
      <c r="BR29" s="478"/>
      <c r="BS29" s="478"/>
      <c r="BT29" s="478"/>
      <c r="BU29" s="479"/>
      <c r="BV29" s="477">
        <v>867859</v>
      </c>
      <c r="BW29" s="478"/>
      <c r="BX29" s="478"/>
      <c r="BY29" s="478"/>
      <c r="BZ29" s="478"/>
      <c r="CA29" s="478"/>
      <c r="CB29" s="478"/>
      <c r="CC29" s="479"/>
      <c r="CD29" s="350"/>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147</v>
      </c>
      <c r="X30" s="620"/>
      <c r="Y30" s="620"/>
      <c r="Z30" s="620"/>
      <c r="AA30" s="620"/>
      <c r="AB30" s="620"/>
      <c r="AC30" s="620"/>
      <c r="AD30" s="620"/>
      <c r="AE30" s="620"/>
      <c r="AF30" s="620"/>
      <c r="AG30" s="621"/>
      <c r="AH30" s="562">
        <v>98.1</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28</v>
      </c>
      <c r="BD30" s="609"/>
      <c r="BE30" s="609"/>
      <c r="BF30" s="609"/>
      <c r="BG30" s="609"/>
      <c r="BH30" s="609"/>
      <c r="BI30" s="609"/>
      <c r="BJ30" s="609"/>
      <c r="BK30" s="609"/>
      <c r="BL30" s="609"/>
      <c r="BM30" s="610"/>
      <c r="BN30" s="611">
        <v>1429669</v>
      </c>
      <c r="BO30" s="612"/>
      <c r="BP30" s="612"/>
      <c r="BQ30" s="612"/>
      <c r="BR30" s="612"/>
      <c r="BS30" s="612"/>
      <c r="BT30" s="612"/>
      <c r="BU30" s="613"/>
      <c r="BV30" s="611">
        <v>1397979</v>
      </c>
      <c r="BW30" s="612"/>
      <c r="BX30" s="612"/>
      <c r="BY30" s="612"/>
      <c r="BZ30" s="612"/>
      <c r="CA30" s="612"/>
      <c r="CB30" s="612"/>
      <c r="CC30" s="613"/>
      <c r="CD30" s="349"/>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c r="A32" s="166"/>
      <c r="B32" s="186"/>
      <c r="C32" s="187" t="s">
        <v>487</v>
      </c>
      <c r="D32" s="187"/>
      <c r="E32" s="187"/>
      <c r="F32" s="184"/>
      <c r="G32" s="184"/>
      <c r="H32" s="184"/>
      <c r="I32" s="184"/>
      <c r="J32" s="184"/>
      <c r="K32" s="184"/>
      <c r="L32" s="184"/>
      <c r="M32" s="184"/>
      <c r="N32" s="184"/>
      <c r="O32" s="184"/>
      <c r="P32" s="184"/>
      <c r="Q32" s="184"/>
      <c r="R32" s="184"/>
      <c r="S32" s="184"/>
      <c r="T32" s="184"/>
      <c r="U32" s="184" t="s">
        <v>148</v>
      </c>
      <c r="V32" s="184"/>
      <c r="W32" s="184"/>
      <c r="X32" s="184"/>
      <c r="Y32" s="184"/>
      <c r="Z32" s="184"/>
      <c r="AA32" s="184"/>
      <c r="AB32" s="184"/>
      <c r="AC32" s="184"/>
      <c r="AD32" s="184"/>
      <c r="AE32" s="184"/>
      <c r="AF32" s="184"/>
      <c r="AG32" s="184"/>
      <c r="AH32" s="184"/>
      <c r="AI32" s="184"/>
      <c r="AJ32" s="184"/>
      <c r="AK32" s="184"/>
      <c r="AL32" s="184"/>
      <c r="AM32" s="188" t="s">
        <v>149</v>
      </c>
      <c r="AN32" s="184"/>
      <c r="AO32" s="184"/>
      <c r="AP32" s="184"/>
      <c r="AQ32" s="184"/>
      <c r="AR32" s="184"/>
      <c r="AS32" s="188"/>
      <c r="AT32" s="188"/>
      <c r="AU32" s="188"/>
      <c r="AV32" s="188"/>
      <c r="AW32" s="188"/>
      <c r="AX32" s="188"/>
      <c r="AY32" s="188"/>
      <c r="AZ32" s="188"/>
      <c r="BA32" s="188"/>
      <c r="BB32" s="184"/>
      <c r="BC32" s="188"/>
      <c r="BD32" s="184"/>
      <c r="BE32" s="188" t="s">
        <v>150</v>
      </c>
      <c r="BF32" s="184"/>
      <c r="BG32" s="184"/>
      <c r="BH32" s="184"/>
      <c r="BI32" s="184"/>
      <c r="BJ32" s="188"/>
      <c r="BK32" s="188"/>
      <c r="BL32" s="188"/>
      <c r="BM32" s="188"/>
      <c r="BN32" s="188"/>
      <c r="BO32" s="188"/>
      <c r="BP32" s="188"/>
      <c r="BQ32" s="188"/>
      <c r="BR32" s="184"/>
      <c r="BS32" s="184"/>
      <c r="BT32" s="184"/>
      <c r="BU32" s="184"/>
      <c r="BV32" s="184"/>
      <c r="BW32" s="184" t="s">
        <v>151</v>
      </c>
      <c r="BX32" s="184"/>
      <c r="BY32" s="184"/>
      <c r="BZ32" s="184"/>
      <c r="CA32" s="184"/>
      <c r="CB32" s="188"/>
      <c r="CC32" s="188"/>
      <c r="CD32" s="188"/>
      <c r="CE32" s="188"/>
      <c r="CF32" s="188"/>
      <c r="CG32" s="188"/>
      <c r="CH32" s="188"/>
      <c r="CI32" s="188"/>
      <c r="CJ32" s="188"/>
      <c r="CK32" s="188"/>
      <c r="CL32" s="188"/>
      <c r="CM32" s="188"/>
      <c r="CN32" s="188"/>
      <c r="CO32" s="188" t="s">
        <v>152</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c r="A33" s="166"/>
      <c r="B33" s="186"/>
      <c r="C33" s="464" t="s">
        <v>488</v>
      </c>
      <c r="D33" s="464"/>
      <c r="E33" s="435" t="s">
        <v>489</v>
      </c>
      <c r="F33" s="435"/>
      <c r="G33" s="435"/>
      <c r="H33" s="435"/>
      <c r="I33" s="435"/>
      <c r="J33" s="435"/>
      <c r="K33" s="435"/>
      <c r="L33" s="435"/>
      <c r="M33" s="435"/>
      <c r="N33" s="435"/>
      <c r="O33" s="435"/>
      <c r="P33" s="435"/>
      <c r="Q33" s="435"/>
      <c r="R33" s="435"/>
      <c r="S33" s="435"/>
      <c r="T33" s="346"/>
      <c r="U33" s="464" t="s">
        <v>490</v>
      </c>
      <c r="V33" s="464"/>
      <c r="W33" s="435" t="s">
        <v>153</v>
      </c>
      <c r="X33" s="435"/>
      <c r="Y33" s="435"/>
      <c r="Z33" s="435"/>
      <c r="AA33" s="435"/>
      <c r="AB33" s="435"/>
      <c r="AC33" s="435"/>
      <c r="AD33" s="435"/>
      <c r="AE33" s="435"/>
      <c r="AF33" s="435"/>
      <c r="AG33" s="435"/>
      <c r="AH33" s="435"/>
      <c r="AI33" s="435"/>
      <c r="AJ33" s="435"/>
      <c r="AK33" s="435"/>
      <c r="AL33" s="346"/>
      <c r="AM33" s="464" t="s">
        <v>490</v>
      </c>
      <c r="AN33" s="464"/>
      <c r="AO33" s="435" t="s">
        <v>491</v>
      </c>
      <c r="AP33" s="435"/>
      <c r="AQ33" s="435"/>
      <c r="AR33" s="435"/>
      <c r="AS33" s="435"/>
      <c r="AT33" s="435"/>
      <c r="AU33" s="435"/>
      <c r="AV33" s="435"/>
      <c r="AW33" s="435"/>
      <c r="AX33" s="435"/>
      <c r="AY33" s="435"/>
      <c r="AZ33" s="435"/>
      <c r="BA33" s="435"/>
      <c r="BB33" s="435"/>
      <c r="BC33" s="435"/>
      <c r="BD33" s="347"/>
      <c r="BE33" s="435" t="s">
        <v>154</v>
      </c>
      <c r="BF33" s="435"/>
      <c r="BG33" s="435" t="s">
        <v>155</v>
      </c>
      <c r="BH33" s="435"/>
      <c r="BI33" s="435"/>
      <c r="BJ33" s="435"/>
      <c r="BK33" s="435"/>
      <c r="BL33" s="435"/>
      <c r="BM33" s="435"/>
      <c r="BN33" s="435"/>
      <c r="BO33" s="435"/>
      <c r="BP33" s="435"/>
      <c r="BQ33" s="435"/>
      <c r="BR33" s="435"/>
      <c r="BS33" s="435"/>
      <c r="BT33" s="435"/>
      <c r="BU33" s="435"/>
      <c r="BV33" s="347"/>
      <c r="BW33" s="464" t="s">
        <v>154</v>
      </c>
      <c r="BX33" s="464"/>
      <c r="BY33" s="435" t="s">
        <v>492</v>
      </c>
      <c r="BZ33" s="435"/>
      <c r="CA33" s="435"/>
      <c r="CB33" s="435"/>
      <c r="CC33" s="435"/>
      <c r="CD33" s="435"/>
      <c r="CE33" s="435"/>
      <c r="CF33" s="435"/>
      <c r="CG33" s="435"/>
      <c r="CH33" s="435"/>
      <c r="CI33" s="435"/>
      <c r="CJ33" s="435"/>
      <c r="CK33" s="435"/>
      <c r="CL33" s="435"/>
      <c r="CM33" s="435"/>
      <c r="CN33" s="346"/>
      <c r="CO33" s="464" t="s">
        <v>490</v>
      </c>
      <c r="CP33" s="464"/>
      <c r="CQ33" s="435" t="s">
        <v>156</v>
      </c>
      <c r="CR33" s="435"/>
      <c r="CS33" s="435"/>
      <c r="CT33" s="435"/>
      <c r="CU33" s="435"/>
      <c r="CV33" s="435"/>
      <c r="CW33" s="435"/>
      <c r="CX33" s="435"/>
      <c r="CY33" s="435"/>
      <c r="CZ33" s="435"/>
      <c r="DA33" s="435"/>
      <c r="DB33" s="435"/>
      <c r="DC33" s="435"/>
      <c r="DD33" s="435"/>
      <c r="DE33" s="435"/>
      <c r="DF33" s="346"/>
      <c r="DG33" s="631" t="s">
        <v>493</v>
      </c>
      <c r="DH33" s="631"/>
      <c r="DI33" s="351"/>
      <c r="DJ33" s="165"/>
      <c r="DK33" s="165"/>
      <c r="DL33" s="165"/>
      <c r="DM33" s="165"/>
      <c r="DN33" s="165"/>
      <c r="DO33" s="165"/>
    </row>
    <row r="34" spans="1:119" ht="32.25" customHeight="1">
      <c r="A34" s="166"/>
      <c r="B34" s="186"/>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7"/>
      <c r="U34" s="632">
        <f>IF(W34="","",MAX(C34:D43)+1)</f>
        <v>2</v>
      </c>
      <c r="V34" s="632"/>
      <c r="W34" s="633" t="str">
        <f>IF('各会計、関係団体の財政状況及び健全化判断比率'!B28="","",'各会計、関係団体の財政状況及び健全化判断比率'!B28)</f>
        <v>佐那河内村国民健康保険事業特別会計</v>
      </c>
      <c r="X34" s="633"/>
      <c r="Y34" s="633"/>
      <c r="Z34" s="633"/>
      <c r="AA34" s="633"/>
      <c r="AB34" s="633"/>
      <c r="AC34" s="633"/>
      <c r="AD34" s="633"/>
      <c r="AE34" s="633"/>
      <c r="AF34" s="633"/>
      <c r="AG34" s="633"/>
      <c r="AH34" s="633"/>
      <c r="AI34" s="633"/>
      <c r="AJ34" s="633"/>
      <c r="AK34" s="633"/>
      <c r="AL34" s="187"/>
      <c r="AM34" s="632" t="str">
        <f>IF(AO34="","",MAX(C34:D43,U34:V43)+1)</f>
        <v/>
      </c>
      <c r="AN34" s="632"/>
      <c r="AO34" s="633"/>
      <c r="AP34" s="633"/>
      <c r="AQ34" s="633"/>
      <c r="AR34" s="633"/>
      <c r="AS34" s="633"/>
      <c r="AT34" s="633"/>
      <c r="AU34" s="633"/>
      <c r="AV34" s="633"/>
      <c r="AW34" s="633"/>
      <c r="AX34" s="633"/>
      <c r="AY34" s="633"/>
      <c r="AZ34" s="633"/>
      <c r="BA34" s="633"/>
      <c r="BB34" s="633"/>
      <c r="BC34" s="633"/>
      <c r="BD34" s="187"/>
      <c r="BE34" s="632">
        <f>IF(BG34="","",MAX(C34:D43,U34:V43,AM34:AN43)+1)</f>
        <v>5</v>
      </c>
      <c r="BF34" s="632"/>
      <c r="BG34" s="633" t="str">
        <f>IF('各会計、関係団体の財政状況及び健全化判断比率'!B31="","",'各会計、関係団体の財政状況及び健全化判断比率'!B31)</f>
        <v>佐那河内村簡易水道特別会計</v>
      </c>
      <c r="BH34" s="633"/>
      <c r="BI34" s="633"/>
      <c r="BJ34" s="633"/>
      <c r="BK34" s="633"/>
      <c r="BL34" s="633"/>
      <c r="BM34" s="633"/>
      <c r="BN34" s="633"/>
      <c r="BO34" s="633"/>
      <c r="BP34" s="633"/>
      <c r="BQ34" s="633"/>
      <c r="BR34" s="633"/>
      <c r="BS34" s="633"/>
      <c r="BT34" s="633"/>
      <c r="BU34" s="633"/>
      <c r="BV34" s="187"/>
      <c r="BW34" s="632">
        <f>IF(BY34="","",MAX(C34:D43,U34:V43,AM34:AN43,BE34:BF43)+1)</f>
        <v>7</v>
      </c>
      <c r="BX34" s="632"/>
      <c r="BY34" s="633" t="str">
        <f>IF('各会計、関係団体の財政状況及び健全化判断比率'!B68="","",'各会計、関係団体の財政状況及び健全化判断比率'!B68)</f>
        <v xml:space="preserve">徳島県市町村議会議員公務災害補償等組合 </v>
      </c>
      <c r="BZ34" s="633"/>
      <c r="CA34" s="633"/>
      <c r="CB34" s="633"/>
      <c r="CC34" s="633"/>
      <c r="CD34" s="633"/>
      <c r="CE34" s="633"/>
      <c r="CF34" s="633"/>
      <c r="CG34" s="633"/>
      <c r="CH34" s="633"/>
      <c r="CI34" s="633"/>
      <c r="CJ34" s="633"/>
      <c r="CK34" s="633"/>
      <c r="CL34" s="633"/>
      <c r="CM34" s="633"/>
      <c r="CN34" s="187"/>
      <c r="CO34" s="632">
        <f>IF(CQ34="","",MAX(C34:D43,U34:V43,AM34:AN43,BE34:BF43,BW34:BX43)+1)</f>
        <v>13</v>
      </c>
      <c r="CP34" s="632"/>
      <c r="CQ34" s="633" t="str">
        <f>IF('各会計、関係団体の財政状況及び健全化判断比率'!BS7="","",'各会計、関係団体の財政状況及び健全化判断比率'!BS7)</f>
        <v>一般財団法人さなごうち</v>
      </c>
      <c r="CR34" s="633"/>
      <c r="CS34" s="633"/>
      <c r="CT34" s="633"/>
      <c r="CU34" s="633"/>
      <c r="CV34" s="633"/>
      <c r="CW34" s="633"/>
      <c r="CX34" s="633"/>
      <c r="CY34" s="633"/>
      <c r="CZ34" s="633"/>
      <c r="DA34" s="633"/>
      <c r="DB34" s="633"/>
      <c r="DC34" s="633"/>
      <c r="DD34" s="633"/>
      <c r="DE34" s="633"/>
      <c r="DF34" s="184"/>
      <c r="DG34" s="634" t="str">
        <f>IF('各会計、関係団体の財政状況及び健全化判断比率'!BR7="","",'各会計、関係団体の財政状況及び健全化判断比率'!BR7)</f>
        <v/>
      </c>
      <c r="DH34" s="634"/>
      <c r="DI34" s="351"/>
      <c r="DJ34" s="165"/>
      <c r="DK34" s="165"/>
      <c r="DL34" s="165"/>
      <c r="DM34" s="165"/>
      <c r="DN34" s="165"/>
      <c r="DO34" s="165"/>
    </row>
    <row r="35" spans="1:119" ht="32.25" customHeight="1">
      <c r="A35" s="166"/>
      <c r="B35" s="186"/>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87"/>
      <c r="U35" s="632">
        <f>IF(W35="","",U34+1)</f>
        <v>3</v>
      </c>
      <c r="V35" s="632"/>
      <c r="W35" s="633" t="str">
        <f>IF('各会計、関係団体の財政状況及び健全化判断比率'!B29="","",'各会計、関係団体の財政状況及び健全化判断比率'!B29)</f>
        <v>佐那河内村介護保険事業特別会計</v>
      </c>
      <c r="X35" s="633"/>
      <c r="Y35" s="633"/>
      <c r="Z35" s="633"/>
      <c r="AA35" s="633"/>
      <c r="AB35" s="633"/>
      <c r="AC35" s="633"/>
      <c r="AD35" s="633"/>
      <c r="AE35" s="633"/>
      <c r="AF35" s="633"/>
      <c r="AG35" s="633"/>
      <c r="AH35" s="633"/>
      <c r="AI35" s="633"/>
      <c r="AJ35" s="633"/>
      <c r="AK35" s="633"/>
      <c r="AL35" s="187"/>
      <c r="AM35" s="632" t="str">
        <f t="shared" ref="AM35:AM43" si="0">IF(AO35="","",AM34+1)</f>
        <v/>
      </c>
      <c r="AN35" s="632"/>
      <c r="AO35" s="633"/>
      <c r="AP35" s="633"/>
      <c r="AQ35" s="633"/>
      <c r="AR35" s="633"/>
      <c r="AS35" s="633"/>
      <c r="AT35" s="633"/>
      <c r="AU35" s="633"/>
      <c r="AV35" s="633"/>
      <c r="AW35" s="633"/>
      <c r="AX35" s="633"/>
      <c r="AY35" s="633"/>
      <c r="AZ35" s="633"/>
      <c r="BA35" s="633"/>
      <c r="BB35" s="633"/>
      <c r="BC35" s="633"/>
      <c r="BD35" s="187"/>
      <c r="BE35" s="632">
        <f t="shared" ref="BE35:BE43" si="1">IF(BG35="","",BE34+1)</f>
        <v>6</v>
      </c>
      <c r="BF35" s="632"/>
      <c r="BG35" s="633" t="str">
        <f>IF('各会計、関係団体の財政状況及び健全化判断比率'!B32="","",'各会計、関係団体の財政状況及び健全化判断比率'!B32)</f>
        <v>佐那河内村農業集落排水事業特別会計</v>
      </c>
      <c r="BH35" s="633"/>
      <c r="BI35" s="633"/>
      <c r="BJ35" s="633"/>
      <c r="BK35" s="633"/>
      <c r="BL35" s="633"/>
      <c r="BM35" s="633"/>
      <c r="BN35" s="633"/>
      <c r="BO35" s="633"/>
      <c r="BP35" s="633"/>
      <c r="BQ35" s="633"/>
      <c r="BR35" s="633"/>
      <c r="BS35" s="633"/>
      <c r="BT35" s="633"/>
      <c r="BU35" s="633"/>
      <c r="BV35" s="187"/>
      <c r="BW35" s="632">
        <f t="shared" ref="BW35:BW43" si="2">IF(BY35="","",BW34+1)</f>
        <v>8</v>
      </c>
      <c r="BX35" s="632"/>
      <c r="BY35" s="633" t="str">
        <f>IF('各会計、関係団体の財政状況及び健全化判断比率'!B69="","",'各会計、関係団体の財政状況及び健全化判断比率'!B69)</f>
        <v xml:space="preserve">徳島県市町村総合事務組合 （一般会計） </v>
      </c>
      <c r="BZ35" s="633"/>
      <c r="CA35" s="633"/>
      <c r="CB35" s="633"/>
      <c r="CC35" s="633"/>
      <c r="CD35" s="633"/>
      <c r="CE35" s="633"/>
      <c r="CF35" s="633"/>
      <c r="CG35" s="633"/>
      <c r="CH35" s="633"/>
      <c r="CI35" s="633"/>
      <c r="CJ35" s="633"/>
      <c r="CK35" s="633"/>
      <c r="CL35" s="633"/>
      <c r="CM35" s="633"/>
      <c r="CN35" s="187"/>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4"/>
      <c r="DG35" s="634" t="str">
        <f>IF('各会計、関係団体の財政状況及び健全化判断比率'!BR8="","",'各会計、関係団体の財政状況及び健全化判断比率'!BR8)</f>
        <v/>
      </c>
      <c r="DH35" s="634"/>
      <c r="DI35" s="351"/>
      <c r="DJ35" s="165"/>
      <c r="DK35" s="165"/>
      <c r="DL35" s="165"/>
      <c r="DM35" s="165"/>
      <c r="DN35" s="165"/>
      <c r="DO35" s="165"/>
    </row>
    <row r="36" spans="1:119" ht="32.25" customHeight="1">
      <c r="A36" s="166"/>
      <c r="B36" s="186"/>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IF(W36="","",U35+1)</f>
        <v>4</v>
      </c>
      <c r="V36" s="632"/>
      <c r="W36" s="633" t="str">
        <f>IF('各会計、関係団体の財政状況及び健全化判断比率'!B30="","",'各会計、関係団体の財政状況及び健全化判断比率'!B30)</f>
        <v>佐那河内村後期高齢者医療特別会計</v>
      </c>
      <c r="X36" s="633"/>
      <c r="Y36" s="633"/>
      <c r="Z36" s="633"/>
      <c r="AA36" s="633"/>
      <c r="AB36" s="633"/>
      <c r="AC36" s="633"/>
      <c r="AD36" s="633"/>
      <c r="AE36" s="633"/>
      <c r="AF36" s="633"/>
      <c r="AG36" s="633"/>
      <c r="AH36" s="633"/>
      <c r="AI36" s="633"/>
      <c r="AJ36" s="633"/>
      <c r="AK36" s="633"/>
      <c r="AL36" s="187"/>
      <c r="AM36" s="632" t="str">
        <f t="shared" si="0"/>
        <v/>
      </c>
      <c r="AN36" s="632"/>
      <c r="AO36" s="633"/>
      <c r="AP36" s="633"/>
      <c r="AQ36" s="633"/>
      <c r="AR36" s="633"/>
      <c r="AS36" s="633"/>
      <c r="AT36" s="633"/>
      <c r="AU36" s="633"/>
      <c r="AV36" s="633"/>
      <c r="AW36" s="633"/>
      <c r="AX36" s="633"/>
      <c r="AY36" s="633"/>
      <c r="AZ36" s="633"/>
      <c r="BA36" s="633"/>
      <c r="BB36" s="633"/>
      <c r="BC36" s="633"/>
      <c r="BD36" s="187"/>
      <c r="BE36" s="632" t="str">
        <f t="shared" si="1"/>
        <v/>
      </c>
      <c r="BF36" s="632"/>
      <c r="BG36" s="633"/>
      <c r="BH36" s="633"/>
      <c r="BI36" s="633"/>
      <c r="BJ36" s="633"/>
      <c r="BK36" s="633"/>
      <c r="BL36" s="633"/>
      <c r="BM36" s="633"/>
      <c r="BN36" s="633"/>
      <c r="BO36" s="633"/>
      <c r="BP36" s="633"/>
      <c r="BQ36" s="633"/>
      <c r="BR36" s="633"/>
      <c r="BS36" s="633"/>
      <c r="BT36" s="633"/>
      <c r="BU36" s="633"/>
      <c r="BV36" s="187"/>
      <c r="BW36" s="632">
        <f t="shared" si="2"/>
        <v>9</v>
      </c>
      <c r="BX36" s="632"/>
      <c r="BY36" s="633" t="str">
        <f>IF('各会計、関係団体の財政状況及び健全化判断比率'!B70="","",'各会計、関係団体の財政状況及び健全化判断比率'!B70)</f>
        <v>徳島県市町村総合事務組合 (滞納整理機構特別会計)</v>
      </c>
      <c r="BZ36" s="633"/>
      <c r="CA36" s="633"/>
      <c r="CB36" s="633"/>
      <c r="CC36" s="633"/>
      <c r="CD36" s="633"/>
      <c r="CE36" s="633"/>
      <c r="CF36" s="633"/>
      <c r="CG36" s="633"/>
      <c r="CH36" s="633"/>
      <c r="CI36" s="633"/>
      <c r="CJ36" s="633"/>
      <c r="CK36" s="633"/>
      <c r="CL36" s="633"/>
      <c r="CM36" s="633"/>
      <c r="CN36" s="187"/>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4"/>
      <c r="DG36" s="634" t="str">
        <f>IF('各会計、関係団体の財政状況及び健全化判断比率'!BR9="","",'各会計、関係団体の財政状況及び健全化判断比率'!BR9)</f>
        <v/>
      </c>
      <c r="DH36" s="634"/>
      <c r="DI36" s="351"/>
      <c r="DJ36" s="165"/>
      <c r="DK36" s="165"/>
      <c r="DL36" s="165"/>
      <c r="DM36" s="165"/>
      <c r="DN36" s="165"/>
      <c r="DO36" s="165"/>
    </row>
    <row r="37" spans="1:119" ht="32.25" customHeight="1">
      <c r="A37" s="166"/>
      <c r="B37" s="186"/>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7"/>
      <c r="U37" s="632" t="str">
        <f t="shared" si="4"/>
        <v/>
      </c>
      <c r="V37" s="632"/>
      <c r="W37" s="633"/>
      <c r="X37" s="633"/>
      <c r="Y37" s="633"/>
      <c r="Z37" s="633"/>
      <c r="AA37" s="633"/>
      <c r="AB37" s="633"/>
      <c r="AC37" s="633"/>
      <c r="AD37" s="633"/>
      <c r="AE37" s="633"/>
      <c r="AF37" s="633"/>
      <c r="AG37" s="633"/>
      <c r="AH37" s="633"/>
      <c r="AI37" s="633"/>
      <c r="AJ37" s="633"/>
      <c r="AK37" s="633"/>
      <c r="AL37" s="187"/>
      <c r="AM37" s="632" t="str">
        <f t="shared" si="0"/>
        <v/>
      </c>
      <c r="AN37" s="632"/>
      <c r="AO37" s="633"/>
      <c r="AP37" s="633"/>
      <c r="AQ37" s="633"/>
      <c r="AR37" s="633"/>
      <c r="AS37" s="633"/>
      <c r="AT37" s="633"/>
      <c r="AU37" s="633"/>
      <c r="AV37" s="633"/>
      <c r="AW37" s="633"/>
      <c r="AX37" s="633"/>
      <c r="AY37" s="633"/>
      <c r="AZ37" s="633"/>
      <c r="BA37" s="633"/>
      <c r="BB37" s="633"/>
      <c r="BC37" s="633"/>
      <c r="BD37" s="187"/>
      <c r="BE37" s="632" t="str">
        <f t="shared" si="1"/>
        <v/>
      </c>
      <c r="BF37" s="632"/>
      <c r="BG37" s="633"/>
      <c r="BH37" s="633"/>
      <c r="BI37" s="633"/>
      <c r="BJ37" s="633"/>
      <c r="BK37" s="633"/>
      <c r="BL37" s="633"/>
      <c r="BM37" s="633"/>
      <c r="BN37" s="633"/>
      <c r="BO37" s="633"/>
      <c r="BP37" s="633"/>
      <c r="BQ37" s="633"/>
      <c r="BR37" s="633"/>
      <c r="BS37" s="633"/>
      <c r="BT37" s="633"/>
      <c r="BU37" s="633"/>
      <c r="BV37" s="187"/>
      <c r="BW37" s="632">
        <f t="shared" si="2"/>
        <v>10</v>
      </c>
      <c r="BX37" s="632"/>
      <c r="BY37" s="633" t="str">
        <f>IF('各会計、関係団体の財政状況及び健全化判断比率'!B71="","",'各会計、関係団体の財政状況及び健全化判断比率'!B71)</f>
        <v xml:space="preserve">小松島市外三町村衛生組合 </v>
      </c>
      <c r="BZ37" s="633"/>
      <c r="CA37" s="633"/>
      <c r="CB37" s="633"/>
      <c r="CC37" s="633"/>
      <c r="CD37" s="633"/>
      <c r="CE37" s="633"/>
      <c r="CF37" s="633"/>
      <c r="CG37" s="633"/>
      <c r="CH37" s="633"/>
      <c r="CI37" s="633"/>
      <c r="CJ37" s="633"/>
      <c r="CK37" s="633"/>
      <c r="CL37" s="633"/>
      <c r="CM37" s="633"/>
      <c r="CN37" s="187"/>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4"/>
      <c r="DG37" s="634" t="str">
        <f>IF('各会計、関係団体の財政状況及び健全化判断比率'!BR10="","",'各会計、関係団体の財政状況及び健全化判断比率'!BR10)</f>
        <v/>
      </c>
      <c r="DH37" s="634"/>
      <c r="DI37" s="351"/>
      <c r="DJ37" s="165"/>
      <c r="DK37" s="165"/>
      <c r="DL37" s="165"/>
      <c r="DM37" s="165"/>
      <c r="DN37" s="165"/>
      <c r="DO37" s="165"/>
    </row>
    <row r="38" spans="1:119" ht="32.25" customHeight="1">
      <c r="A38" s="166"/>
      <c r="B38" s="186"/>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7"/>
      <c r="U38" s="632" t="str">
        <f t="shared" si="4"/>
        <v/>
      </c>
      <c r="V38" s="632"/>
      <c r="W38" s="633"/>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f t="shared" si="2"/>
        <v>11</v>
      </c>
      <c r="BX38" s="632"/>
      <c r="BY38" s="633" t="str">
        <f>IF('各会計、関係団体の財政状況及び健全化判断比率'!B72="","",'各会計、関係団体の財政状況及び健全化判断比率'!B72)</f>
        <v xml:space="preserve">徳島県後期高齢者医療広域連合 （一般会計） </v>
      </c>
      <c r="BZ38" s="633"/>
      <c r="CA38" s="633"/>
      <c r="CB38" s="633"/>
      <c r="CC38" s="633"/>
      <c r="CD38" s="633"/>
      <c r="CE38" s="633"/>
      <c r="CF38" s="633"/>
      <c r="CG38" s="633"/>
      <c r="CH38" s="633"/>
      <c r="CI38" s="633"/>
      <c r="CJ38" s="633"/>
      <c r="CK38" s="633"/>
      <c r="CL38" s="633"/>
      <c r="CM38" s="633"/>
      <c r="CN38" s="187"/>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IF('各会計、関係団体の財政状況及び健全化判断比率'!BR11="","",'各会計、関係団体の財政状況及び健全化判断比率'!BR11)</f>
        <v/>
      </c>
      <c r="DH38" s="634"/>
      <c r="DI38" s="351"/>
      <c r="DJ38" s="165"/>
      <c r="DK38" s="165"/>
      <c r="DL38" s="165"/>
      <c r="DM38" s="165"/>
      <c r="DN38" s="165"/>
      <c r="DO38" s="165"/>
    </row>
    <row r="39" spans="1:119" ht="32.25" customHeight="1">
      <c r="A39" s="166"/>
      <c r="B39" s="186"/>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f t="shared" si="2"/>
        <v>12</v>
      </c>
      <c r="BX39" s="632"/>
      <c r="BY39" s="633" t="str">
        <f>IF('各会計、関係団体の財政状況及び健全化判断比率'!B73="","",'各会計、関係団体の財政状況及び健全化判断比率'!B73)</f>
        <v xml:space="preserve">徳島県後期高齢者医療広域連合 （後期高齢者医療事業会計） </v>
      </c>
      <c r="BZ39" s="633"/>
      <c r="CA39" s="633"/>
      <c r="CB39" s="633"/>
      <c r="CC39" s="633"/>
      <c r="CD39" s="633"/>
      <c r="CE39" s="633"/>
      <c r="CF39" s="633"/>
      <c r="CG39" s="633"/>
      <c r="CH39" s="633"/>
      <c r="CI39" s="633"/>
      <c r="CJ39" s="633"/>
      <c r="CK39" s="633"/>
      <c r="CL39" s="633"/>
      <c r="CM39" s="633"/>
      <c r="CN39" s="187"/>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IF('各会計、関係団体の財政状況及び健全化判断比率'!BR12="","",'各会計、関係団体の財政状況及び健全化判断比率'!BR12)</f>
        <v/>
      </c>
      <c r="DH39" s="634"/>
      <c r="DI39" s="351"/>
      <c r="DJ39" s="165"/>
      <c r="DK39" s="165"/>
      <c r="DL39" s="165"/>
      <c r="DM39" s="165"/>
      <c r="DN39" s="165"/>
      <c r="DO39" s="165"/>
    </row>
    <row r="40" spans="1:119" ht="32.25" customHeight="1">
      <c r="A40" s="166"/>
      <c r="B40" s="186"/>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87"/>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IF('各会計、関係団体の財政状況及び健全化判断比率'!BR13="","",'各会計、関係団体の財政状況及び健全化判断比率'!BR13)</f>
        <v/>
      </c>
      <c r="DH40" s="634"/>
      <c r="DI40" s="351"/>
      <c r="DJ40" s="165"/>
      <c r="DK40" s="165"/>
      <c r="DL40" s="165"/>
      <c r="DM40" s="165"/>
      <c r="DN40" s="165"/>
      <c r="DO40" s="165"/>
    </row>
    <row r="41" spans="1:119" ht="32.25" customHeight="1">
      <c r="A41" s="166"/>
      <c r="B41" s="186"/>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87"/>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IF('各会計、関係団体の財政状況及び健全化判断比率'!BR14="","",'各会計、関係団体の財政状況及び健全化判断比率'!BR14)</f>
        <v/>
      </c>
      <c r="DH41" s="634"/>
      <c r="DI41" s="351"/>
      <c r="DJ41" s="165"/>
      <c r="DK41" s="165"/>
      <c r="DL41" s="165"/>
      <c r="DM41" s="165"/>
      <c r="DN41" s="165"/>
      <c r="DO41" s="165"/>
    </row>
    <row r="42" spans="1:119" ht="32.25" customHeight="1">
      <c r="A42" s="165"/>
      <c r="B42" s="186"/>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7"/>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IF('各会計、関係団体の財政状況及び健全化判断比率'!BR15="","",'各会計、関係団体の財政状況及び健全化判断比率'!BR15)</f>
        <v/>
      </c>
      <c r="DH42" s="634"/>
      <c r="DI42" s="351"/>
      <c r="DJ42" s="165"/>
      <c r="DK42" s="165"/>
      <c r="DL42" s="165"/>
      <c r="DM42" s="165"/>
      <c r="DN42" s="165"/>
      <c r="DO42" s="165"/>
    </row>
    <row r="43" spans="1:119" ht="32.25" customHeight="1">
      <c r="A43" s="165"/>
      <c r="B43" s="186"/>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7"/>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IF('各会計、関係団体の財政状況及び健全化判断比率'!BR16="","",'各会計、関係団体の財政状況及び健全化判断比率'!BR16)</f>
        <v/>
      </c>
      <c r="DH43" s="634"/>
      <c r="DI43" s="351"/>
      <c r="DJ43" s="165"/>
      <c r="DK43" s="165"/>
      <c r="DL43" s="165"/>
      <c r="DM43" s="165"/>
      <c r="DN43" s="165"/>
      <c r="DO43" s="165"/>
    </row>
    <row r="44" spans="1:119" ht="13.5" customHeight="1" thickBot="1">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157</v>
      </c>
      <c r="C46" s="165"/>
      <c r="D46" s="165"/>
      <c r="E46" s="165" t="s">
        <v>158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159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160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192" t="s">
        <v>161</v>
      </c>
    </row>
    <row r="50" spans="5:5">
      <c r="E50" s="167" t="s">
        <v>494</v>
      </c>
    </row>
    <row r="51" spans="5:5">
      <c r="E51" s="167" t="s">
        <v>495</v>
      </c>
    </row>
    <row r="52" spans="5:5">
      <c r="E52" s="167" t="s">
        <v>162</v>
      </c>
    </row>
    <row r="53" spans="5:5">
      <c r="E53" s="167" t="s">
        <v>163</v>
      </c>
    </row>
    <row r="54" spans="5:5"/>
    <row r="55" spans="5:5"/>
    <row r="56" spans="5:5"/>
    <row r="57" spans="5:5" hidden="1"/>
    <row r="58" spans="5:5" hidden="1"/>
    <row r="59" spans="5:5" hidden="1"/>
  </sheetData>
  <sheetProtection algorithmName="SHA-512" hashValue="54ti5Idkz0dpIeq7eoZJYLgot1Whi6lT1r12iaHq4N4r70VBqsbF5IvZPlHFdkGpCMAAF/qX5kPDU4cbX10fyQ==" saltValue="w02mgDZeLvfsuxtT+rBG9A=="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564</v>
      </c>
      <c r="K32" s="22"/>
      <c r="L32" s="22"/>
      <c r="M32" s="22"/>
      <c r="N32" s="22"/>
      <c r="O32" s="22"/>
      <c r="P32" s="22"/>
    </row>
    <row r="33" spans="1:16" ht="39" customHeight="1" thickBot="1">
      <c r="A33" s="22"/>
      <c r="B33" s="25" t="s">
        <v>5</v>
      </c>
      <c r="C33" s="26"/>
      <c r="D33" s="26"/>
      <c r="E33" s="27" t="s">
        <v>1</v>
      </c>
      <c r="F33" s="28" t="s">
        <v>436</v>
      </c>
      <c r="G33" s="29" t="s">
        <v>437</v>
      </c>
      <c r="H33" s="29" t="s">
        <v>438</v>
      </c>
      <c r="I33" s="29" t="s">
        <v>439</v>
      </c>
      <c r="J33" s="30" t="s">
        <v>440</v>
      </c>
      <c r="K33" s="22"/>
      <c r="L33" s="22"/>
      <c r="M33" s="22"/>
      <c r="N33" s="22"/>
      <c r="O33" s="22"/>
      <c r="P33" s="22"/>
    </row>
    <row r="34" spans="1:16" ht="39" customHeight="1">
      <c r="A34" s="22"/>
      <c r="B34" s="31"/>
      <c r="C34" s="1224" t="s">
        <v>441</v>
      </c>
      <c r="D34" s="1224"/>
      <c r="E34" s="1225"/>
      <c r="F34" s="32">
        <v>3.75</v>
      </c>
      <c r="G34" s="33">
        <v>3.12</v>
      </c>
      <c r="H34" s="33">
        <v>3.54</v>
      </c>
      <c r="I34" s="33">
        <v>4.2699999999999996</v>
      </c>
      <c r="J34" s="34">
        <v>4.91</v>
      </c>
      <c r="K34" s="22"/>
      <c r="L34" s="22"/>
      <c r="M34" s="22"/>
      <c r="N34" s="22"/>
      <c r="O34" s="22"/>
      <c r="P34" s="22"/>
    </row>
    <row r="35" spans="1:16" ht="39" customHeight="1">
      <c r="A35" s="22"/>
      <c r="B35" s="35"/>
      <c r="C35" s="1218" t="s">
        <v>442</v>
      </c>
      <c r="D35" s="1219"/>
      <c r="E35" s="1220"/>
      <c r="F35" s="36">
        <v>2.5</v>
      </c>
      <c r="G35" s="37">
        <v>3.53</v>
      </c>
      <c r="H35" s="37">
        <v>1.78</v>
      </c>
      <c r="I35" s="37">
        <v>0.73</v>
      </c>
      <c r="J35" s="38">
        <v>1.36</v>
      </c>
      <c r="K35" s="22"/>
      <c r="L35" s="22"/>
      <c r="M35" s="22"/>
      <c r="N35" s="22"/>
      <c r="O35" s="22"/>
      <c r="P35" s="22"/>
    </row>
    <row r="36" spans="1:16" ht="39" customHeight="1">
      <c r="A36" s="22"/>
      <c r="B36" s="35"/>
      <c r="C36" s="1218" t="s">
        <v>443</v>
      </c>
      <c r="D36" s="1219"/>
      <c r="E36" s="1220"/>
      <c r="F36" s="36">
        <v>0.57999999999999996</v>
      </c>
      <c r="G36" s="37">
        <v>1.1499999999999999</v>
      </c>
      <c r="H36" s="37">
        <v>1.1399999999999999</v>
      </c>
      <c r="I36" s="37">
        <v>0.55000000000000004</v>
      </c>
      <c r="J36" s="38">
        <v>0.24</v>
      </c>
      <c r="K36" s="22"/>
      <c r="L36" s="22"/>
      <c r="M36" s="22"/>
      <c r="N36" s="22"/>
      <c r="O36" s="22"/>
      <c r="P36" s="22"/>
    </row>
    <row r="37" spans="1:16" ht="39" customHeight="1">
      <c r="A37" s="22"/>
      <c r="B37" s="35"/>
      <c r="C37" s="1218" t="s">
        <v>444</v>
      </c>
      <c r="D37" s="1219"/>
      <c r="E37" s="1220"/>
      <c r="F37" s="36">
        <v>0.12</v>
      </c>
      <c r="G37" s="37">
        <v>7.0000000000000007E-2</v>
      </c>
      <c r="H37" s="37">
        <v>0.12</v>
      </c>
      <c r="I37" s="37">
        <v>0.16</v>
      </c>
      <c r="J37" s="38">
        <v>0.15</v>
      </c>
      <c r="K37" s="22"/>
      <c r="L37" s="22"/>
      <c r="M37" s="22"/>
      <c r="N37" s="22"/>
      <c r="O37" s="22"/>
      <c r="P37" s="22"/>
    </row>
    <row r="38" spans="1:16" ht="39" customHeight="1">
      <c r="A38" s="22"/>
      <c r="B38" s="35"/>
      <c r="C38" s="1218" t="s">
        <v>445</v>
      </c>
      <c r="D38" s="1219"/>
      <c r="E38" s="1220"/>
      <c r="F38" s="36">
        <v>0.15</v>
      </c>
      <c r="G38" s="37">
        <v>0.18</v>
      </c>
      <c r="H38" s="37">
        <v>0.2</v>
      </c>
      <c r="I38" s="37">
        <v>0.09</v>
      </c>
      <c r="J38" s="38">
        <v>0.14000000000000001</v>
      </c>
      <c r="K38" s="22"/>
      <c r="L38" s="22"/>
      <c r="M38" s="22"/>
      <c r="N38" s="22"/>
      <c r="O38" s="22"/>
      <c r="P38" s="22"/>
    </row>
    <row r="39" spans="1:16" ht="39" customHeight="1">
      <c r="A39" s="22"/>
      <c r="B39" s="35"/>
      <c r="C39" s="1218" t="s">
        <v>446</v>
      </c>
      <c r="D39" s="1219"/>
      <c r="E39" s="1220"/>
      <c r="F39" s="36">
        <v>0.03</v>
      </c>
      <c r="G39" s="37">
        <v>0.03</v>
      </c>
      <c r="H39" s="37">
        <v>0.04</v>
      </c>
      <c r="I39" s="37">
        <v>0.03</v>
      </c>
      <c r="J39" s="38">
        <v>0.04</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447</v>
      </c>
      <c r="D42" s="1219"/>
      <c r="E42" s="1220"/>
      <c r="F42" s="36" t="s">
        <v>400</v>
      </c>
      <c r="G42" s="37" t="s">
        <v>400</v>
      </c>
      <c r="H42" s="37" t="s">
        <v>400</v>
      </c>
      <c r="I42" s="37" t="s">
        <v>400</v>
      </c>
      <c r="J42" s="38" t="s">
        <v>400</v>
      </c>
      <c r="K42" s="22"/>
      <c r="L42" s="22"/>
      <c r="M42" s="22"/>
      <c r="N42" s="22"/>
      <c r="O42" s="22"/>
      <c r="P42" s="22"/>
    </row>
    <row r="43" spans="1:16" ht="39" customHeight="1" thickBot="1">
      <c r="A43" s="22"/>
      <c r="B43" s="40"/>
      <c r="C43" s="1221" t="s">
        <v>448</v>
      </c>
      <c r="D43" s="1222"/>
      <c r="E43" s="1223"/>
      <c r="F43" s="41" t="s">
        <v>400</v>
      </c>
      <c r="G43" s="42" t="s">
        <v>400</v>
      </c>
      <c r="H43" s="42" t="s">
        <v>400</v>
      </c>
      <c r="I43" s="42" t="s">
        <v>400</v>
      </c>
      <c r="J43" s="43" t="s">
        <v>400</v>
      </c>
      <c r="K43" s="22"/>
      <c r="L43" s="22"/>
      <c r="M43" s="22"/>
      <c r="N43" s="22"/>
      <c r="O43" s="22"/>
      <c r="P43" s="22"/>
    </row>
    <row r="44" spans="1:16" ht="39" customHeight="1">
      <c r="A44" s="22"/>
      <c r="B44" s="44" t="s">
        <v>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zY/tbJQNhdDyeBVDIwJsxarVlxOIHEZ+UyeivJr6My93bC+7DQf9iQj9JtwKSlzl+BL/HJmfZnXvsqe6/0JWg==" saltValue="MhJwoQqafQcyE2E/vPR9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c r="A44" s="48"/>
      <c r="B44" s="51" t="s">
        <v>8</v>
      </c>
      <c r="C44" s="52"/>
      <c r="D44" s="52"/>
      <c r="E44" s="53"/>
      <c r="F44" s="53"/>
      <c r="G44" s="53"/>
      <c r="H44" s="53"/>
      <c r="I44" s="53"/>
      <c r="J44" s="54" t="s">
        <v>1</v>
      </c>
      <c r="K44" s="55" t="s">
        <v>436</v>
      </c>
      <c r="L44" s="56" t="s">
        <v>437</v>
      </c>
      <c r="M44" s="56" t="s">
        <v>438</v>
      </c>
      <c r="N44" s="56" t="s">
        <v>439</v>
      </c>
      <c r="O44" s="57" t="s">
        <v>440</v>
      </c>
      <c r="P44" s="48"/>
      <c r="Q44" s="48"/>
      <c r="R44" s="48"/>
      <c r="S44" s="48"/>
      <c r="T44" s="48"/>
      <c r="U44" s="48"/>
    </row>
    <row r="45" spans="1:21" ht="30.75" customHeight="1">
      <c r="A45" s="48"/>
      <c r="B45" s="1234" t="s">
        <v>565</v>
      </c>
      <c r="C45" s="1235"/>
      <c r="D45" s="58"/>
      <c r="E45" s="1240" t="s">
        <v>9</v>
      </c>
      <c r="F45" s="1240"/>
      <c r="G45" s="1240"/>
      <c r="H45" s="1240"/>
      <c r="I45" s="1240"/>
      <c r="J45" s="1241"/>
      <c r="K45" s="59">
        <v>345</v>
      </c>
      <c r="L45" s="60">
        <v>345</v>
      </c>
      <c r="M45" s="60">
        <v>308</v>
      </c>
      <c r="N45" s="60">
        <v>270</v>
      </c>
      <c r="O45" s="61">
        <v>226</v>
      </c>
      <c r="P45" s="48"/>
      <c r="Q45" s="48"/>
      <c r="R45" s="48"/>
      <c r="S45" s="48"/>
      <c r="T45" s="48"/>
      <c r="U45" s="48"/>
    </row>
    <row r="46" spans="1:21" ht="30.75" customHeight="1">
      <c r="A46" s="48"/>
      <c r="B46" s="1236"/>
      <c r="C46" s="1237"/>
      <c r="D46" s="62"/>
      <c r="E46" s="1228" t="s">
        <v>566</v>
      </c>
      <c r="F46" s="1228"/>
      <c r="G46" s="1228"/>
      <c r="H46" s="1228"/>
      <c r="I46" s="1228"/>
      <c r="J46" s="1229"/>
      <c r="K46" s="63" t="s">
        <v>400</v>
      </c>
      <c r="L46" s="64" t="s">
        <v>400</v>
      </c>
      <c r="M46" s="64" t="s">
        <v>400</v>
      </c>
      <c r="N46" s="64" t="s">
        <v>400</v>
      </c>
      <c r="O46" s="65" t="s">
        <v>400</v>
      </c>
      <c r="P46" s="48"/>
      <c r="Q46" s="48"/>
      <c r="R46" s="48"/>
      <c r="S46" s="48"/>
      <c r="T46" s="48"/>
      <c r="U46" s="48"/>
    </row>
    <row r="47" spans="1:21" ht="30.75" customHeight="1">
      <c r="A47" s="48"/>
      <c r="B47" s="1236"/>
      <c r="C47" s="1237"/>
      <c r="D47" s="62"/>
      <c r="E47" s="1228" t="s">
        <v>567</v>
      </c>
      <c r="F47" s="1228"/>
      <c r="G47" s="1228"/>
      <c r="H47" s="1228"/>
      <c r="I47" s="1228"/>
      <c r="J47" s="1229"/>
      <c r="K47" s="63" t="s">
        <v>400</v>
      </c>
      <c r="L47" s="64" t="s">
        <v>400</v>
      </c>
      <c r="M47" s="64" t="s">
        <v>400</v>
      </c>
      <c r="N47" s="64" t="s">
        <v>400</v>
      </c>
      <c r="O47" s="65" t="s">
        <v>400</v>
      </c>
      <c r="P47" s="48"/>
      <c r="Q47" s="48"/>
      <c r="R47" s="48"/>
      <c r="S47" s="48"/>
      <c r="T47" s="48"/>
      <c r="U47" s="48"/>
    </row>
    <row r="48" spans="1:21" ht="30.75" customHeight="1">
      <c r="A48" s="48"/>
      <c r="B48" s="1236"/>
      <c r="C48" s="1237"/>
      <c r="D48" s="62"/>
      <c r="E48" s="1228" t="s">
        <v>10</v>
      </c>
      <c r="F48" s="1228"/>
      <c r="G48" s="1228"/>
      <c r="H48" s="1228"/>
      <c r="I48" s="1228"/>
      <c r="J48" s="1229"/>
      <c r="K48" s="63">
        <v>166</v>
      </c>
      <c r="L48" s="64">
        <v>155</v>
      </c>
      <c r="M48" s="64">
        <v>131</v>
      </c>
      <c r="N48" s="64">
        <v>133</v>
      </c>
      <c r="O48" s="65">
        <v>103</v>
      </c>
      <c r="P48" s="48"/>
      <c r="Q48" s="48"/>
      <c r="R48" s="48"/>
      <c r="S48" s="48"/>
      <c r="T48" s="48"/>
      <c r="U48" s="48"/>
    </row>
    <row r="49" spans="1:21" ht="30.75" customHeight="1">
      <c r="A49" s="48"/>
      <c r="B49" s="1236"/>
      <c r="C49" s="1237"/>
      <c r="D49" s="62"/>
      <c r="E49" s="1228" t="s">
        <v>11</v>
      </c>
      <c r="F49" s="1228"/>
      <c r="G49" s="1228"/>
      <c r="H49" s="1228"/>
      <c r="I49" s="1228"/>
      <c r="J49" s="1229"/>
      <c r="K49" s="63">
        <v>23</v>
      </c>
      <c r="L49" s="64">
        <v>9</v>
      </c>
      <c r="M49" s="64">
        <v>1</v>
      </c>
      <c r="N49" s="64">
        <v>1</v>
      </c>
      <c r="O49" s="65">
        <v>1</v>
      </c>
      <c r="P49" s="48"/>
      <c r="Q49" s="48"/>
      <c r="R49" s="48"/>
      <c r="S49" s="48"/>
      <c r="T49" s="48"/>
      <c r="U49" s="48"/>
    </row>
    <row r="50" spans="1:21" ht="30.75" customHeight="1">
      <c r="A50" s="48"/>
      <c r="B50" s="1236"/>
      <c r="C50" s="1237"/>
      <c r="D50" s="62"/>
      <c r="E50" s="1228" t="s">
        <v>12</v>
      </c>
      <c r="F50" s="1228"/>
      <c r="G50" s="1228"/>
      <c r="H50" s="1228"/>
      <c r="I50" s="1228"/>
      <c r="J50" s="1229"/>
      <c r="K50" s="63" t="s">
        <v>400</v>
      </c>
      <c r="L50" s="64" t="s">
        <v>400</v>
      </c>
      <c r="M50" s="64" t="s">
        <v>400</v>
      </c>
      <c r="N50" s="64" t="s">
        <v>400</v>
      </c>
      <c r="O50" s="65" t="s">
        <v>400</v>
      </c>
      <c r="P50" s="48"/>
      <c r="Q50" s="48"/>
      <c r="R50" s="48"/>
      <c r="S50" s="48"/>
      <c r="T50" s="48"/>
      <c r="U50" s="48"/>
    </row>
    <row r="51" spans="1:21" ht="30.75" customHeight="1">
      <c r="A51" s="48"/>
      <c r="B51" s="1238"/>
      <c r="C51" s="1239"/>
      <c r="D51" s="66"/>
      <c r="E51" s="1228" t="s">
        <v>568</v>
      </c>
      <c r="F51" s="1228"/>
      <c r="G51" s="1228"/>
      <c r="H51" s="1228"/>
      <c r="I51" s="1228"/>
      <c r="J51" s="1229"/>
      <c r="K51" s="63" t="s">
        <v>400</v>
      </c>
      <c r="L51" s="64" t="s">
        <v>400</v>
      </c>
      <c r="M51" s="64" t="s">
        <v>400</v>
      </c>
      <c r="N51" s="64" t="s">
        <v>400</v>
      </c>
      <c r="O51" s="65" t="s">
        <v>400</v>
      </c>
      <c r="P51" s="48"/>
      <c r="Q51" s="48"/>
      <c r="R51" s="48"/>
      <c r="S51" s="48"/>
      <c r="T51" s="48"/>
      <c r="U51" s="48"/>
    </row>
    <row r="52" spans="1:21" ht="30.75" customHeight="1">
      <c r="A52" s="48"/>
      <c r="B52" s="1226" t="s">
        <v>569</v>
      </c>
      <c r="C52" s="1227"/>
      <c r="D52" s="66"/>
      <c r="E52" s="1228" t="s">
        <v>570</v>
      </c>
      <c r="F52" s="1228"/>
      <c r="G52" s="1228"/>
      <c r="H52" s="1228"/>
      <c r="I52" s="1228"/>
      <c r="J52" s="1229"/>
      <c r="K52" s="63">
        <v>420</v>
      </c>
      <c r="L52" s="64">
        <v>420</v>
      </c>
      <c r="M52" s="64">
        <v>398</v>
      </c>
      <c r="N52" s="64">
        <v>377</v>
      </c>
      <c r="O52" s="65">
        <v>354</v>
      </c>
      <c r="P52" s="48"/>
      <c r="Q52" s="48"/>
      <c r="R52" s="48"/>
      <c r="S52" s="48"/>
      <c r="T52" s="48"/>
      <c r="U52" s="48"/>
    </row>
    <row r="53" spans="1:21" ht="30.75" customHeight="1" thickBot="1">
      <c r="A53" s="48"/>
      <c r="B53" s="1230" t="s">
        <v>571</v>
      </c>
      <c r="C53" s="1231"/>
      <c r="D53" s="67"/>
      <c r="E53" s="1232" t="s">
        <v>572</v>
      </c>
      <c r="F53" s="1232"/>
      <c r="G53" s="1232"/>
      <c r="H53" s="1232"/>
      <c r="I53" s="1232"/>
      <c r="J53" s="1233"/>
      <c r="K53" s="68">
        <v>114</v>
      </c>
      <c r="L53" s="69">
        <v>89</v>
      </c>
      <c r="M53" s="69">
        <v>42</v>
      </c>
      <c r="N53" s="69">
        <v>27</v>
      </c>
      <c r="O53" s="70">
        <v>-24</v>
      </c>
      <c r="P53" s="48"/>
      <c r="Q53" s="48"/>
      <c r="R53" s="48"/>
      <c r="S53" s="48"/>
      <c r="T53" s="48"/>
      <c r="U53" s="48"/>
    </row>
    <row r="54" spans="1:21" ht="24" customHeight="1">
      <c r="A54" s="48"/>
      <c r="B54" s="71" t="s">
        <v>573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Fr/YP/YcBu06dys4+RibqSlcYhZE9SQ2AROL6L9R2yepR1yUg57hGUfKLC3Ka2CdnAk84e+j/DmoqXVao+4qw==" saltValue="ef6qDFqT5Yhw+YEftmkl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7</v>
      </c>
    </row>
    <row r="40" spans="2:13" ht="27.75" customHeight="1" thickBot="1">
      <c r="B40" s="74" t="s">
        <v>8</v>
      </c>
      <c r="C40" s="75"/>
      <c r="D40" s="75"/>
      <c r="E40" s="76"/>
      <c r="F40" s="76"/>
      <c r="G40" s="76"/>
      <c r="H40" s="77" t="s">
        <v>1</v>
      </c>
      <c r="I40" s="78" t="s">
        <v>436</v>
      </c>
      <c r="J40" s="79" t="s">
        <v>437</v>
      </c>
      <c r="K40" s="79" t="s">
        <v>438</v>
      </c>
      <c r="L40" s="79" t="s">
        <v>439</v>
      </c>
      <c r="M40" s="80" t="s">
        <v>440</v>
      </c>
    </row>
    <row r="41" spans="2:13" ht="27.75" customHeight="1">
      <c r="B41" s="1242" t="s">
        <v>574</v>
      </c>
      <c r="C41" s="1243"/>
      <c r="D41" s="81"/>
      <c r="E41" s="1248" t="s">
        <v>13</v>
      </c>
      <c r="F41" s="1248"/>
      <c r="G41" s="1248"/>
      <c r="H41" s="1249"/>
      <c r="I41" s="82">
        <v>2153</v>
      </c>
      <c r="J41" s="83">
        <v>1953</v>
      </c>
      <c r="K41" s="83">
        <v>1748</v>
      </c>
      <c r="L41" s="83">
        <v>1582</v>
      </c>
      <c r="M41" s="84">
        <v>1364</v>
      </c>
    </row>
    <row r="42" spans="2:13" ht="27.75" customHeight="1">
      <c r="B42" s="1244"/>
      <c r="C42" s="1245"/>
      <c r="D42" s="85"/>
      <c r="E42" s="1250" t="s">
        <v>14</v>
      </c>
      <c r="F42" s="1250"/>
      <c r="G42" s="1250"/>
      <c r="H42" s="1251"/>
      <c r="I42" s="86" t="s">
        <v>400</v>
      </c>
      <c r="J42" s="87" t="s">
        <v>400</v>
      </c>
      <c r="K42" s="87" t="s">
        <v>400</v>
      </c>
      <c r="L42" s="87" t="s">
        <v>400</v>
      </c>
      <c r="M42" s="88" t="s">
        <v>400</v>
      </c>
    </row>
    <row r="43" spans="2:13" ht="27.75" customHeight="1">
      <c r="B43" s="1244"/>
      <c r="C43" s="1245"/>
      <c r="D43" s="85"/>
      <c r="E43" s="1250" t="s">
        <v>15</v>
      </c>
      <c r="F43" s="1250"/>
      <c r="G43" s="1250"/>
      <c r="H43" s="1251"/>
      <c r="I43" s="86">
        <v>1745</v>
      </c>
      <c r="J43" s="87">
        <v>1633</v>
      </c>
      <c r="K43" s="87">
        <v>1465</v>
      </c>
      <c r="L43" s="87">
        <v>1315</v>
      </c>
      <c r="M43" s="88">
        <v>1107</v>
      </c>
    </row>
    <row r="44" spans="2:13" ht="27.75" customHeight="1">
      <c r="B44" s="1244"/>
      <c r="C44" s="1245"/>
      <c r="D44" s="85"/>
      <c r="E44" s="1250" t="s">
        <v>16</v>
      </c>
      <c r="F44" s="1250"/>
      <c r="G44" s="1250"/>
      <c r="H44" s="1251"/>
      <c r="I44" s="86">
        <v>19</v>
      </c>
      <c r="J44" s="87">
        <v>10</v>
      </c>
      <c r="K44" s="87">
        <v>9</v>
      </c>
      <c r="L44" s="87">
        <v>7</v>
      </c>
      <c r="M44" s="88">
        <v>6</v>
      </c>
    </row>
    <row r="45" spans="2:13" ht="27.75" customHeight="1">
      <c r="B45" s="1244"/>
      <c r="C45" s="1245"/>
      <c r="D45" s="85"/>
      <c r="E45" s="1250" t="s">
        <v>17</v>
      </c>
      <c r="F45" s="1250"/>
      <c r="G45" s="1250"/>
      <c r="H45" s="1251"/>
      <c r="I45" s="86">
        <v>410</v>
      </c>
      <c r="J45" s="87">
        <v>369</v>
      </c>
      <c r="K45" s="87">
        <v>341</v>
      </c>
      <c r="L45" s="87">
        <v>348</v>
      </c>
      <c r="M45" s="88">
        <v>329</v>
      </c>
    </row>
    <row r="46" spans="2:13" ht="27.75" customHeight="1">
      <c r="B46" s="1244"/>
      <c r="C46" s="1245"/>
      <c r="D46" s="89"/>
      <c r="E46" s="1250" t="s">
        <v>18</v>
      </c>
      <c r="F46" s="1250"/>
      <c r="G46" s="1250"/>
      <c r="H46" s="1251"/>
      <c r="I46" s="86" t="s">
        <v>400</v>
      </c>
      <c r="J46" s="87" t="s">
        <v>400</v>
      </c>
      <c r="K46" s="87" t="s">
        <v>400</v>
      </c>
      <c r="L46" s="87" t="s">
        <v>400</v>
      </c>
      <c r="M46" s="88" t="s">
        <v>400</v>
      </c>
    </row>
    <row r="47" spans="2:13" ht="27.75" customHeight="1">
      <c r="B47" s="1244"/>
      <c r="C47" s="1245"/>
      <c r="D47" s="90"/>
      <c r="E47" s="1252" t="s">
        <v>575</v>
      </c>
      <c r="F47" s="1253"/>
      <c r="G47" s="1253"/>
      <c r="H47" s="1254"/>
      <c r="I47" s="86" t="s">
        <v>400</v>
      </c>
      <c r="J47" s="87" t="s">
        <v>400</v>
      </c>
      <c r="K47" s="87" t="s">
        <v>400</v>
      </c>
      <c r="L47" s="87" t="s">
        <v>400</v>
      </c>
      <c r="M47" s="88" t="s">
        <v>400</v>
      </c>
    </row>
    <row r="48" spans="2:13" ht="27.75" customHeight="1">
      <c r="B48" s="1244"/>
      <c r="C48" s="1245"/>
      <c r="D48" s="85"/>
      <c r="E48" s="1250" t="s">
        <v>19</v>
      </c>
      <c r="F48" s="1250"/>
      <c r="G48" s="1250"/>
      <c r="H48" s="1251"/>
      <c r="I48" s="86" t="s">
        <v>400</v>
      </c>
      <c r="J48" s="87" t="s">
        <v>400</v>
      </c>
      <c r="K48" s="87" t="s">
        <v>400</v>
      </c>
      <c r="L48" s="87" t="s">
        <v>400</v>
      </c>
      <c r="M48" s="88" t="s">
        <v>400</v>
      </c>
    </row>
    <row r="49" spans="2:13" ht="27.75" customHeight="1">
      <c r="B49" s="1246"/>
      <c r="C49" s="1247"/>
      <c r="D49" s="85"/>
      <c r="E49" s="1250" t="s">
        <v>20</v>
      </c>
      <c r="F49" s="1250"/>
      <c r="G49" s="1250"/>
      <c r="H49" s="1251"/>
      <c r="I49" s="86" t="s">
        <v>400</v>
      </c>
      <c r="J49" s="87" t="s">
        <v>400</v>
      </c>
      <c r="K49" s="87" t="s">
        <v>400</v>
      </c>
      <c r="L49" s="87" t="s">
        <v>400</v>
      </c>
      <c r="M49" s="88" t="s">
        <v>400</v>
      </c>
    </row>
    <row r="50" spans="2:13" ht="27.75" customHeight="1">
      <c r="B50" s="1255" t="s">
        <v>576</v>
      </c>
      <c r="C50" s="1256"/>
      <c r="D50" s="91"/>
      <c r="E50" s="1250" t="s">
        <v>21</v>
      </c>
      <c r="F50" s="1250"/>
      <c r="G50" s="1250"/>
      <c r="H50" s="1251"/>
      <c r="I50" s="86">
        <v>3464</v>
      </c>
      <c r="J50" s="87">
        <v>3467</v>
      </c>
      <c r="K50" s="87">
        <v>3603</v>
      </c>
      <c r="L50" s="87">
        <v>3855</v>
      </c>
      <c r="M50" s="88">
        <v>3909</v>
      </c>
    </row>
    <row r="51" spans="2:13" ht="27.75" customHeight="1">
      <c r="B51" s="1244"/>
      <c r="C51" s="1245"/>
      <c r="D51" s="85"/>
      <c r="E51" s="1250" t="s">
        <v>22</v>
      </c>
      <c r="F51" s="1250"/>
      <c r="G51" s="1250"/>
      <c r="H51" s="1251"/>
      <c r="I51" s="86" t="s">
        <v>400</v>
      </c>
      <c r="J51" s="87" t="s">
        <v>400</v>
      </c>
      <c r="K51" s="87" t="s">
        <v>400</v>
      </c>
      <c r="L51" s="87" t="s">
        <v>400</v>
      </c>
      <c r="M51" s="88" t="s">
        <v>400</v>
      </c>
    </row>
    <row r="52" spans="2:13" ht="27.75" customHeight="1">
      <c r="B52" s="1246"/>
      <c r="C52" s="1247"/>
      <c r="D52" s="85"/>
      <c r="E52" s="1250" t="s">
        <v>23</v>
      </c>
      <c r="F52" s="1250"/>
      <c r="G52" s="1250"/>
      <c r="H52" s="1251"/>
      <c r="I52" s="86">
        <v>3484</v>
      </c>
      <c r="J52" s="87">
        <v>3253</v>
      </c>
      <c r="K52" s="87">
        <v>3063</v>
      </c>
      <c r="L52" s="87">
        <v>2796</v>
      </c>
      <c r="M52" s="88">
        <v>2520</v>
      </c>
    </row>
    <row r="53" spans="2:13" ht="27.75" customHeight="1" thickBot="1">
      <c r="B53" s="1257" t="s">
        <v>577</v>
      </c>
      <c r="C53" s="1258"/>
      <c r="D53" s="92"/>
      <c r="E53" s="1259" t="s">
        <v>24</v>
      </c>
      <c r="F53" s="1259"/>
      <c r="G53" s="1259"/>
      <c r="H53" s="1260"/>
      <c r="I53" s="93">
        <v>-2620</v>
      </c>
      <c r="J53" s="94">
        <v>-2754</v>
      </c>
      <c r="K53" s="94">
        <v>-3102</v>
      </c>
      <c r="L53" s="94">
        <v>-3399</v>
      </c>
      <c r="M53" s="95">
        <v>-3622</v>
      </c>
    </row>
    <row r="54" spans="2:13" ht="27.75" customHeight="1">
      <c r="B54" s="96" t="s">
        <v>578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Zs0yCXmc/Bde6VxhI+Vo1ks/QYkd4rVjaXVggjhtcTp8UHNyndyDuwQsIYEsxKBavH+50O7X3++VX4UcM5+lA==" saltValue="UhbgaCnx2ZJ/3nvzcF8u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25</v>
      </c>
    </row>
    <row r="54" spans="2:8" ht="29.25" customHeight="1" thickBot="1">
      <c r="B54" s="101" t="s">
        <v>0</v>
      </c>
      <c r="C54" s="102"/>
      <c r="D54" s="102"/>
      <c r="E54" s="103" t="s">
        <v>1</v>
      </c>
      <c r="F54" s="104" t="s">
        <v>438</v>
      </c>
      <c r="G54" s="104" t="s">
        <v>439</v>
      </c>
      <c r="H54" s="105" t="s">
        <v>440</v>
      </c>
    </row>
    <row r="55" spans="2:8" ht="52.5" customHeight="1">
      <c r="B55" s="106"/>
      <c r="C55" s="1269" t="s">
        <v>26</v>
      </c>
      <c r="D55" s="1269"/>
      <c r="E55" s="1270"/>
      <c r="F55" s="107">
        <v>1398</v>
      </c>
      <c r="G55" s="107">
        <v>1399</v>
      </c>
      <c r="H55" s="108">
        <v>1400</v>
      </c>
    </row>
    <row r="56" spans="2:8" ht="52.5" customHeight="1">
      <c r="B56" s="109"/>
      <c r="C56" s="1271" t="s">
        <v>27</v>
      </c>
      <c r="D56" s="1271"/>
      <c r="E56" s="1272"/>
      <c r="F56" s="110">
        <v>640</v>
      </c>
      <c r="G56" s="110">
        <v>868</v>
      </c>
      <c r="H56" s="111">
        <v>874</v>
      </c>
    </row>
    <row r="57" spans="2:8" ht="53.25" customHeight="1">
      <c r="B57" s="109"/>
      <c r="C57" s="1273" t="s">
        <v>28</v>
      </c>
      <c r="D57" s="1273"/>
      <c r="E57" s="1274"/>
      <c r="F57" s="112">
        <v>1382</v>
      </c>
      <c r="G57" s="112">
        <v>1398</v>
      </c>
      <c r="H57" s="113">
        <v>1430</v>
      </c>
    </row>
    <row r="58" spans="2:8" ht="45.75" customHeight="1">
      <c r="B58" s="114"/>
      <c r="C58" s="1261" t="s">
        <v>579</v>
      </c>
      <c r="D58" s="1262"/>
      <c r="E58" s="1263"/>
      <c r="F58" s="115">
        <v>800</v>
      </c>
      <c r="G58" s="115">
        <v>800</v>
      </c>
      <c r="H58" s="116">
        <v>792</v>
      </c>
    </row>
    <row r="59" spans="2:8" ht="45.75" customHeight="1">
      <c r="B59" s="114"/>
      <c r="C59" s="1261" t="s">
        <v>580</v>
      </c>
      <c r="D59" s="1262"/>
      <c r="E59" s="1263"/>
      <c r="F59" s="115">
        <v>397</v>
      </c>
      <c r="G59" s="115">
        <v>397</v>
      </c>
      <c r="H59" s="116">
        <v>397</v>
      </c>
    </row>
    <row r="60" spans="2:8" ht="45.75" customHeight="1">
      <c r="B60" s="114"/>
      <c r="C60" s="1261" t="s">
        <v>581</v>
      </c>
      <c r="D60" s="1262"/>
      <c r="E60" s="1263"/>
      <c r="F60" s="115">
        <v>147</v>
      </c>
      <c r="G60" s="115">
        <v>147</v>
      </c>
      <c r="H60" s="116">
        <v>147</v>
      </c>
    </row>
    <row r="61" spans="2:8" ht="45.75" customHeight="1">
      <c r="B61" s="114"/>
      <c r="C61" s="1261" t="s">
        <v>582</v>
      </c>
      <c r="D61" s="1262"/>
      <c r="E61" s="1263"/>
      <c r="F61" s="115">
        <v>10</v>
      </c>
      <c r="G61" s="115">
        <v>17</v>
      </c>
      <c r="H61" s="116">
        <v>48</v>
      </c>
    </row>
    <row r="62" spans="2:8" ht="45.75" customHeight="1" thickBot="1">
      <c r="B62" s="117"/>
      <c r="C62" s="1264" t="s">
        <v>583</v>
      </c>
      <c r="D62" s="1265"/>
      <c r="E62" s="1266"/>
      <c r="F62" s="118">
        <v>10</v>
      </c>
      <c r="G62" s="118">
        <v>15</v>
      </c>
      <c r="H62" s="119">
        <v>20</v>
      </c>
    </row>
    <row r="63" spans="2:8" ht="52.5" customHeight="1" thickBot="1">
      <c r="B63" s="120"/>
      <c r="C63" s="1267" t="s">
        <v>29</v>
      </c>
      <c r="D63" s="1267"/>
      <c r="E63" s="1268"/>
      <c r="F63" s="121">
        <v>3420</v>
      </c>
      <c r="G63" s="121">
        <v>3665</v>
      </c>
      <c r="H63" s="122">
        <v>3704</v>
      </c>
    </row>
    <row r="64" spans="2:8" ht="15" customHeight="1"/>
    <row r="65" ht="0" hidden="1" customHeight="1"/>
    <row r="66" ht="0" hidden="1" customHeight="1"/>
  </sheetData>
  <sheetProtection algorithmName="SHA-512" hashValue="qSNK8McfAi2u/vtD0vSBlklu2XYkPRUtONnwPR4xedP74OFp6GbjUcW3A4Mes+Uv7Naoru9vz2Hk60KU8PGOfw==" saltValue="8sVMRoxUpq4iYXnCZzT3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69" zoomScaleNormal="69" zoomScaleSheetLayoutView="55" workbookViewId="0">
      <selection activeCell="CC11" sqref="CC11"/>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51"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52"/>
      <c r="DG4" s="252"/>
      <c r="DH4" s="252"/>
      <c r="DI4" s="252"/>
      <c r="DJ4" s="252"/>
      <c r="DK4" s="252"/>
      <c r="DL4" s="252"/>
      <c r="DM4" s="252"/>
      <c r="DN4" s="252"/>
      <c r="DO4" s="252"/>
      <c r="DP4" s="252"/>
      <c r="DQ4" s="252"/>
      <c r="DR4" s="252"/>
      <c r="DS4" s="252"/>
      <c r="DT4" s="252"/>
      <c r="DU4" s="252"/>
      <c r="DV4" s="252"/>
      <c r="DW4" s="252"/>
    </row>
    <row r="5" spans="1:143" s="251"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52"/>
      <c r="DG5" s="252"/>
      <c r="DH5" s="252"/>
      <c r="DI5" s="252"/>
      <c r="DJ5" s="252"/>
      <c r="DK5" s="252"/>
      <c r="DL5" s="252"/>
      <c r="DM5" s="252"/>
      <c r="DN5" s="252"/>
      <c r="DO5" s="252"/>
      <c r="DP5" s="252"/>
      <c r="DQ5" s="252"/>
      <c r="DR5" s="252"/>
      <c r="DS5" s="252"/>
      <c r="DT5" s="252"/>
      <c r="DU5" s="252"/>
      <c r="DV5" s="252"/>
      <c r="DW5" s="252"/>
    </row>
    <row r="6" spans="1:143" s="251"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52"/>
      <c r="DG6" s="252"/>
      <c r="DH6" s="252"/>
      <c r="DI6" s="252"/>
      <c r="DJ6" s="252"/>
      <c r="DK6" s="252"/>
      <c r="DL6" s="252"/>
      <c r="DM6" s="252"/>
      <c r="DN6" s="252"/>
      <c r="DO6" s="252"/>
      <c r="DP6" s="252"/>
      <c r="DQ6" s="252"/>
      <c r="DR6" s="252"/>
      <c r="DS6" s="252"/>
      <c r="DT6" s="252"/>
      <c r="DU6" s="252"/>
      <c r="DV6" s="252"/>
      <c r="DW6" s="252"/>
    </row>
    <row r="7" spans="1:143" s="251"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52"/>
      <c r="DG7" s="252"/>
      <c r="DH7" s="252"/>
      <c r="DI7" s="252"/>
      <c r="DJ7" s="252"/>
      <c r="DK7" s="252"/>
      <c r="DL7" s="252"/>
      <c r="DM7" s="252"/>
      <c r="DN7" s="252"/>
      <c r="DO7" s="252"/>
      <c r="DP7" s="252"/>
      <c r="DQ7" s="252"/>
      <c r="DR7" s="252"/>
      <c r="DS7" s="252"/>
      <c r="DT7" s="252"/>
      <c r="DU7" s="252"/>
      <c r="DV7" s="252"/>
      <c r="DW7" s="252"/>
    </row>
    <row r="8" spans="1:143" s="251"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52"/>
      <c r="DG8" s="252"/>
      <c r="DH8" s="252"/>
      <c r="DI8" s="252"/>
      <c r="DJ8" s="252"/>
      <c r="DK8" s="252"/>
      <c r="DL8" s="252"/>
      <c r="DM8" s="252"/>
      <c r="DN8" s="252"/>
      <c r="DO8" s="252"/>
      <c r="DP8" s="252"/>
      <c r="DQ8" s="252"/>
      <c r="DR8" s="252"/>
      <c r="DS8" s="252"/>
      <c r="DT8" s="252"/>
      <c r="DU8" s="252"/>
      <c r="DV8" s="252"/>
      <c r="DW8" s="252"/>
    </row>
    <row r="9" spans="1:143" s="251"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52"/>
      <c r="DG9" s="252"/>
      <c r="DH9" s="252"/>
      <c r="DI9" s="252"/>
      <c r="DJ9" s="252"/>
      <c r="DK9" s="252"/>
      <c r="DL9" s="252"/>
      <c r="DM9" s="252"/>
      <c r="DN9" s="252"/>
      <c r="DO9" s="252"/>
      <c r="DP9" s="252"/>
      <c r="DQ9" s="252"/>
      <c r="DR9" s="252"/>
      <c r="DS9" s="252"/>
      <c r="DT9" s="252"/>
      <c r="DU9" s="252"/>
      <c r="DV9" s="252"/>
      <c r="DW9" s="252"/>
    </row>
    <row r="10" spans="1:143" s="251"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52"/>
      <c r="DG10" s="252"/>
      <c r="DH10" s="252"/>
      <c r="DI10" s="252"/>
      <c r="DJ10" s="252"/>
      <c r="DK10" s="252"/>
      <c r="DL10" s="252"/>
      <c r="DM10" s="252"/>
      <c r="DN10" s="252"/>
      <c r="DO10" s="252"/>
      <c r="DP10" s="252"/>
      <c r="DQ10" s="252"/>
      <c r="DR10" s="252"/>
      <c r="DS10" s="252"/>
      <c r="DT10" s="252"/>
      <c r="DU10" s="252"/>
      <c r="DV10" s="252"/>
      <c r="DW10" s="252"/>
      <c r="EM10" s="251" t="s">
        <v>461</v>
      </c>
    </row>
    <row r="11" spans="1:143" s="251"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52"/>
      <c r="DG11" s="252"/>
      <c r="DH11" s="252"/>
      <c r="DI11" s="252"/>
      <c r="DJ11" s="252"/>
      <c r="DK11" s="252"/>
      <c r="DL11" s="252"/>
      <c r="DM11" s="252"/>
      <c r="DN11" s="252"/>
      <c r="DO11" s="252"/>
      <c r="DP11" s="252"/>
      <c r="DQ11" s="252"/>
      <c r="DR11" s="252"/>
      <c r="DS11" s="252"/>
      <c r="DT11" s="252"/>
      <c r="DU11" s="252"/>
      <c r="DV11" s="252"/>
      <c r="DW11" s="252"/>
    </row>
    <row r="12" spans="1:143" s="251"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52"/>
      <c r="DG12" s="252"/>
      <c r="DH12" s="252"/>
      <c r="DI12" s="252"/>
      <c r="DJ12" s="252"/>
      <c r="DK12" s="252"/>
      <c r="DL12" s="252"/>
      <c r="DM12" s="252"/>
      <c r="DN12" s="252"/>
      <c r="DO12" s="252"/>
      <c r="DP12" s="252"/>
      <c r="DQ12" s="252"/>
      <c r="DR12" s="252"/>
      <c r="DS12" s="252"/>
      <c r="DT12" s="252"/>
      <c r="DU12" s="252"/>
      <c r="DV12" s="252"/>
      <c r="DW12" s="252"/>
      <c r="EM12" s="251" t="s">
        <v>461</v>
      </c>
    </row>
    <row r="13" spans="1:143" s="251"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52"/>
      <c r="DG13" s="252"/>
      <c r="DH13" s="252"/>
      <c r="DI13" s="252"/>
      <c r="DJ13" s="252"/>
      <c r="DK13" s="252"/>
      <c r="DL13" s="252"/>
      <c r="DM13" s="252"/>
      <c r="DN13" s="252"/>
      <c r="DO13" s="252"/>
      <c r="DP13" s="252"/>
      <c r="DQ13" s="252"/>
      <c r="DR13" s="252"/>
      <c r="DS13" s="252"/>
      <c r="DT13" s="252"/>
      <c r="DU13" s="252"/>
      <c r="DV13" s="252"/>
      <c r="DW13" s="252"/>
    </row>
    <row r="14" spans="1:143" s="251"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52"/>
      <c r="DG14" s="252"/>
      <c r="DH14" s="252"/>
      <c r="DI14" s="252"/>
      <c r="DJ14" s="252"/>
      <c r="DK14" s="252"/>
      <c r="DL14" s="252"/>
      <c r="DM14" s="252"/>
      <c r="DN14" s="252"/>
      <c r="DO14" s="252"/>
      <c r="DP14" s="252"/>
      <c r="DQ14" s="252"/>
      <c r="DR14" s="252"/>
      <c r="DS14" s="252"/>
      <c r="DT14" s="252"/>
      <c r="DU14" s="252"/>
      <c r="DV14" s="252"/>
      <c r="DW14" s="252"/>
    </row>
    <row r="15" spans="1:143" s="251"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52"/>
      <c r="DG15" s="252"/>
      <c r="DH15" s="252"/>
      <c r="DI15" s="252"/>
      <c r="DJ15" s="252"/>
      <c r="DK15" s="252"/>
      <c r="DL15" s="252"/>
      <c r="DM15" s="252"/>
      <c r="DN15" s="252"/>
      <c r="DO15" s="252"/>
      <c r="DP15" s="252"/>
      <c r="DQ15" s="252"/>
      <c r="DR15" s="252"/>
      <c r="DS15" s="252"/>
      <c r="DT15" s="252"/>
      <c r="DU15" s="252"/>
      <c r="DV15" s="252"/>
      <c r="DW15" s="252"/>
    </row>
    <row r="16" spans="1:143" s="251"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52"/>
      <c r="DG16" s="252"/>
      <c r="DH16" s="252"/>
      <c r="DI16" s="252"/>
      <c r="DJ16" s="252"/>
      <c r="DK16" s="252"/>
      <c r="DL16" s="252"/>
      <c r="DM16" s="252"/>
      <c r="DN16" s="252"/>
      <c r="DO16" s="252"/>
      <c r="DP16" s="252"/>
      <c r="DQ16" s="252"/>
      <c r="DR16" s="252"/>
      <c r="DS16" s="252"/>
      <c r="DT16" s="252"/>
      <c r="DU16" s="252"/>
      <c r="DV16" s="252"/>
      <c r="DW16" s="252"/>
    </row>
    <row r="17" spans="1:351" s="251"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52"/>
      <c r="DG17" s="252"/>
      <c r="DH17" s="252"/>
      <c r="DI17" s="252"/>
      <c r="DJ17" s="252"/>
      <c r="DK17" s="252"/>
      <c r="DL17" s="252"/>
      <c r="DM17" s="252"/>
      <c r="DN17" s="252"/>
      <c r="DO17" s="252"/>
      <c r="DP17" s="252"/>
      <c r="DQ17" s="252"/>
      <c r="DR17" s="252"/>
      <c r="DS17" s="252"/>
      <c r="DT17" s="252"/>
      <c r="DU17" s="252"/>
      <c r="DV17" s="252"/>
      <c r="DW17" s="252"/>
    </row>
    <row r="18" spans="1:351" s="251"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52"/>
      <c r="DG18" s="252"/>
      <c r="DH18" s="252"/>
      <c r="DI18" s="252"/>
      <c r="DJ18" s="252"/>
      <c r="DK18" s="252"/>
      <c r="DL18" s="252"/>
      <c r="DM18" s="252"/>
      <c r="DN18" s="252"/>
      <c r="DO18" s="252"/>
      <c r="DP18" s="252"/>
      <c r="DQ18" s="252"/>
      <c r="DR18" s="252"/>
      <c r="DS18" s="252"/>
      <c r="DT18" s="252"/>
      <c r="DU18" s="252"/>
      <c r="DV18" s="252"/>
      <c r="DW18" s="252"/>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460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455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6" t="s">
        <v>459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5">
      <c r="B44" s="36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5">
      <c r="B45" s="36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5">
      <c r="B46" s="36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5">
      <c r="B47" s="36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453</v>
      </c>
    </row>
    <row r="50" spans="1:109" ht="13.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436</v>
      </c>
      <c r="BQ50" s="1289"/>
      <c r="BR50" s="1289"/>
      <c r="BS50" s="1289"/>
      <c r="BT50" s="1289"/>
      <c r="BU50" s="1289"/>
      <c r="BV50" s="1289"/>
      <c r="BW50" s="1289"/>
      <c r="BX50" s="1289" t="s">
        <v>437</v>
      </c>
      <c r="BY50" s="1289"/>
      <c r="BZ50" s="1289"/>
      <c r="CA50" s="1289"/>
      <c r="CB50" s="1289"/>
      <c r="CC50" s="1289"/>
      <c r="CD50" s="1289"/>
      <c r="CE50" s="1289"/>
      <c r="CF50" s="1289" t="s">
        <v>438</v>
      </c>
      <c r="CG50" s="1289"/>
      <c r="CH50" s="1289"/>
      <c r="CI50" s="1289"/>
      <c r="CJ50" s="1289"/>
      <c r="CK50" s="1289"/>
      <c r="CL50" s="1289"/>
      <c r="CM50" s="1289"/>
      <c r="CN50" s="1289" t="s">
        <v>439</v>
      </c>
      <c r="CO50" s="1289"/>
      <c r="CP50" s="1289"/>
      <c r="CQ50" s="1289"/>
      <c r="CR50" s="1289"/>
      <c r="CS50" s="1289"/>
      <c r="CT50" s="1289"/>
      <c r="CU50" s="1289"/>
      <c r="CV50" s="1289" t="s">
        <v>440</v>
      </c>
      <c r="CW50" s="1289"/>
      <c r="CX50" s="1289"/>
      <c r="CY50" s="1289"/>
      <c r="CZ50" s="1289"/>
      <c r="DA50" s="1289"/>
      <c r="DB50" s="1289"/>
      <c r="DC50" s="1289"/>
    </row>
    <row r="51" spans="1:109" ht="13.5" customHeight="1">
      <c r="B51" s="366"/>
      <c r="G51" s="1295"/>
      <c r="H51" s="1295"/>
      <c r="I51" s="1293"/>
      <c r="J51" s="1293"/>
      <c r="K51" s="1292"/>
      <c r="L51" s="1292"/>
      <c r="M51" s="1292"/>
      <c r="N51" s="1292"/>
      <c r="AM51" s="373"/>
      <c r="AN51" s="1291" t="s">
        <v>452</v>
      </c>
      <c r="AO51" s="1291"/>
      <c r="AP51" s="1291"/>
      <c r="AQ51" s="1291"/>
      <c r="AR51" s="1291"/>
      <c r="AS51" s="1291"/>
      <c r="AT51" s="1291"/>
      <c r="AU51" s="1291"/>
      <c r="AV51" s="1291"/>
      <c r="AW51" s="1291"/>
      <c r="AX51" s="1291"/>
      <c r="AY51" s="1291"/>
      <c r="AZ51" s="1291"/>
      <c r="BA51" s="1291"/>
      <c r="BB51" s="1291" t="s">
        <v>458</v>
      </c>
      <c r="BC51" s="1291"/>
      <c r="BD51" s="1291"/>
      <c r="BE51" s="1291"/>
      <c r="BF51" s="1291"/>
      <c r="BG51" s="1291"/>
      <c r="BH51" s="1291"/>
      <c r="BI51" s="1291"/>
      <c r="BJ51" s="1291"/>
      <c r="BK51" s="1291"/>
      <c r="BL51" s="1291"/>
      <c r="BM51" s="1291"/>
      <c r="BN51" s="1291"/>
      <c r="BO51" s="1291"/>
      <c r="BP51" s="1290"/>
      <c r="BQ51" s="1275"/>
      <c r="BR51" s="1275"/>
      <c r="BS51" s="1275"/>
      <c r="BT51" s="1275"/>
      <c r="BU51" s="1275"/>
      <c r="BV51" s="1275"/>
      <c r="BW51" s="1275"/>
      <c r="BX51" s="1290"/>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c r="B52" s="366"/>
      <c r="G52" s="1295"/>
      <c r="H52" s="1295"/>
      <c r="I52" s="1293"/>
      <c r="J52" s="1293"/>
      <c r="K52" s="1292"/>
      <c r="L52" s="1292"/>
      <c r="M52" s="1292"/>
      <c r="N52" s="1292"/>
      <c r="AM52" s="37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95"/>
      <c r="H53" s="1295"/>
      <c r="I53" s="1285"/>
      <c r="J53" s="1285"/>
      <c r="K53" s="1292"/>
      <c r="L53" s="1292"/>
      <c r="M53" s="1292"/>
      <c r="N53" s="1292"/>
      <c r="AM53" s="373"/>
      <c r="AN53" s="1291"/>
      <c r="AO53" s="1291"/>
      <c r="AP53" s="1291"/>
      <c r="AQ53" s="1291"/>
      <c r="AR53" s="1291"/>
      <c r="AS53" s="1291"/>
      <c r="AT53" s="1291"/>
      <c r="AU53" s="1291"/>
      <c r="AV53" s="1291"/>
      <c r="AW53" s="1291"/>
      <c r="AX53" s="1291"/>
      <c r="AY53" s="1291"/>
      <c r="AZ53" s="1291"/>
      <c r="BA53" s="1291"/>
      <c r="BB53" s="1291" t="s">
        <v>457</v>
      </c>
      <c r="BC53" s="1291"/>
      <c r="BD53" s="1291"/>
      <c r="BE53" s="1291"/>
      <c r="BF53" s="1291"/>
      <c r="BG53" s="1291"/>
      <c r="BH53" s="1291"/>
      <c r="BI53" s="1291"/>
      <c r="BJ53" s="1291"/>
      <c r="BK53" s="1291"/>
      <c r="BL53" s="1291"/>
      <c r="BM53" s="1291"/>
      <c r="BN53" s="1291"/>
      <c r="BO53" s="1291"/>
      <c r="BP53" s="1290"/>
      <c r="BQ53" s="1275"/>
      <c r="BR53" s="1275"/>
      <c r="BS53" s="1275"/>
      <c r="BT53" s="1275"/>
      <c r="BU53" s="1275"/>
      <c r="BV53" s="1275"/>
      <c r="BW53" s="1275"/>
      <c r="BX53" s="1290"/>
      <c r="BY53" s="1275"/>
      <c r="BZ53" s="1275"/>
      <c r="CA53" s="1275"/>
      <c r="CB53" s="1275"/>
      <c r="CC53" s="1275"/>
      <c r="CD53" s="1275"/>
      <c r="CE53" s="1275"/>
      <c r="CF53" s="1275">
        <v>48.7</v>
      </c>
      <c r="CG53" s="1275"/>
      <c r="CH53" s="1275"/>
      <c r="CI53" s="1275"/>
      <c r="CJ53" s="1275"/>
      <c r="CK53" s="1275"/>
      <c r="CL53" s="1275"/>
      <c r="CM53" s="1275"/>
      <c r="CN53" s="1275">
        <v>50</v>
      </c>
      <c r="CO53" s="1275"/>
      <c r="CP53" s="1275"/>
      <c r="CQ53" s="1275"/>
      <c r="CR53" s="1275"/>
      <c r="CS53" s="1275"/>
      <c r="CT53" s="1275"/>
      <c r="CU53" s="1275"/>
      <c r="CV53" s="1275">
        <v>50.8</v>
      </c>
      <c r="CW53" s="1275"/>
      <c r="CX53" s="1275"/>
      <c r="CY53" s="1275"/>
      <c r="CZ53" s="1275"/>
      <c r="DA53" s="1275"/>
      <c r="DB53" s="1275"/>
      <c r="DC53" s="1275"/>
    </row>
    <row r="54" spans="1:109" ht="13.5">
      <c r="A54" s="381"/>
      <c r="B54" s="366"/>
      <c r="G54" s="1295"/>
      <c r="H54" s="1295"/>
      <c r="I54" s="1285"/>
      <c r="J54" s="1285"/>
      <c r="K54" s="1292"/>
      <c r="L54" s="1292"/>
      <c r="M54" s="1292"/>
      <c r="N54" s="1292"/>
      <c r="AM54" s="37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5"/>
      <c r="H55" s="1285"/>
      <c r="I55" s="1285"/>
      <c r="J55" s="1285"/>
      <c r="K55" s="1292"/>
      <c r="L55" s="1292"/>
      <c r="M55" s="1292"/>
      <c r="N55" s="1292"/>
      <c r="AN55" s="1289" t="s">
        <v>451</v>
      </c>
      <c r="AO55" s="1289"/>
      <c r="AP55" s="1289"/>
      <c r="AQ55" s="1289"/>
      <c r="AR55" s="1289"/>
      <c r="AS55" s="1289"/>
      <c r="AT55" s="1289"/>
      <c r="AU55" s="1289"/>
      <c r="AV55" s="1289"/>
      <c r="AW55" s="1289"/>
      <c r="AX55" s="1289"/>
      <c r="AY55" s="1289"/>
      <c r="AZ55" s="1289"/>
      <c r="BA55" s="1289"/>
      <c r="BB55" s="1291" t="s">
        <v>458</v>
      </c>
      <c r="BC55" s="1291"/>
      <c r="BD55" s="1291"/>
      <c r="BE55" s="1291"/>
      <c r="BF55" s="1291"/>
      <c r="BG55" s="1291"/>
      <c r="BH55" s="1291"/>
      <c r="BI55" s="1291"/>
      <c r="BJ55" s="1291"/>
      <c r="BK55" s="1291"/>
      <c r="BL55" s="1291"/>
      <c r="BM55" s="1291"/>
      <c r="BN55" s="1291"/>
      <c r="BO55" s="1291"/>
      <c r="BP55" s="1290"/>
      <c r="BQ55" s="1275"/>
      <c r="BR55" s="1275"/>
      <c r="BS55" s="1275"/>
      <c r="BT55" s="1275"/>
      <c r="BU55" s="1275"/>
      <c r="BV55" s="1275"/>
      <c r="BW55" s="1275"/>
      <c r="BX55" s="1290"/>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c r="A56" s="381"/>
      <c r="B56" s="366"/>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1"/>
      <c r="BC56" s="1291"/>
      <c r="BD56" s="1291"/>
      <c r="BE56" s="1291"/>
      <c r="BF56" s="1291"/>
      <c r="BG56" s="1291"/>
      <c r="BH56" s="1291"/>
      <c r="BI56" s="1291"/>
      <c r="BJ56" s="1291"/>
      <c r="BK56" s="1291"/>
      <c r="BL56" s="1291"/>
      <c r="BM56" s="1291"/>
      <c r="BN56" s="1291"/>
      <c r="BO56" s="1291"/>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5"/>
      <c r="H57" s="1285"/>
      <c r="I57" s="1294"/>
      <c r="J57" s="1294"/>
      <c r="K57" s="1292"/>
      <c r="L57" s="1292"/>
      <c r="M57" s="1292"/>
      <c r="N57" s="1292"/>
      <c r="AM57" s="365"/>
      <c r="AN57" s="1289"/>
      <c r="AO57" s="1289"/>
      <c r="AP57" s="1289"/>
      <c r="AQ57" s="1289"/>
      <c r="AR57" s="1289"/>
      <c r="AS57" s="1289"/>
      <c r="AT57" s="1289"/>
      <c r="AU57" s="1289"/>
      <c r="AV57" s="1289"/>
      <c r="AW57" s="1289"/>
      <c r="AX57" s="1289"/>
      <c r="AY57" s="1289"/>
      <c r="AZ57" s="1289"/>
      <c r="BA57" s="1289"/>
      <c r="BB57" s="1291" t="s">
        <v>457</v>
      </c>
      <c r="BC57" s="1291"/>
      <c r="BD57" s="1291"/>
      <c r="BE57" s="1291"/>
      <c r="BF57" s="1291"/>
      <c r="BG57" s="1291"/>
      <c r="BH57" s="1291"/>
      <c r="BI57" s="1291"/>
      <c r="BJ57" s="1291"/>
      <c r="BK57" s="1291"/>
      <c r="BL57" s="1291"/>
      <c r="BM57" s="1291"/>
      <c r="BN57" s="1291"/>
      <c r="BO57" s="1291"/>
      <c r="BP57" s="1290"/>
      <c r="BQ57" s="1275"/>
      <c r="BR57" s="1275"/>
      <c r="BS57" s="1275"/>
      <c r="BT57" s="1275"/>
      <c r="BU57" s="1275"/>
      <c r="BV57" s="1275"/>
      <c r="BW57" s="1275"/>
      <c r="BX57" s="1290"/>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5">
      <c r="A58" s="365"/>
      <c r="B58" s="387"/>
      <c r="G58" s="1285"/>
      <c r="H58" s="1285"/>
      <c r="I58" s="1294"/>
      <c r="J58" s="1294"/>
      <c r="K58" s="1292"/>
      <c r="L58" s="1292"/>
      <c r="M58" s="1292"/>
      <c r="N58" s="1292"/>
      <c r="AM58" s="365"/>
      <c r="AN58" s="1289"/>
      <c r="AO58" s="1289"/>
      <c r="AP58" s="1289"/>
      <c r="AQ58" s="1289"/>
      <c r="AR58" s="1289"/>
      <c r="AS58" s="1289"/>
      <c r="AT58" s="1289"/>
      <c r="AU58" s="1289"/>
      <c r="AV58" s="1289"/>
      <c r="AW58" s="1289"/>
      <c r="AX58" s="1289"/>
      <c r="AY58" s="1289"/>
      <c r="AZ58" s="1289"/>
      <c r="BA58" s="1289"/>
      <c r="BB58" s="1291"/>
      <c r="BC58" s="1291"/>
      <c r="BD58" s="1291"/>
      <c r="BE58" s="1291"/>
      <c r="BF58" s="1291"/>
      <c r="BG58" s="1291"/>
      <c r="BH58" s="1291"/>
      <c r="BI58" s="1291"/>
      <c r="BJ58" s="1291"/>
      <c r="BK58" s="1291"/>
      <c r="BL58" s="1291"/>
      <c r="BM58" s="1291"/>
      <c r="BN58" s="1291"/>
      <c r="BO58" s="1291"/>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456</v>
      </c>
    </row>
    <row r="64" spans="1:109" ht="13.5">
      <c r="B64" s="366"/>
      <c r="G64" s="382"/>
      <c r="I64" s="384"/>
      <c r="J64" s="384"/>
      <c r="K64" s="384"/>
      <c r="L64" s="384"/>
      <c r="M64" s="384"/>
      <c r="N64" s="383"/>
      <c r="AM64" s="382"/>
      <c r="AN64" s="382" t="s">
        <v>455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6" t="s">
        <v>454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5">
      <c r="B66" s="366"/>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5">
      <c r="B67" s="366"/>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5">
      <c r="B68" s="366"/>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5">
      <c r="B69" s="366"/>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453</v>
      </c>
    </row>
    <row r="72" spans="2:107" ht="13.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436</v>
      </c>
      <c r="BQ72" s="1289"/>
      <c r="BR72" s="1289"/>
      <c r="BS72" s="1289"/>
      <c r="BT72" s="1289"/>
      <c r="BU72" s="1289"/>
      <c r="BV72" s="1289"/>
      <c r="BW72" s="1289"/>
      <c r="BX72" s="1289" t="s">
        <v>437</v>
      </c>
      <c r="BY72" s="1289"/>
      <c r="BZ72" s="1289"/>
      <c r="CA72" s="1289"/>
      <c r="CB72" s="1289"/>
      <c r="CC72" s="1289"/>
      <c r="CD72" s="1289"/>
      <c r="CE72" s="1289"/>
      <c r="CF72" s="1289" t="s">
        <v>438</v>
      </c>
      <c r="CG72" s="1289"/>
      <c r="CH72" s="1289"/>
      <c r="CI72" s="1289"/>
      <c r="CJ72" s="1289"/>
      <c r="CK72" s="1289"/>
      <c r="CL72" s="1289"/>
      <c r="CM72" s="1289"/>
      <c r="CN72" s="1289" t="s">
        <v>439</v>
      </c>
      <c r="CO72" s="1289"/>
      <c r="CP72" s="1289"/>
      <c r="CQ72" s="1289"/>
      <c r="CR72" s="1289"/>
      <c r="CS72" s="1289"/>
      <c r="CT72" s="1289"/>
      <c r="CU72" s="1289"/>
      <c r="CV72" s="1289" t="s">
        <v>440</v>
      </c>
      <c r="CW72" s="1289"/>
      <c r="CX72" s="1289"/>
      <c r="CY72" s="1289"/>
      <c r="CZ72" s="1289"/>
      <c r="DA72" s="1289"/>
      <c r="DB72" s="1289"/>
      <c r="DC72" s="1289"/>
    </row>
    <row r="73" spans="2:107" ht="13.5">
      <c r="B73" s="366"/>
      <c r="G73" s="1295"/>
      <c r="H73" s="1295"/>
      <c r="I73" s="1295"/>
      <c r="J73" s="1295"/>
      <c r="K73" s="1296"/>
      <c r="L73" s="1296"/>
      <c r="M73" s="1296"/>
      <c r="N73" s="1296"/>
      <c r="AM73" s="373"/>
      <c r="AN73" s="1291" t="s">
        <v>452</v>
      </c>
      <c r="AO73" s="1291"/>
      <c r="AP73" s="1291"/>
      <c r="AQ73" s="1291"/>
      <c r="AR73" s="1291"/>
      <c r="AS73" s="1291"/>
      <c r="AT73" s="1291"/>
      <c r="AU73" s="1291"/>
      <c r="AV73" s="1291"/>
      <c r="AW73" s="1291"/>
      <c r="AX73" s="1291"/>
      <c r="AY73" s="1291"/>
      <c r="AZ73" s="1291"/>
      <c r="BA73" s="1291"/>
      <c r="BB73" s="1291" t="s">
        <v>450</v>
      </c>
      <c r="BC73" s="1291"/>
      <c r="BD73" s="1291"/>
      <c r="BE73" s="1291"/>
      <c r="BF73" s="1291"/>
      <c r="BG73" s="1291"/>
      <c r="BH73" s="1291"/>
      <c r="BI73" s="1291"/>
      <c r="BJ73" s="1291"/>
      <c r="BK73" s="1291"/>
      <c r="BL73" s="1291"/>
      <c r="BM73" s="1291"/>
      <c r="BN73" s="1291"/>
      <c r="BO73" s="1291"/>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366"/>
      <c r="G74" s="1295"/>
      <c r="H74" s="1295"/>
      <c r="I74" s="1295"/>
      <c r="J74" s="1295"/>
      <c r="K74" s="1296"/>
      <c r="L74" s="1296"/>
      <c r="M74" s="1296"/>
      <c r="N74" s="1296"/>
      <c r="AM74" s="37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95"/>
      <c r="H75" s="1295"/>
      <c r="I75" s="1285"/>
      <c r="J75" s="1285"/>
      <c r="K75" s="1292"/>
      <c r="L75" s="1292"/>
      <c r="M75" s="1292"/>
      <c r="N75" s="1292"/>
      <c r="AM75" s="373"/>
      <c r="AN75" s="1291"/>
      <c r="AO75" s="1291"/>
      <c r="AP75" s="1291"/>
      <c r="AQ75" s="1291"/>
      <c r="AR75" s="1291"/>
      <c r="AS75" s="1291"/>
      <c r="AT75" s="1291"/>
      <c r="AU75" s="1291"/>
      <c r="AV75" s="1291"/>
      <c r="AW75" s="1291"/>
      <c r="AX75" s="1291"/>
      <c r="AY75" s="1291"/>
      <c r="AZ75" s="1291"/>
      <c r="BA75" s="1291"/>
      <c r="BB75" s="1291" t="s">
        <v>449</v>
      </c>
      <c r="BC75" s="1291"/>
      <c r="BD75" s="1291"/>
      <c r="BE75" s="1291"/>
      <c r="BF75" s="1291"/>
      <c r="BG75" s="1291"/>
      <c r="BH75" s="1291"/>
      <c r="BI75" s="1291"/>
      <c r="BJ75" s="1291"/>
      <c r="BK75" s="1291"/>
      <c r="BL75" s="1291"/>
      <c r="BM75" s="1291"/>
      <c r="BN75" s="1291"/>
      <c r="BO75" s="1291"/>
      <c r="BP75" s="1275">
        <v>11.9</v>
      </c>
      <c r="BQ75" s="1275"/>
      <c r="BR75" s="1275"/>
      <c r="BS75" s="1275"/>
      <c r="BT75" s="1275"/>
      <c r="BU75" s="1275"/>
      <c r="BV75" s="1275"/>
      <c r="BW75" s="1275"/>
      <c r="BX75" s="1275">
        <v>9.9</v>
      </c>
      <c r="BY75" s="1275"/>
      <c r="BZ75" s="1275"/>
      <c r="CA75" s="1275"/>
      <c r="CB75" s="1275"/>
      <c r="CC75" s="1275"/>
      <c r="CD75" s="1275"/>
      <c r="CE75" s="1275"/>
      <c r="CF75" s="1275">
        <v>6.8</v>
      </c>
      <c r="CG75" s="1275"/>
      <c r="CH75" s="1275"/>
      <c r="CI75" s="1275"/>
      <c r="CJ75" s="1275"/>
      <c r="CK75" s="1275"/>
      <c r="CL75" s="1275"/>
      <c r="CM75" s="1275"/>
      <c r="CN75" s="1275">
        <v>4.4000000000000004</v>
      </c>
      <c r="CO75" s="1275"/>
      <c r="CP75" s="1275"/>
      <c r="CQ75" s="1275"/>
      <c r="CR75" s="1275"/>
      <c r="CS75" s="1275"/>
      <c r="CT75" s="1275"/>
      <c r="CU75" s="1275"/>
      <c r="CV75" s="1275">
        <v>1.2</v>
      </c>
      <c r="CW75" s="1275"/>
      <c r="CX75" s="1275"/>
      <c r="CY75" s="1275"/>
      <c r="CZ75" s="1275"/>
      <c r="DA75" s="1275"/>
      <c r="DB75" s="1275"/>
      <c r="DC75" s="1275"/>
    </row>
    <row r="76" spans="2:107" ht="13.5">
      <c r="B76" s="366"/>
      <c r="G76" s="1295"/>
      <c r="H76" s="1295"/>
      <c r="I76" s="1285"/>
      <c r="J76" s="1285"/>
      <c r="K76" s="1292"/>
      <c r="L76" s="1292"/>
      <c r="M76" s="1292"/>
      <c r="N76" s="1292"/>
      <c r="AM76" s="37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5"/>
      <c r="H77" s="1285"/>
      <c r="I77" s="1285"/>
      <c r="J77" s="1285"/>
      <c r="K77" s="1296"/>
      <c r="L77" s="1296"/>
      <c r="M77" s="1296"/>
      <c r="N77" s="1296"/>
      <c r="AN77" s="1289" t="s">
        <v>451</v>
      </c>
      <c r="AO77" s="1289"/>
      <c r="AP77" s="1289"/>
      <c r="AQ77" s="1289"/>
      <c r="AR77" s="1289"/>
      <c r="AS77" s="1289"/>
      <c r="AT77" s="1289"/>
      <c r="AU77" s="1289"/>
      <c r="AV77" s="1289"/>
      <c r="AW77" s="1289"/>
      <c r="AX77" s="1289"/>
      <c r="AY77" s="1289"/>
      <c r="AZ77" s="1289"/>
      <c r="BA77" s="1289"/>
      <c r="BB77" s="1291" t="s">
        <v>450</v>
      </c>
      <c r="BC77" s="1291"/>
      <c r="BD77" s="1291"/>
      <c r="BE77" s="1291"/>
      <c r="BF77" s="1291"/>
      <c r="BG77" s="1291"/>
      <c r="BH77" s="1291"/>
      <c r="BI77" s="1291"/>
      <c r="BJ77" s="1291"/>
      <c r="BK77" s="1291"/>
      <c r="BL77" s="1291"/>
      <c r="BM77" s="1291"/>
      <c r="BN77" s="1291"/>
      <c r="BO77" s="1291"/>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1"/>
      <c r="BC78" s="1291"/>
      <c r="BD78" s="1291"/>
      <c r="BE78" s="1291"/>
      <c r="BF78" s="1291"/>
      <c r="BG78" s="1291"/>
      <c r="BH78" s="1291"/>
      <c r="BI78" s="1291"/>
      <c r="BJ78" s="1291"/>
      <c r="BK78" s="1291"/>
      <c r="BL78" s="1291"/>
      <c r="BM78" s="1291"/>
      <c r="BN78" s="1291"/>
      <c r="BO78" s="1291"/>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1" t="s">
        <v>449</v>
      </c>
      <c r="BC79" s="1291"/>
      <c r="BD79" s="1291"/>
      <c r="BE79" s="1291"/>
      <c r="BF79" s="1291"/>
      <c r="BG79" s="1291"/>
      <c r="BH79" s="1291"/>
      <c r="BI79" s="1291"/>
      <c r="BJ79" s="1291"/>
      <c r="BK79" s="1291"/>
      <c r="BL79" s="1291"/>
      <c r="BM79" s="1291"/>
      <c r="BN79" s="1291"/>
      <c r="BO79" s="1291"/>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5">
      <c r="B80" s="366"/>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1"/>
      <c r="BC80" s="1291"/>
      <c r="BD80" s="1291"/>
      <c r="BE80" s="1291"/>
      <c r="BF80" s="1291"/>
      <c r="BG80" s="1291"/>
      <c r="BH80" s="1291"/>
      <c r="BI80" s="1291"/>
      <c r="BJ80" s="1291"/>
      <c r="BK80" s="1291"/>
      <c r="BL80" s="1291"/>
      <c r="BM80" s="1291"/>
      <c r="BN80" s="1291"/>
      <c r="BO80" s="1291"/>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oRF24RL1cSGUR4RRKX3T7txxvHGy5XzJR6qub0iM7hnkD/f0re76G6nu9pQ1Os2bzzmBvXp1nrAnBVKUHBqsA==" saltValue="tQn3VkiPhH4FLTuXl+Ur7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462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vLjOJvNCUIZOodhnbB4v7KgXNPw0cOmcaEo2w1bgI2KDBKL9A60SE+dso+wZKe+Ks72zAsML7VWIXviMvukkg==" saltValue="1cIPcJrInKfXz/ZvzG+3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c r="AG59" s="251"/>
      <c r="AH59" s="251"/>
    </row>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463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SM2D+RBZPlCJDw1fgetl3awJ+KAMHMHJv9ZKp2vivKQiIecyzAAkVYew0vbmHFVNyUTrF2F3QQbFisr/L9qMw==" saltValue="kc/HM7P5LUT5N/QU8Dp3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30</v>
      </c>
      <c r="E2" s="134"/>
      <c r="F2" s="135" t="s">
        <v>435</v>
      </c>
      <c r="G2" s="136"/>
      <c r="H2" s="137"/>
    </row>
    <row r="3" spans="1:8">
      <c r="A3" s="133" t="s">
        <v>428</v>
      </c>
      <c r="B3" s="138"/>
      <c r="C3" s="139"/>
      <c r="D3" s="140">
        <v>103114</v>
      </c>
      <c r="E3" s="141"/>
      <c r="F3" s="142">
        <v>316331</v>
      </c>
      <c r="G3" s="143"/>
      <c r="H3" s="144"/>
    </row>
    <row r="4" spans="1:8">
      <c r="A4" s="145"/>
      <c r="B4" s="146"/>
      <c r="C4" s="147"/>
      <c r="D4" s="148">
        <v>63219</v>
      </c>
      <c r="E4" s="149"/>
      <c r="F4" s="150">
        <v>106387</v>
      </c>
      <c r="G4" s="151"/>
      <c r="H4" s="152"/>
    </row>
    <row r="5" spans="1:8">
      <c r="A5" s="133" t="s">
        <v>430</v>
      </c>
      <c r="B5" s="138"/>
      <c r="C5" s="139"/>
      <c r="D5" s="140">
        <v>150076</v>
      </c>
      <c r="E5" s="141"/>
      <c r="F5" s="142">
        <v>333013</v>
      </c>
      <c r="G5" s="143"/>
      <c r="H5" s="144"/>
    </row>
    <row r="6" spans="1:8">
      <c r="A6" s="145"/>
      <c r="B6" s="146"/>
      <c r="C6" s="147"/>
      <c r="D6" s="148">
        <v>126400</v>
      </c>
      <c r="E6" s="149"/>
      <c r="F6" s="150">
        <v>126732</v>
      </c>
      <c r="G6" s="151"/>
      <c r="H6" s="152"/>
    </row>
    <row r="7" spans="1:8">
      <c r="A7" s="133" t="s">
        <v>431</v>
      </c>
      <c r="B7" s="138"/>
      <c r="C7" s="139"/>
      <c r="D7" s="140">
        <v>98888</v>
      </c>
      <c r="E7" s="141"/>
      <c r="F7" s="142">
        <v>280458</v>
      </c>
      <c r="G7" s="143"/>
      <c r="H7" s="144"/>
    </row>
    <row r="8" spans="1:8">
      <c r="A8" s="145"/>
      <c r="B8" s="146"/>
      <c r="C8" s="147"/>
      <c r="D8" s="148">
        <v>57038</v>
      </c>
      <c r="E8" s="149"/>
      <c r="F8" s="150">
        <v>127286</v>
      </c>
      <c r="G8" s="151"/>
      <c r="H8" s="152"/>
    </row>
    <row r="9" spans="1:8">
      <c r="A9" s="133" t="s">
        <v>432</v>
      </c>
      <c r="B9" s="138"/>
      <c r="C9" s="139"/>
      <c r="D9" s="140">
        <v>67030</v>
      </c>
      <c r="E9" s="141"/>
      <c r="F9" s="142">
        <v>291945</v>
      </c>
      <c r="G9" s="143"/>
      <c r="H9" s="144"/>
    </row>
    <row r="10" spans="1:8">
      <c r="A10" s="145"/>
      <c r="B10" s="146"/>
      <c r="C10" s="147"/>
      <c r="D10" s="148">
        <v>59041</v>
      </c>
      <c r="E10" s="149"/>
      <c r="F10" s="150">
        <v>127651</v>
      </c>
      <c r="G10" s="151"/>
      <c r="H10" s="152"/>
    </row>
    <row r="11" spans="1:8">
      <c r="A11" s="133" t="s">
        <v>433</v>
      </c>
      <c r="B11" s="138"/>
      <c r="C11" s="139"/>
      <c r="D11" s="140">
        <v>163219</v>
      </c>
      <c r="E11" s="141"/>
      <c r="F11" s="142">
        <v>291173</v>
      </c>
      <c r="G11" s="143"/>
      <c r="H11" s="144"/>
    </row>
    <row r="12" spans="1:8">
      <c r="A12" s="145"/>
      <c r="B12" s="146"/>
      <c r="C12" s="153"/>
      <c r="D12" s="148">
        <v>50847</v>
      </c>
      <c r="E12" s="149"/>
      <c r="F12" s="150">
        <v>119071</v>
      </c>
      <c r="G12" s="151"/>
      <c r="H12" s="152"/>
    </row>
    <row r="13" spans="1:8">
      <c r="A13" s="133"/>
      <c r="B13" s="138"/>
      <c r="C13" s="154"/>
      <c r="D13" s="155">
        <v>116465</v>
      </c>
      <c r="E13" s="156"/>
      <c r="F13" s="157">
        <v>302584</v>
      </c>
      <c r="G13" s="158"/>
      <c r="H13" s="144"/>
    </row>
    <row r="14" spans="1:8">
      <c r="A14" s="145"/>
      <c r="B14" s="146"/>
      <c r="C14" s="147"/>
      <c r="D14" s="148">
        <v>71309</v>
      </c>
      <c r="E14" s="149"/>
      <c r="F14" s="150">
        <v>121425</v>
      </c>
      <c r="G14" s="151"/>
      <c r="H14" s="152"/>
    </row>
    <row r="17" spans="1:11">
      <c r="A17" s="129" t="s">
        <v>31</v>
      </c>
    </row>
    <row r="18" spans="1:11">
      <c r="A18" s="159"/>
      <c r="B18" s="159" t="e">
        <f>#REF!</f>
        <v>#REF!</v>
      </c>
      <c r="C18" s="159" t="e">
        <f>#REF!</f>
        <v>#REF!</v>
      </c>
      <c r="D18" s="159" t="e">
        <f>#REF!</f>
        <v>#REF!</v>
      </c>
      <c r="E18" s="159" t="e">
        <f>#REF!</f>
        <v>#REF!</v>
      </c>
      <c r="F18" s="159" t="e">
        <f>#REF!</f>
        <v>#REF!</v>
      </c>
    </row>
    <row r="19" spans="1:11">
      <c r="A19" s="159" t="s">
        <v>32</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33</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34</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35</v>
      </c>
    </row>
    <row r="25" spans="1:11">
      <c r="A25" s="160"/>
      <c r="B25" s="160" t="e">
        <f>#REF!</f>
        <v>#REF!</v>
      </c>
      <c r="C25" s="160"/>
      <c r="D25" s="160" t="e">
        <f>#REF!</f>
        <v>#REF!</v>
      </c>
      <c r="E25" s="160"/>
      <c r="F25" s="160" t="e">
        <f>#REF!</f>
        <v>#REF!</v>
      </c>
      <c r="G25" s="160"/>
      <c r="H25" s="160" t="e">
        <f>#REF!</f>
        <v>#REF!</v>
      </c>
      <c r="I25" s="160"/>
      <c r="J25" s="160" t="e">
        <f>#REF!</f>
        <v>#REF!</v>
      </c>
      <c r="K25" s="160"/>
    </row>
    <row r="26" spans="1:11">
      <c r="A26" s="160"/>
      <c r="B26" s="160" t="s">
        <v>36</v>
      </c>
      <c r="C26" s="160" t="s">
        <v>37</v>
      </c>
      <c r="D26" s="160" t="s">
        <v>36</v>
      </c>
      <c r="E26" s="160" t="s">
        <v>37</v>
      </c>
      <c r="F26" s="160" t="s">
        <v>36</v>
      </c>
      <c r="G26" s="160" t="s">
        <v>37</v>
      </c>
      <c r="H26" s="160" t="s">
        <v>36</v>
      </c>
      <c r="I26" s="160" t="s">
        <v>37</v>
      </c>
      <c r="J26" s="160" t="s">
        <v>36</v>
      </c>
      <c r="K26" s="160" t="s">
        <v>37</v>
      </c>
    </row>
    <row r="27" spans="1:11">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c r="A39" s="129" t="s">
        <v>38</v>
      </c>
    </row>
    <row r="40" spans="1:16">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c r="A41" s="161"/>
      <c r="B41" s="161" t="s">
        <v>39</v>
      </c>
      <c r="C41" s="161"/>
      <c r="D41" s="161" t="s">
        <v>40</v>
      </c>
      <c r="E41" s="161" t="s">
        <v>39</v>
      </c>
      <c r="F41" s="161"/>
      <c r="G41" s="161" t="s">
        <v>40</v>
      </c>
      <c r="H41" s="161" t="s">
        <v>39</v>
      </c>
      <c r="I41" s="161"/>
      <c r="J41" s="161" t="s">
        <v>40</v>
      </c>
      <c r="K41" s="161" t="s">
        <v>39</v>
      </c>
      <c r="L41" s="161"/>
      <c r="M41" s="161" t="s">
        <v>40</v>
      </c>
      <c r="N41" s="161" t="s">
        <v>39</v>
      </c>
      <c r="O41" s="161"/>
      <c r="P41" s="161" t="s">
        <v>40</v>
      </c>
    </row>
    <row r="42" spans="1:16">
      <c r="A42" s="161" t="s">
        <v>41</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c r="A43" s="161" t="s">
        <v>42</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c r="A44" s="161" t="s">
        <v>43</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c r="A45" s="161" t="s">
        <v>44</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c r="A46" s="161" t="s">
        <v>45</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c r="A47" s="161" t="s">
        <v>46</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c r="A48" s="161" t="s">
        <v>47</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c r="A49" s="161" t="s">
        <v>48</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c r="A50" s="161" t="s">
        <v>49</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c r="A53" s="129" t="s">
        <v>50</v>
      </c>
    </row>
    <row r="54" spans="1:16">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c r="A55" s="160"/>
      <c r="B55" s="160" t="s">
        <v>51</v>
      </c>
      <c r="C55" s="160"/>
      <c r="D55" s="160" t="s">
        <v>52</v>
      </c>
      <c r="E55" s="160" t="s">
        <v>51</v>
      </c>
      <c r="F55" s="160"/>
      <c r="G55" s="160" t="s">
        <v>52</v>
      </c>
      <c r="H55" s="160" t="s">
        <v>51</v>
      </c>
      <c r="I55" s="160"/>
      <c r="J55" s="160" t="s">
        <v>52</v>
      </c>
      <c r="K55" s="160" t="s">
        <v>51</v>
      </c>
      <c r="L55" s="160"/>
      <c r="M55" s="160" t="s">
        <v>52</v>
      </c>
      <c r="N55" s="160" t="s">
        <v>51</v>
      </c>
      <c r="O55" s="160"/>
      <c r="P55" s="160" t="s">
        <v>52</v>
      </c>
    </row>
    <row r="56" spans="1:16">
      <c r="A56" s="160" t="s">
        <v>23</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c r="A57" s="160" t="s">
        <v>22</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c r="A58" s="160" t="s">
        <v>21</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c r="A59" s="160" t="s">
        <v>20</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c r="A60" s="160" t="s">
        <v>19</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c r="A61" s="160" t="s">
        <v>18</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c r="A62" s="160" t="s">
        <v>17</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c r="A63" s="160" t="s">
        <v>16</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c r="A64" s="160" t="s">
        <v>15</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c r="A65" s="160" t="s">
        <v>14</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c r="A66" s="160" t="s">
        <v>13</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c r="A67" s="160" t="s">
        <v>53</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c r="A70" s="162" t="s">
        <v>54</v>
      </c>
      <c r="B70" s="162"/>
      <c r="C70" s="162"/>
      <c r="D70" s="162"/>
      <c r="E70" s="162"/>
      <c r="F70" s="162"/>
    </row>
    <row r="71" spans="1:16">
      <c r="A71" s="163"/>
      <c r="B71" s="163" t="e">
        <f>#REF!</f>
        <v>#REF!</v>
      </c>
      <c r="C71" s="163" t="e">
        <f>#REF!</f>
        <v>#REF!</v>
      </c>
      <c r="D71" s="163" t="e">
        <f>#REF!</f>
        <v>#REF!</v>
      </c>
    </row>
    <row r="72" spans="1:16">
      <c r="A72" s="163" t="s">
        <v>55</v>
      </c>
      <c r="B72" s="164" t="e">
        <f>#REF!</f>
        <v>#REF!</v>
      </c>
      <c r="C72" s="164" t="e">
        <f>#REF!</f>
        <v>#REF!</v>
      </c>
      <c r="D72" s="164" t="e">
        <f>#REF!</f>
        <v>#REF!</v>
      </c>
    </row>
    <row r="73" spans="1:16">
      <c r="A73" s="163" t="s">
        <v>56</v>
      </c>
      <c r="B73" s="164" t="e">
        <f>#REF!</f>
        <v>#REF!</v>
      </c>
      <c r="C73" s="164" t="e">
        <f>#REF!</f>
        <v>#REF!</v>
      </c>
      <c r="D73" s="164" t="e">
        <f>#REF!</f>
        <v>#REF!</v>
      </c>
    </row>
    <row r="74" spans="1:16">
      <c r="A74" s="163" t="s">
        <v>57</v>
      </c>
      <c r="B74" s="164" t="e">
        <f>#REF!</f>
        <v>#REF!</v>
      </c>
      <c r="C74" s="164" t="e">
        <f>#REF!</f>
        <v>#REF!</v>
      </c>
      <c r="D74" s="164" t="e">
        <f>#REF!</f>
        <v>#REF!</v>
      </c>
    </row>
  </sheetData>
  <sheetProtection algorithmName="SHA-512" hashValue="aAJv8Cfa5627xmSS14RWv1jqBVRLoTYKWaMo78v25A7xVhv2XRCKafrYblFVwugHXrnAKh2CNGMaTvST+j/kjw==" saltValue="iT21zS24tqasCL402mLz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96" customWidth="1"/>
    <col min="96" max="133" width="1.625" style="207" customWidth="1"/>
    <col min="134" max="143" width="1.625" style="196" customWidth="1"/>
    <col min="144" max="16384" width="0" style="196" hidden="1"/>
  </cols>
  <sheetData>
    <row r="1" spans="2:143" ht="22.5" customHeight="1" thickBot="1">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635" t="s">
        <v>164</v>
      </c>
      <c r="DI1" s="636"/>
      <c r="DJ1" s="636"/>
      <c r="DK1" s="636"/>
      <c r="DL1" s="636"/>
      <c r="DM1" s="636"/>
      <c r="DN1" s="637"/>
      <c r="DO1" s="196"/>
      <c r="DP1" s="635" t="s">
        <v>165</v>
      </c>
      <c r="DQ1" s="636"/>
      <c r="DR1" s="636"/>
      <c r="DS1" s="636"/>
      <c r="DT1" s="636"/>
      <c r="DU1" s="636"/>
      <c r="DV1" s="636"/>
      <c r="DW1" s="636"/>
      <c r="DX1" s="636"/>
      <c r="DY1" s="636"/>
      <c r="DZ1" s="636"/>
      <c r="EA1" s="636"/>
      <c r="EB1" s="636"/>
      <c r="EC1" s="637"/>
      <c r="ED1" s="194"/>
      <c r="EE1" s="194"/>
      <c r="EF1" s="194"/>
      <c r="EG1" s="194"/>
      <c r="EH1" s="194"/>
      <c r="EI1" s="194"/>
      <c r="EJ1" s="194"/>
      <c r="EK1" s="194"/>
      <c r="EL1" s="194"/>
      <c r="EM1" s="194"/>
    </row>
    <row r="2" spans="2:143" ht="22.5" customHeight="1">
      <c r="B2" s="197" t="s">
        <v>166</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c r="B3" s="638" t="s">
        <v>167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168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169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0</v>
      </c>
      <c r="C4" s="639"/>
      <c r="D4" s="639"/>
      <c r="E4" s="639"/>
      <c r="F4" s="639"/>
      <c r="G4" s="639"/>
      <c r="H4" s="639"/>
      <c r="I4" s="639"/>
      <c r="J4" s="639"/>
      <c r="K4" s="639"/>
      <c r="L4" s="639"/>
      <c r="M4" s="639"/>
      <c r="N4" s="639"/>
      <c r="O4" s="639"/>
      <c r="P4" s="639"/>
      <c r="Q4" s="640"/>
      <c r="R4" s="638" t="s">
        <v>170</v>
      </c>
      <c r="S4" s="639"/>
      <c r="T4" s="639"/>
      <c r="U4" s="639"/>
      <c r="V4" s="639"/>
      <c r="W4" s="639"/>
      <c r="X4" s="639"/>
      <c r="Y4" s="640"/>
      <c r="Z4" s="638" t="s">
        <v>171</v>
      </c>
      <c r="AA4" s="639"/>
      <c r="AB4" s="639"/>
      <c r="AC4" s="640"/>
      <c r="AD4" s="638" t="s">
        <v>172</v>
      </c>
      <c r="AE4" s="639"/>
      <c r="AF4" s="639"/>
      <c r="AG4" s="639"/>
      <c r="AH4" s="639"/>
      <c r="AI4" s="639"/>
      <c r="AJ4" s="639"/>
      <c r="AK4" s="640"/>
      <c r="AL4" s="638" t="s">
        <v>171</v>
      </c>
      <c r="AM4" s="639"/>
      <c r="AN4" s="639"/>
      <c r="AO4" s="640"/>
      <c r="AP4" s="644" t="s">
        <v>173</v>
      </c>
      <c r="AQ4" s="644"/>
      <c r="AR4" s="644"/>
      <c r="AS4" s="644"/>
      <c r="AT4" s="644"/>
      <c r="AU4" s="644"/>
      <c r="AV4" s="644"/>
      <c r="AW4" s="644"/>
      <c r="AX4" s="644"/>
      <c r="AY4" s="644"/>
      <c r="AZ4" s="644"/>
      <c r="BA4" s="644"/>
      <c r="BB4" s="644"/>
      <c r="BC4" s="644"/>
      <c r="BD4" s="644"/>
      <c r="BE4" s="644"/>
      <c r="BF4" s="644"/>
      <c r="BG4" s="644" t="s">
        <v>174</v>
      </c>
      <c r="BH4" s="644"/>
      <c r="BI4" s="644"/>
      <c r="BJ4" s="644"/>
      <c r="BK4" s="644"/>
      <c r="BL4" s="644"/>
      <c r="BM4" s="644"/>
      <c r="BN4" s="644"/>
      <c r="BO4" s="644" t="s">
        <v>171</v>
      </c>
      <c r="BP4" s="644"/>
      <c r="BQ4" s="644"/>
      <c r="BR4" s="644"/>
      <c r="BS4" s="644" t="s">
        <v>175</v>
      </c>
      <c r="BT4" s="644"/>
      <c r="BU4" s="644"/>
      <c r="BV4" s="644"/>
      <c r="BW4" s="644"/>
      <c r="BX4" s="644"/>
      <c r="BY4" s="644"/>
      <c r="BZ4" s="644"/>
      <c r="CA4" s="644"/>
      <c r="CB4" s="644"/>
      <c r="CD4" s="641" t="s">
        <v>496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56" customFormat="1" ht="11.25" customHeight="1">
      <c r="B5" s="645" t="s">
        <v>176</v>
      </c>
      <c r="C5" s="646"/>
      <c r="D5" s="646"/>
      <c r="E5" s="646"/>
      <c r="F5" s="646"/>
      <c r="G5" s="646"/>
      <c r="H5" s="646"/>
      <c r="I5" s="646"/>
      <c r="J5" s="646"/>
      <c r="K5" s="646"/>
      <c r="L5" s="646"/>
      <c r="M5" s="646"/>
      <c r="N5" s="646"/>
      <c r="O5" s="646"/>
      <c r="P5" s="646"/>
      <c r="Q5" s="647"/>
      <c r="R5" s="648">
        <v>194509</v>
      </c>
      <c r="S5" s="649"/>
      <c r="T5" s="649"/>
      <c r="U5" s="649"/>
      <c r="V5" s="649"/>
      <c r="W5" s="649"/>
      <c r="X5" s="649"/>
      <c r="Y5" s="650"/>
      <c r="Z5" s="651">
        <v>6.9</v>
      </c>
      <c r="AA5" s="651"/>
      <c r="AB5" s="651"/>
      <c r="AC5" s="651"/>
      <c r="AD5" s="652">
        <v>194509</v>
      </c>
      <c r="AE5" s="652"/>
      <c r="AF5" s="652"/>
      <c r="AG5" s="652"/>
      <c r="AH5" s="652"/>
      <c r="AI5" s="652"/>
      <c r="AJ5" s="652"/>
      <c r="AK5" s="652"/>
      <c r="AL5" s="653">
        <v>13</v>
      </c>
      <c r="AM5" s="654"/>
      <c r="AN5" s="654"/>
      <c r="AO5" s="655"/>
      <c r="AP5" s="645" t="s">
        <v>177</v>
      </c>
      <c r="AQ5" s="646"/>
      <c r="AR5" s="646"/>
      <c r="AS5" s="646"/>
      <c r="AT5" s="646"/>
      <c r="AU5" s="646"/>
      <c r="AV5" s="646"/>
      <c r="AW5" s="646"/>
      <c r="AX5" s="646"/>
      <c r="AY5" s="646"/>
      <c r="AZ5" s="646"/>
      <c r="BA5" s="646"/>
      <c r="BB5" s="646"/>
      <c r="BC5" s="646"/>
      <c r="BD5" s="646"/>
      <c r="BE5" s="646"/>
      <c r="BF5" s="647"/>
      <c r="BG5" s="659">
        <v>194509</v>
      </c>
      <c r="BH5" s="660"/>
      <c r="BI5" s="660"/>
      <c r="BJ5" s="660"/>
      <c r="BK5" s="660"/>
      <c r="BL5" s="660"/>
      <c r="BM5" s="660"/>
      <c r="BN5" s="661"/>
      <c r="BO5" s="662">
        <v>100</v>
      </c>
      <c r="BP5" s="662"/>
      <c r="BQ5" s="662"/>
      <c r="BR5" s="662"/>
      <c r="BS5" s="663" t="s">
        <v>96</v>
      </c>
      <c r="BT5" s="663"/>
      <c r="BU5" s="663"/>
      <c r="BV5" s="663"/>
      <c r="BW5" s="663"/>
      <c r="BX5" s="663"/>
      <c r="BY5" s="663"/>
      <c r="BZ5" s="663"/>
      <c r="CA5" s="663"/>
      <c r="CB5" s="667"/>
      <c r="CD5" s="641" t="s">
        <v>173</v>
      </c>
      <c r="CE5" s="642"/>
      <c r="CF5" s="642"/>
      <c r="CG5" s="642"/>
      <c r="CH5" s="642"/>
      <c r="CI5" s="642"/>
      <c r="CJ5" s="642"/>
      <c r="CK5" s="642"/>
      <c r="CL5" s="642"/>
      <c r="CM5" s="642"/>
      <c r="CN5" s="642"/>
      <c r="CO5" s="642"/>
      <c r="CP5" s="642"/>
      <c r="CQ5" s="643"/>
      <c r="CR5" s="641" t="s">
        <v>178</v>
      </c>
      <c r="CS5" s="642"/>
      <c r="CT5" s="642"/>
      <c r="CU5" s="642"/>
      <c r="CV5" s="642"/>
      <c r="CW5" s="642"/>
      <c r="CX5" s="642"/>
      <c r="CY5" s="643"/>
      <c r="CZ5" s="641" t="s">
        <v>171</v>
      </c>
      <c r="DA5" s="642"/>
      <c r="DB5" s="642"/>
      <c r="DC5" s="643"/>
      <c r="DD5" s="641" t="s">
        <v>179</v>
      </c>
      <c r="DE5" s="642"/>
      <c r="DF5" s="642"/>
      <c r="DG5" s="642"/>
      <c r="DH5" s="642"/>
      <c r="DI5" s="642"/>
      <c r="DJ5" s="642"/>
      <c r="DK5" s="642"/>
      <c r="DL5" s="642"/>
      <c r="DM5" s="642"/>
      <c r="DN5" s="642"/>
      <c r="DO5" s="642"/>
      <c r="DP5" s="643"/>
      <c r="DQ5" s="641" t="s">
        <v>180</v>
      </c>
      <c r="DR5" s="642"/>
      <c r="DS5" s="642"/>
      <c r="DT5" s="642"/>
      <c r="DU5" s="642"/>
      <c r="DV5" s="642"/>
      <c r="DW5" s="642"/>
      <c r="DX5" s="642"/>
      <c r="DY5" s="642"/>
      <c r="DZ5" s="642"/>
      <c r="EA5" s="642"/>
      <c r="EB5" s="642"/>
      <c r="EC5" s="643"/>
    </row>
    <row r="6" spans="2:143" ht="11.25" customHeight="1">
      <c r="B6" s="656" t="s">
        <v>181</v>
      </c>
      <c r="C6" s="657"/>
      <c r="D6" s="657"/>
      <c r="E6" s="657"/>
      <c r="F6" s="657"/>
      <c r="G6" s="657"/>
      <c r="H6" s="657"/>
      <c r="I6" s="657"/>
      <c r="J6" s="657"/>
      <c r="K6" s="657"/>
      <c r="L6" s="657"/>
      <c r="M6" s="657"/>
      <c r="N6" s="657"/>
      <c r="O6" s="657"/>
      <c r="P6" s="657"/>
      <c r="Q6" s="658"/>
      <c r="R6" s="659">
        <v>47419</v>
      </c>
      <c r="S6" s="660"/>
      <c r="T6" s="660"/>
      <c r="U6" s="660"/>
      <c r="V6" s="660"/>
      <c r="W6" s="660"/>
      <c r="X6" s="660"/>
      <c r="Y6" s="661"/>
      <c r="Z6" s="662">
        <v>1.7</v>
      </c>
      <c r="AA6" s="662"/>
      <c r="AB6" s="662"/>
      <c r="AC6" s="662"/>
      <c r="AD6" s="663">
        <v>47419</v>
      </c>
      <c r="AE6" s="663"/>
      <c r="AF6" s="663"/>
      <c r="AG6" s="663"/>
      <c r="AH6" s="663"/>
      <c r="AI6" s="663"/>
      <c r="AJ6" s="663"/>
      <c r="AK6" s="663"/>
      <c r="AL6" s="664">
        <v>3.2</v>
      </c>
      <c r="AM6" s="665"/>
      <c r="AN6" s="665"/>
      <c r="AO6" s="666"/>
      <c r="AP6" s="656" t="s">
        <v>497</v>
      </c>
      <c r="AQ6" s="657"/>
      <c r="AR6" s="657"/>
      <c r="AS6" s="657"/>
      <c r="AT6" s="657"/>
      <c r="AU6" s="657"/>
      <c r="AV6" s="657"/>
      <c r="AW6" s="657"/>
      <c r="AX6" s="657"/>
      <c r="AY6" s="657"/>
      <c r="AZ6" s="657"/>
      <c r="BA6" s="657"/>
      <c r="BB6" s="657"/>
      <c r="BC6" s="657"/>
      <c r="BD6" s="657"/>
      <c r="BE6" s="657"/>
      <c r="BF6" s="658"/>
      <c r="BG6" s="659">
        <v>194509</v>
      </c>
      <c r="BH6" s="660"/>
      <c r="BI6" s="660"/>
      <c r="BJ6" s="660"/>
      <c r="BK6" s="660"/>
      <c r="BL6" s="660"/>
      <c r="BM6" s="660"/>
      <c r="BN6" s="661"/>
      <c r="BO6" s="662">
        <v>100</v>
      </c>
      <c r="BP6" s="662"/>
      <c r="BQ6" s="662"/>
      <c r="BR6" s="662"/>
      <c r="BS6" s="663" t="s">
        <v>479</v>
      </c>
      <c r="BT6" s="663"/>
      <c r="BU6" s="663"/>
      <c r="BV6" s="663"/>
      <c r="BW6" s="663"/>
      <c r="BX6" s="663"/>
      <c r="BY6" s="663"/>
      <c r="BZ6" s="663"/>
      <c r="CA6" s="663"/>
      <c r="CB6" s="667"/>
      <c r="CD6" s="670" t="s">
        <v>182</v>
      </c>
      <c r="CE6" s="671"/>
      <c r="CF6" s="671"/>
      <c r="CG6" s="671"/>
      <c r="CH6" s="671"/>
      <c r="CI6" s="671"/>
      <c r="CJ6" s="671"/>
      <c r="CK6" s="671"/>
      <c r="CL6" s="671"/>
      <c r="CM6" s="671"/>
      <c r="CN6" s="671"/>
      <c r="CO6" s="671"/>
      <c r="CP6" s="671"/>
      <c r="CQ6" s="672"/>
      <c r="CR6" s="659">
        <v>45729</v>
      </c>
      <c r="CS6" s="660"/>
      <c r="CT6" s="660"/>
      <c r="CU6" s="660"/>
      <c r="CV6" s="660"/>
      <c r="CW6" s="660"/>
      <c r="CX6" s="660"/>
      <c r="CY6" s="661"/>
      <c r="CZ6" s="653">
        <v>1.7</v>
      </c>
      <c r="DA6" s="654"/>
      <c r="DB6" s="654"/>
      <c r="DC6" s="673"/>
      <c r="DD6" s="668" t="s">
        <v>96</v>
      </c>
      <c r="DE6" s="660"/>
      <c r="DF6" s="660"/>
      <c r="DG6" s="660"/>
      <c r="DH6" s="660"/>
      <c r="DI6" s="660"/>
      <c r="DJ6" s="660"/>
      <c r="DK6" s="660"/>
      <c r="DL6" s="660"/>
      <c r="DM6" s="660"/>
      <c r="DN6" s="660"/>
      <c r="DO6" s="660"/>
      <c r="DP6" s="661"/>
      <c r="DQ6" s="668">
        <v>45729</v>
      </c>
      <c r="DR6" s="660"/>
      <c r="DS6" s="660"/>
      <c r="DT6" s="660"/>
      <c r="DU6" s="660"/>
      <c r="DV6" s="660"/>
      <c r="DW6" s="660"/>
      <c r="DX6" s="660"/>
      <c r="DY6" s="660"/>
      <c r="DZ6" s="660"/>
      <c r="EA6" s="660"/>
      <c r="EB6" s="660"/>
      <c r="EC6" s="669"/>
    </row>
    <row r="7" spans="2:143" ht="11.25" customHeight="1">
      <c r="B7" s="656" t="s">
        <v>183</v>
      </c>
      <c r="C7" s="657"/>
      <c r="D7" s="657"/>
      <c r="E7" s="657"/>
      <c r="F7" s="657"/>
      <c r="G7" s="657"/>
      <c r="H7" s="657"/>
      <c r="I7" s="657"/>
      <c r="J7" s="657"/>
      <c r="K7" s="657"/>
      <c r="L7" s="657"/>
      <c r="M7" s="657"/>
      <c r="N7" s="657"/>
      <c r="O7" s="657"/>
      <c r="P7" s="657"/>
      <c r="Q7" s="658"/>
      <c r="R7" s="659">
        <v>532</v>
      </c>
      <c r="S7" s="660"/>
      <c r="T7" s="660"/>
      <c r="U7" s="660"/>
      <c r="V7" s="660"/>
      <c r="W7" s="660"/>
      <c r="X7" s="660"/>
      <c r="Y7" s="661"/>
      <c r="Z7" s="662">
        <v>0</v>
      </c>
      <c r="AA7" s="662"/>
      <c r="AB7" s="662"/>
      <c r="AC7" s="662"/>
      <c r="AD7" s="663">
        <v>532</v>
      </c>
      <c r="AE7" s="663"/>
      <c r="AF7" s="663"/>
      <c r="AG7" s="663"/>
      <c r="AH7" s="663"/>
      <c r="AI7" s="663"/>
      <c r="AJ7" s="663"/>
      <c r="AK7" s="663"/>
      <c r="AL7" s="664">
        <v>0</v>
      </c>
      <c r="AM7" s="665"/>
      <c r="AN7" s="665"/>
      <c r="AO7" s="666"/>
      <c r="AP7" s="656" t="s">
        <v>498</v>
      </c>
      <c r="AQ7" s="657"/>
      <c r="AR7" s="657"/>
      <c r="AS7" s="657"/>
      <c r="AT7" s="657"/>
      <c r="AU7" s="657"/>
      <c r="AV7" s="657"/>
      <c r="AW7" s="657"/>
      <c r="AX7" s="657"/>
      <c r="AY7" s="657"/>
      <c r="AZ7" s="657"/>
      <c r="BA7" s="657"/>
      <c r="BB7" s="657"/>
      <c r="BC7" s="657"/>
      <c r="BD7" s="657"/>
      <c r="BE7" s="657"/>
      <c r="BF7" s="658"/>
      <c r="BG7" s="659">
        <v>82033</v>
      </c>
      <c r="BH7" s="660"/>
      <c r="BI7" s="660"/>
      <c r="BJ7" s="660"/>
      <c r="BK7" s="660"/>
      <c r="BL7" s="660"/>
      <c r="BM7" s="660"/>
      <c r="BN7" s="661"/>
      <c r="BO7" s="662">
        <v>42.2</v>
      </c>
      <c r="BP7" s="662"/>
      <c r="BQ7" s="662"/>
      <c r="BR7" s="662"/>
      <c r="BS7" s="663" t="s">
        <v>96</v>
      </c>
      <c r="BT7" s="663"/>
      <c r="BU7" s="663"/>
      <c r="BV7" s="663"/>
      <c r="BW7" s="663"/>
      <c r="BX7" s="663"/>
      <c r="BY7" s="663"/>
      <c r="BZ7" s="663"/>
      <c r="CA7" s="663"/>
      <c r="CB7" s="667"/>
      <c r="CD7" s="674" t="s">
        <v>184</v>
      </c>
      <c r="CE7" s="675"/>
      <c r="CF7" s="675"/>
      <c r="CG7" s="675"/>
      <c r="CH7" s="675"/>
      <c r="CI7" s="675"/>
      <c r="CJ7" s="675"/>
      <c r="CK7" s="675"/>
      <c r="CL7" s="675"/>
      <c r="CM7" s="675"/>
      <c r="CN7" s="675"/>
      <c r="CO7" s="675"/>
      <c r="CP7" s="675"/>
      <c r="CQ7" s="676"/>
      <c r="CR7" s="659">
        <v>761149</v>
      </c>
      <c r="CS7" s="660"/>
      <c r="CT7" s="660"/>
      <c r="CU7" s="660"/>
      <c r="CV7" s="660"/>
      <c r="CW7" s="660"/>
      <c r="CX7" s="660"/>
      <c r="CY7" s="661"/>
      <c r="CZ7" s="662">
        <v>27.8</v>
      </c>
      <c r="DA7" s="662"/>
      <c r="DB7" s="662"/>
      <c r="DC7" s="662"/>
      <c r="DD7" s="668">
        <v>27064</v>
      </c>
      <c r="DE7" s="660"/>
      <c r="DF7" s="660"/>
      <c r="DG7" s="660"/>
      <c r="DH7" s="660"/>
      <c r="DI7" s="660"/>
      <c r="DJ7" s="660"/>
      <c r="DK7" s="660"/>
      <c r="DL7" s="660"/>
      <c r="DM7" s="660"/>
      <c r="DN7" s="660"/>
      <c r="DO7" s="660"/>
      <c r="DP7" s="661"/>
      <c r="DQ7" s="668">
        <v>529699</v>
      </c>
      <c r="DR7" s="660"/>
      <c r="DS7" s="660"/>
      <c r="DT7" s="660"/>
      <c r="DU7" s="660"/>
      <c r="DV7" s="660"/>
      <c r="DW7" s="660"/>
      <c r="DX7" s="660"/>
      <c r="DY7" s="660"/>
      <c r="DZ7" s="660"/>
      <c r="EA7" s="660"/>
      <c r="EB7" s="660"/>
      <c r="EC7" s="669"/>
    </row>
    <row r="8" spans="2:143" ht="11.25" customHeight="1">
      <c r="B8" s="656" t="s">
        <v>185</v>
      </c>
      <c r="C8" s="657"/>
      <c r="D8" s="657"/>
      <c r="E8" s="657"/>
      <c r="F8" s="657"/>
      <c r="G8" s="657"/>
      <c r="H8" s="657"/>
      <c r="I8" s="657"/>
      <c r="J8" s="657"/>
      <c r="K8" s="657"/>
      <c r="L8" s="657"/>
      <c r="M8" s="657"/>
      <c r="N8" s="657"/>
      <c r="O8" s="657"/>
      <c r="P8" s="657"/>
      <c r="Q8" s="658"/>
      <c r="R8" s="659">
        <v>1690</v>
      </c>
      <c r="S8" s="660"/>
      <c r="T8" s="660"/>
      <c r="U8" s="660"/>
      <c r="V8" s="660"/>
      <c r="W8" s="660"/>
      <c r="X8" s="660"/>
      <c r="Y8" s="661"/>
      <c r="Z8" s="662">
        <v>0.1</v>
      </c>
      <c r="AA8" s="662"/>
      <c r="AB8" s="662"/>
      <c r="AC8" s="662"/>
      <c r="AD8" s="663">
        <v>1690</v>
      </c>
      <c r="AE8" s="663"/>
      <c r="AF8" s="663"/>
      <c r="AG8" s="663"/>
      <c r="AH8" s="663"/>
      <c r="AI8" s="663"/>
      <c r="AJ8" s="663"/>
      <c r="AK8" s="663"/>
      <c r="AL8" s="664">
        <v>0.1</v>
      </c>
      <c r="AM8" s="665"/>
      <c r="AN8" s="665"/>
      <c r="AO8" s="666"/>
      <c r="AP8" s="656" t="s">
        <v>499</v>
      </c>
      <c r="AQ8" s="657"/>
      <c r="AR8" s="657"/>
      <c r="AS8" s="657"/>
      <c r="AT8" s="657"/>
      <c r="AU8" s="657"/>
      <c r="AV8" s="657"/>
      <c r="AW8" s="657"/>
      <c r="AX8" s="657"/>
      <c r="AY8" s="657"/>
      <c r="AZ8" s="657"/>
      <c r="BA8" s="657"/>
      <c r="BB8" s="657"/>
      <c r="BC8" s="657"/>
      <c r="BD8" s="657"/>
      <c r="BE8" s="657"/>
      <c r="BF8" s="658"/>
      <c r="BG8" s="659">
        <v>3849</v>
      </c>
      <c r="BH8" s="660"/>
      <c r="BI8" s="660"/>
      <c r="BJ8" s="660"/>
      <c r="BK8" s="660"/>
      <c r="BL8" s="660"/>
      <c r="BM8" s="660"/>
      <c r="BN8" s="661"/>
      <c r="BO8" s="662">
        <v>2</v>
      </c>
      <c r="BP8" s="662"/>
      <c r="BQ8" s="662"/>
      <c r="BR8" s="662"/>
      <c r="BS8" s="668" t="s">
        <v>479</v>
      </c>
      <c r="BT8" s="660"/>
      <c r="BU8" s="660"/>
      <c r="BV8" s="660"/>
      <c r="BW8" s="660"/>
      <c r="BX8" s="660"/>
      <c r="BY8" s="660"/>
      <c r="BZ8" s="660"/>
      <c r="CA8" s="660"/>
      <c r="CB8" s="669"/>
      <c r="CD8" s="674" t="s">
        <v>186</v>
      </c>
      <c r="CE8" s="675"/>
      <c r="CF8" s="675"/>
      <c r="CG8" s="675"/>
      <c r="CH8" s="675"/>
      <c r="CI8" s="675"/>
      <c r="CJ8" s="675"/>
      <c r="CK8" s="675"/>
      <c r="CL8" s="675"/>
      <c r="CM8" s="675"/>
      <c r="CN8" s="675"/>
      <c r="CO8" s="675"/>
      <c r="CP8" s="675"/>
      <c r="CQ8" s="676"/>
      <c r="CR8" s="659">
        <v>444523</v>
      </c>
      <c r="CS8" s="660"/>
      <c r="CT8" s="660"/>
      <c r="CU8" s="660"/>
      <c r="CV8" s="660"/>
      <c r="CW8" s="660"/>
      <c r="CX8" s="660"/>
      <c r="CY8" s="661"/>
      <c r="CZ8" s="662">
        <v>16.2</v>
      </c>
      <c r="DA8" s="662"/>
      <c r="DB8" s="662"/>
      <c r="DC8" s="662"/>
      <c r="DD8" s="668">
        <v>28672</v>
      </c>
      <c r="DE8" s="660"/>
      <c r="DF8" s="660"/>
      <c r="DG8" s="660"/>
      <c r="DH8" s="660"/>
      <c r="DI8" s="660"/>
      <c r="DJ8" s="660"/>
      <c r="DK8" s="660"/>
      <c r="DL8" s="660"/>
      <c r="DM8" s="660"/>
      <c r="DN8" s="660"/>
      <c r="DO8" s="660"/>
      <c r="DP8" s="661"/>
      <c r="DQ8" s="668">
        <v>276091</v>
      </c>
      <c r="DR8" s="660"/>
      <c r="DS8" s="660"/>
      <c r="DT8" s="660"/>
      <c r="DU8" s="660"/>
      <c r="DV8" s="660"/>
      <c r="DW8" s="660"/>
      <c r="DX8" s="660"/>
      <c r="DY8" s="660"/>
      <c r="DZ8" s="660"/>
      <c r="EA8" s="660"/>
      <c r="EB8" s="660"/>
      <c r="EC8" s="669"/>
    </row>
    <row r="9" spans="2:143" ht="11.25" customHeight="1">
      <c r="B9" s="656" t="s">
        <v>187</v>
      </c>
      <c r="C9" s="657"/>
      <c r="D9" s="657"/>
      <c r="E9" s="657"/>
      <c r="F9" s="657"/>
      <c r="G9" s="657"/>
      <c r="H9" s="657"/>
      <c r="I9" s="657"/>
      <c r="J9" s="657"/>
      <c r="K9" s="657"/>
      <c r="L9" s="657"/>
      <c r="M9" s="657"/>
      <c r="N9" s="657"/>
      <c r="O9" s="657"/>
      <c r="P9" s="657"/>
      <c r="Q9" s="658"/>
      <c r="R9" s="659">
        <v>1673</v>
      </c>
      <c r="S9" s="660"/>
      <c r="T9" s="660"/>
      <c r="U9" s="660"/>
      <c r="V9" s="660"/>
      <c r="W9" s="660"/>
      <c r="X9" s="660"/>
      <c r="Y9" s="661"/>
      <c r="Z9" s="662">
        <v>0.1</v>
      </c>
      <c r="AA9" s="662"/>
      <c r="AB9" s="662"/>
      <c r="AC9" s="662"/>
      <c r="AD9" s="663">
        <v>1673</v>
      </c>
      <c r="AE9" s="663"/>
      <c r="AF9" s="663"/>
      <c r="AG9" s="663"/>
      <c r="AH9" s="663"/>
      <c r="AI9" s="663"/>
      <c r="AJ9" s="663"/>
      <c r="AK9" s="663"/>
      <c r="AL9" s="664">
        <v>0.1</v>
      </c>
      <c r="AM9" s="665"/>
      <c r="AN9" s="665"/>
      <c r="AO9" s="666"/>
      <c r="AP9" s="656" t="s">
        <v>500</v>
      </c>
      <c r="AQ9" s="657"/>
      <c r="AR9" s="657"/>
      <c r="AS9" s="657"/>
      <c r="AT9" s="657"/>
      <c r="AU9" s="657"/>
      <c r="AV9" s="657"/>
      <c r="AW9" s="657"/>
      <c r="AX9" s="657"/>
      <c r="AY9" s="657"/>
      <c r="AZ9" s="657"/>
      <c r="BA9" s="657"/>
      <c r="BB9" s="657"/>
      <c r="BC9" s="657"/>
      <c r="BD9" s="657"/>
      <c r="BE9" s="657"/>
      <c r="BF9" s="658"/>
      <c r="BG9" s="659">
        <v>66509</v>
      </c>
      <c r="BH9" s="660"/>
      <c r="BI9" s="660"/>
      <c r="BJ9" s="660"/>
      <c r="BK9" s="660"/>
      <c r="BL9" s="660"/>
      <c r="BM9" s="660"/>
      <c r="BN9" s="661"/>
      <c r="BO9" s="662">
        <v>34.200000000000003</v>
      </c>
      <c r="BP9" s="662"/>
      <c r="BQ9" s="662"/>
      <c r="BR9" s="662"/>
      <c r="BS9" s="668" t="s">
        <v>479</v>
      </c>
      <c r="BT9" s="660"/>
      <c r="BU9" s="660"/>
      <c r="BV9" s="660"/>
      <c r="BW9" s="660"/>
      <c r="BX9" s="660"/>
      <c r="BY9" s="660"/>
      <c r="BZ9" s="660"/>
      <c r="CA9" s="660"/>
      <c r="CB9" s="669"/>
      <c r="CD9" s="674" t="s">
        <v>188</v>
      </c>
      <c r="CE9" s="675"/>
      <c r="CF9" s="675"/>
      <c r="CG9" s="675"/>
      <c r="CH9" s="675"/>
      <c r="CI9" s="675"/>
      <c r="CJ9" s="675"/>
      <c r="CK9" s="675"/>
      <c r="CL9" s="675"/>
      <c r="CM9" s="675"/>
      <c r="CN9" s="675"/>
      <c r="CO9" s="675"/>
      <c r="CP9" s="675"/>
      <c r="CQ9" s="676"/>
      <c r="CR9" s="659">
        <v>160433</v>
      </c>
      <c r="CS9" s="660"/>
      <c r="CT9" s="660"/>
      <c r="CU9" s="660"/>
      <c r="CV9" s="660"/>
      <c r="CW9" s="660"/>
      <c r="CX9" s="660"/>
      <c r="CY9" s="661"/>
      <c r="CZ9" s="662">
        <v>5.9</v>
      </c>
      <c r="DA9" s="662"/>
      <c r="DB9" s="662"/>
      <c r="DC9" s="662"/>
      <c r="DD9" s="668">
        <v>552</v>
      </c>
      <c r="DE9" s="660"/>
      <c r="DF9" s="660"/>
      <c r="DG9" s="660"/>
      <c r="DH9" s="660"/>
      <c r="DI9" s="660"/>
      <c r="DJ9" s="660"/>
      <c r="DK9" s="660"/>
      <c r="DL9" s="660"/>
      <c r="DM9" s="660"/>
      <c r="DN9" s="660"/>
      <c r="DO9" s="660"/>
      <c r="DP9" s="661"/>
      <c r="DQ9" s="668">
        <v>156277</v>
      </c>
      <c r="DR9" s="660"/>
      <c r="DS9" s="660"/>
      <c r="DT9" s="660"/>
      <c r="DU9" s="660"/>
      <c r="DV9" s="660"/>
      <c r="DW9" s="660"/>
      <c r="DX9" s="660"/>
      <c r="DY9" s="660"/>
      <c r="DZ9" s="660"/>
      <c r="EA9" s="660"/>
      <c r="EB9" s="660"/>
      <c r="EC9" s="669"/>
    </row>
    <row r="10" spans="2:143" ht="11.25" customHeight="1">
      <c r="B10" s="656" t="s">
        <v>189</v>
      </c>
      <c r="C10" s="657"/>
      <c r="D10" s="657"/>
      <c r="E10" s="657"/>
      <c r="F10" s="657"/>
      <c r="G10" s="657"/>
      <c r="H10" s="657"/>
      <c r="I10" s="657"/>
      <c r="J10" s="657"/>
      <c r="K10" s="657"/>
      <c r="L10" s="657"/>
      <c r="M10" s="657"/>
      <c r="N10" s="657"/>
      <c r="O10" s="657"/>
      <c r="P10" s="657"/>
      <c r="Q10" s="658"/>
      <c r="R10" s="659" t="s">
        <v>479</v>
      </c>
      <c r="S10" s="660"/>
      <c r="T10" s="660"/>
      <c r="U10" s="660"/>
      <c r="V10" s="660"/>
      <c r="W10" s="660"/>
      <c r="X10" s="660"/>
      <c r="Y10" s="661"/>
      <c r="Z10" s="662" t="s">
        <v>96</v>
      </c>
      <c r="AA10" s="662"/>
      <c r="AB10" s="662"/>
      <c r="AC10" s="662"/>
      <c r="AD10" s="663" t="s">
        <v>479</v>
      </c>
      <c r="AE10" s="663"/>
      <c r="AF10" s="663"/>
      <c r="AG10" s="663"/>
      <c r="AH10" s="663"/>
      <c r="AI10" s="663"/>
      <c r="AJ10" s="663"/>
      <c r="AK10" s="663"/>
      <c r="AL10" s="664" t="s">
        <v>96</v>
      </c>
      <c r="AM10" s="665"/>
      <c r="AN10" s="665"/>
      <c r="AO10" s="666"/>
      <c r="AP10" s="656" t="s">
        <v>501</v>
      </c>
      <c r="AQ10" s="657"/>
      <c r="AR10" s="657"/>
      <c r="AS10" s="657"/>
      <c r="AT10" s="657"/>
      <c r="AU10" s="657"/>
      <c r="AV10" s="657"/>
      <c r="AW10" s="657"/>
      <c r="AX10" s="657"/>
      <c r="AY10" s="657"/>
      <c r="AZ10" s="657"/>
      <c r="BA10" s="657"/>
      <c r="BB10" s="657"/>
      <c r="BC10" s="657"/>
      <c r="BD10" s="657"/>
      <c r="BE10" s="657"/>
      <c r="BF10" s="658"/>
      <c r="BG10" s="659">
        <v>3350</v>
      </c>
      <c r="BH10" s="660"/>
      <c r="BI10" s="660"/>
      <c r="BJ10" s="660"/>
      <c r="BK10" s="660"/>
      <c r="BL10" s="660"/>
      <c r="BM10" s="660"/>
      <c r="BN10" s="661"/>
      <c r="BO10" s="662">
        <v>1.7</v>
      </c>
      <c r="BP10" s="662"/>
      <c r="BQ10" s="662"/>
      <c r="BR10" s="662"/>
      <c r="BS10" s="668" t="s">
        <v>96</v>
      </c>
      <c r="BT10" s="660"/>
      <c r="BU10" s="660"/>
      <c r="BV10" s="660"/>
      <c r="BW10" s="660"/>
      <c r="BX10" s="660"/>
      <c r="BY10" s="660"/>
      <c r="BZ10" s="660"/>
      <c r="CA10" s="660"/>
      <c r="CB10" s="669"/>
      <c r="CD10" s="674" t="s">
        <v>190</v>
      </c>
      <c r="CE10" s="675"/>
      <c r="CF10" s="675"/>
      <c r="CG10" s="675"/>
      <c r="CH10" s="675"/>
      <c r="CI10" s="675"/>
      <c r="CJ10" s="675"/>
      <c r="CK10" s="675"/>
      <c r="CL10" s="675"/>
      <c r="CM10" s="675"/>
      <c r="CN10" s="675"/>
      <c r="CO10" s="675"/>
      <c r="CP10" s="675"/>
      <c r="CQ10" s="676"/>
      <c r="CR10" s="659" t="s">
        <v>479</v>
      </c>
      <c r="CS10" s="660"/>
      <c r="CT10" s="660"/>
      <c r="CU10" s="660"/>
      <c r="CV10" s="660"/>
      <c r="CW10" s="660"/>
      <c r="CX10" s="660"/>
      <c r="CY10" s="661"/>
      <c r="CZ10" s="662" t="s">
        <v>96</v>
      </c>
      <c r="DA10" s="662"/>
      <c r="DB10" s="662"/>
      <c r="DC10" s="662"/>
      <c r="DD10" s="668" t="s">
        <v>96</v>
      </c>
      <c r="DE10" s="660"/>
      <c r="DF10" s="660"/>
      <c r="DG10" s="660"/>
      <c r="DH10" s="660"/>
      <c r="DI10" s="660"/>
      <c r="DJ10" s="660"/>
      <c r="DK10" s="660"/>
      <c r="DL10" s="660"/>
      <c r="DM10" s="660"/>
      <c r="DN10" s="660"/>
      <c r="DO10" s="660"/>
      <c r="DP10" s="661"/>
      <c r="DQ10" s="668" t="s">
        <v>479</v>
      </c>
      <c r="DR10" s="660"/>
      <c r="DS10" s="660"/>
      <c r="DT10" s="660"/>
      <c r="DU10" s="660"/>
      <c r="DV10" s="660"/>
      <c r="DW10" s="660"/>
      <c r="DX10" s="660"/>
      <c r="DY10" s="660"/>
      <c r="DZ10" s="660"/>
      <c r="EA10" s="660"/>
      <c r="EB10" s="660"/>
      <c r="EC10" s="669"/>
    </row>
    <row r="11" spans="2:143" ht="11.25" customHeight="1">
      <c r="B11" s="656" t="s">
        <v>191</v>
      </c>
      <c r="C11" s="657"/>
      <c r="D11" s="657"/>
      <c r="E11" s="657"/>
      <c r="F11" s="657"/>
      <c r="G11" s="657"/>
      <c r="H11" s="657"/>
      <c r="I11" s="657"/>
      <c r="J11" s="657"/>
      <c r="K11" s="657"/>
      <c r="L11" s="657"/>
      <c r="M11" s="657"/>
      <c r="N11" s="657"/>
      <c r="O11" s="657"/>
      <c r="P11" s="657"/>
      <c r="Q11" s="658"/>
      <c r="R11" s="659" t="s">
        <v>479</v>
      </c>
      <c r="S11" s="660"/>
      <c r="T11" s="660"/>
      <c r="U11" s="660"/>
      <c r="V11" s="660"/>
      <c r="W11" s="660"/>
      <c r="X11" s="660"/>
      <c r="Y11" s="661"/>
      <c r="Z11" s="662" t="s">
        <v>479</v>
      </c>
      <c r="AA11" s="662"/>
      <c r="AB11" s="662"/>
      <c r="AC11" s="662"/>
      <c r="AD11" s="663" t="s">
        <v>479</v>
      </c>
      <c r="AE11" s="663"/>
      <c r="AF11" s="663"/>
      <c r="AG11" s="663"/>
      <c r="AH11" s="663"/>
      <c r="AI11" s="663"/>
      <c r="AJ11" s="663"/>
      <c r="AK11" s="663"/>
      <c r="AL11" s="664" t="s">
        <v>96</v>
      </c>
      <c r="AM11" s="665"/>
      <c r="AN11" s="665"/>
      <c r="AO11" s="666"/>
      <c r="AP11" s="656" t="s">
        <v>502</v>
      </c>
      <c r="AQ11" s="657"/>
      <c r="AR11" s="657"/>
      <c r="AS11" s="657"/>
      <c r="AT11" s="657"/>
      <c r="AU11" s="657"/>
      <c r="AV11" s="657"/>
      <c r="AW11" s="657"/>
      <c r="AX11" s="657"/>
      <c r="AY11" s="657"/>
      <c r="AZ11" s="657"/>
      <c r="BA11" s="657"/>
      <c r="BB11" s="657"/>
      <c r="BC11" s="657"/>
      <c r="BD11" s="657"/>
      <c r="BE11" s="657"/>
      <c r="BF11" s="658"/>
      <c r="BG11" s="659">
        <v>8325</v>
      </c>
      <c r="BH11" s="660"/>
      <c r="BI11" s="660"/>
      <c r="BJ11" s="660"/>
      <c r="BK11" s="660"/>
      <c r="BL11" s="660"/>
      <c r="BM11" s="660"/>
      <c r="BN11" s="661"/>
      <c r="BO11" s="662">
        <v>4.3</v>
      </c>
      <c r="BP11" s="662"/>
      <c r="BQ11" s="662"/>
      <c r="BR11" s="662"/>
      <c r="BS11" s="668" t="s">
        <v>479</v>
      </c>
      <c r="BT11" s="660"/>
      <c r="BU11" s="660"/>
      <c r="BV11" s="660"/>
      <c r="BW11" s="660"/>
      <c r="BX11" s="660"/>
      <c r="BY11" s="660"/>
      <c r="BZ11" s="660"/>
      <c r="CA11" s="660"/>
      <c r="CB11" s="669"/>
      <c r="CD11" s="674" t="s">
        <v>192</v>
      </c>
      <c r="CE11" s="675"/>
      <c r="CF11" s="675"/>
      <c r="CG11" s="675"/>
      <c r="CH11" s="675"/>
      <c r="CI11" s="675"/>
      <c r="CJ11" s="675"/>
      <c r="CK11" s="675"/>
      <c r="CL11" s="675"/>
      <c r="CM11" s="675"/>
      <c r="CN11" s="675"/>
      <c r="CO11" s="675"/>
      <c r="CP11" s="675"/>
      <c r="CQ11" s="676"/>
      <c r="CR11" s="659">
        <v>372917</v>
      </c>
      <c r="CS11" s="660"/>
      <c r="CT11" s="660"/>
      <c r="CU11" s="660"/>
      <c r="CV11" s="660"/>
      <c r="CW11" s="660"/>
      <c r="CX11" s="660"/>
      <c r="CY11" s="661"/>
      <c r="CZ11" s="662">
        <v>13.6</v>
      </c>
      <c r="DA11" s="662"/>
      <c r="DB11" s="662"/>
      <c r="DC11" s="662"/>
      <c r="DD11" s="668">
        <v>124480</v>
      </c>
      <c r="DE11" s="660"/>
      <c r="DF11" s="660"/>
      <c r="DG11" s="660"/>
      <c r="DH11" s="660"/>
      <c r="DI11" s="660"/>
      <c r="DJ11" s="660"/>
      <c r="DK11" s="660"/>
      <c r="DL11" s="660"/>
      <c r="DM11" s="660"/>
      <c r="DN11" s="660"/>
      <c r="DO11" s="660"/>
      <c r="DP11" s="661"/>
      <c r="DQ11" s="668">
        <v>198652</v>
      </c>
      <c r="DR11" s="660"/>
      <c r="DS11" s="660"/>
      <c r="DT11" s="660"/>
      <c r="DU11" s="660"/>
      <c r="DV11" s="660"/>
      <c r="DW11" s="660"/>
      <c r="DX11" s="660"/>
      <c r="DY11" s="660"/>
      <c r="DZ11" s="660"/>
      <c r="EA11" s="660"/>
      <c r="EB11" s="660"/>
      <c r="EC11" s="669"/>
    </row>
    <row r="12" spans="2:143" ht="11.25" customHeight="1">
      <c r="B12" s="656" t="s">
        <v>193</v>
      </c>
      <c r="C12" s="657"/>
      <c r="D12" s="657"/>
      <c r="E12" s="657"/>
      <c r="F12" s="657"/>
      <c r="G12" s="657"/>
      <c r="H12" s="657"/>
      <c r="I12" s="657"/>
      <c r="J12" s="657"/>
      <c r="K12" s="657"/>
      <c r="L12" s="657"/>
      <c r="M12" s="657"/>
      <c r="N12" s="657"/>
      <c r="O12" s="657"/>
      <c r="P12" s="657"/>
      <c r="Q12" s="658"/>
      <c r="R12" s="659">
        <v>34482</v>
      </c>
      <c r="S12" s="660"/>
      <c r="T12" s="660"/>
      <c r="U12" s="660"/>
      <c r="V12" s="660"/>
      <c r="W12" s="660"/>
      <c r="X12" s="660"/>
      <c r="Y12" s="661"/>
      <c r="Z12" s="662">
        <v>1.2</v>
      </c>
      <c r="AA12" s="662"/>
      <c r="AB12" s="662"/>
      <c r="AC12" s="662"/>
      <c r="AD12" s="663">
        <v>34482</v>
      </c>
      <c r="AE12" s="663"/>
      <c r="AF12" s="663"/>
      <c r="AG12" s="663"/>
      <c r="AH12" s="663"/>
      <c r="AI12" s="663"/>
      <c r="AJ12" s="663"/>
      <c r="AK12" s="663"/>
      <c r="AL12" s="664">
        <v>2.2999999999999998</v>
      </c>
      <c r="AM12" s="665"/>
      <c r="AN12" s="665"/>
      <c r="AO12" s="666"/>
      <c r="AP12" s="656" t="s">
        <v>194</v>
      </c>
      <c r="AQ12" s="657"/>
      <c r="AR12" s="657"/>
      <c r="AS12" s="657"/>
      <c r="AT12" s="657"/>
      <c r="AU12" s="657"/>
      <c r="AV12" s="657"/>
      <c r="AW12" s="657"/>
      <c r="AX12" s="657"/>
      <c r="AY12" s="657"/>
      <c r="AZ12" s="657"/>
      <c r="BA12" s="657"/>
      <c r="BB12" s="657"/>
      <c r="BC12" s="657"/>
      <c r="BD12" s="657"/>
      <c r="BE12" s="657"/>
      <c r="BF12" s="658"/>
      <c r="BG12" s="659">
        <v>91209</v>
      </c>
      <c r="BH12" s="660"/>
      <c r="BI12" s="660"/>
      <c r="BJ12" s="660"/>
      <c r="BK12" s="660"/>
      <c r="BL12" s="660"/>
      <c r="BM12" s="660"/>
      <c r="BN12" s="661"/>
      <c r="BO12" s="662">
        <v>46.9</v>
      </c>
      <c r="BP12" s="662"/>
      <c r="BQ12" s="662"/>
      <c r="BR12" s="662"/>
      <c r="BS12" s="668" t="s">
        <v>479</v>
      </c>
      <c r="BT12" s="660"/>
      <c r="BU12" s="660"/>
      <c r="BV12" s="660"/>
      <c r="BW12" s="660"/>
      <c r="BX12" s="660"/>
      <c r="BY12" s="660"/>
      <c r="BZ12" s="660"/>
      <c r="CA12" s="660"/>
      <c r="CB12" s="669"/>
      <c r="CD12" s="674" t="s">
        <v>195</v>
      </c>
      <c r="CE12" s="675"/>
      <c r="CF12" s="675"/>
      <c r="CG12" s="675"/>
      <c r="CH12" s="675"/>
      <c r="CI12" s="675"/>
      <c r="CJ12" s="675"/>
      <c r="CK12" s="675"/>
      <c r="CL12" s="675"/>
      <c r="CM12" s="675"/>
      <c r="CN12" s="675"/>
      <c r="CO12" s="675"/>
      <c r="CP12" s="675"/>
      <c r="CQ12" s="676"/>
      <c r="CR12" s="659">
        <v>139397</v>
      </c>
      <c r="CS12" s="660"/>
      <c r="CT12" s="660"/>
      <c r="CU12" s="660"/>
      <c r="CV12" s="660"/>
      <c r="CW12" s="660"/>
      <c r="CX12" s="660"/>
      <c r="CY12" s="661"/>
      <c r="CZ12" s="662">
        <v>5.0999999999999996</v>
      </c>
      <c r="DA12" s="662"/>
      <c r="DB12" s="662"/>
      <c r="DC12" s="662"/>
      <c r="DD12" s="668">
        <v>123494</v>
      </c>
      <c r="DE12" s="660"/>
      <c r="DF12" s="660"/>
      <c r="DG12" s="660"/>
      <c r="DH12" s="660"/>
      <c r="DI12" s="660"/>
      <c r="DJ12" s="660"/>
      <c r="DK12" s="660"/>
      <c r="DL12" s="660"/>
      <c r="DM12" s="660"/>
      <c r="DN12" s="660"/>
      <c r="DO12" s="660"/>
      <c r="DP12" s="661"/>
      <c r="DQ12" s="668">
        <v>33027</v>
      </c>
      <c r="DR12" s="660"/>
      <c r="DS12" s="660"/>
      <c r="DT12" s="660"/>
      <c r="DU12" s="660"/>
      <c r="DV12" s="660"/>
      <c r="DW12" s="660"/>
      <c r="DX12" s="660"/>
      <c r="DY12" s="660"/>
      <c r="DZ12" s="660"/>
      <c r="EA12" s="660"/>
      <c r="EB12" s="660"/>
      <c r="EC12" s="669"/>
    </row>
    <row r="13" spans="2:143" ht="11.25" customHeight="1">
      <c r="B13" s="656" t="s">
        <v>196</v>
      </c>
      <c r="C13" s="657"/>
      <c r="D13" s="657"/>
      <c r="E13" s="657"/>
      <c r="F13" s="657"/>
      <c r="G13" s="657"/>
      <c r="H13" s="657"/>
      <c r="I13" s="657"/>
      <c r="J13" s="657"/>
      <c r="K13" s="657"/>
      <c r="L13" s="657"/>
      <c r="M13" s="657"/>
      <c r="N13" s="657"/>
      <c r="O13" s="657"/>
      <c r="P13" s="657"/>
      <c r="Q13" s="658"/>
      <c r="R13" s="659" t="s">
        <v>479</v>
      </c>
      <c r="S13" s="660"/>
      <c r="T13" s="660"/>
      <c r="U13" s="660"/>
      <c r="V13" s="660"/>
      <c r="W13" s="660"/>
      <c r="X13" s="660"/>
      <c r="Y13" s="661"/>
      <c r="Z13" s="662" t="s">
        <v>479</v>
      </c>
      <c r="AA13" s="662"/>
      <c r="AB13" s="662"/>
      <c r="AC13" s="662"/>
      <c r="AD13" s="663" t="s">
        <v>96</v>
      </c>
      <c r="AE13" s="663"/>
      <c r="AF13" s="663"/>
      <c r="AG13" s="663"/>
      <c r="AH13" s="663"/>
      <c r="AI13" s="663"/>
      <c r="AJ13" s="663"/>
      <c r="AK13" s="663"/>
      <c r="AL13" s="664" t="s">
        <v>479</v>
      </c>
      <c r="AM13" s="665"/>
      <c r="AN13" s="665"/>
      <c r="AO13" s="666"/>
      <c r="AP13" s="656" t="s">
        <v>197</v>
      </c>
      <c r="AQ13" s="657"/>
      <c r="AR13" s="657"/>
      <c r="AS13" s="657"/>
      <c r="AT13" s="657"/>
      <c r="AU13" s="657"/>
      <c r="AV13" s="657"/>
      <c r="AW13" s="657"/>
      <c r="AX13" s="657"/>
      <c r="AY13" s="657"/>
      <c r="AZ13" s="657"/>
      <c r="BA13" s="657"/>
      <c r="BB13" s="657"/>
      <c r="BC13" s="657"/>
      <c r="BD13" s="657"/>
      <c r="BE13" s="657"/>
      <c r="BF13" s="658"/>
      <c r="BG13" s="659">
        <v>91209</v>
      </c>
      <c r="BH13" s="660"/>
      <c r="BI13" s="660"/>
      <c r="BJ13" s="660"/>
      <c r="BK13" s="660"/>
      <c r="BL13" s="660"/>
      <c r="BM13" s="660"/>
      <c r="BN13" s="661"/>
      <c r="BO13" s="662">
        <v>46.9</v>
      </c>
      <c r="BP13" s="662"/>
      <c r="BQ13" s="662"/>
      <c r="BR13" s="662"/>
      <c r="BS13" s="668" t="s">
        <v>479</v>
      </c>
      <c r="BT13" s="660"/>
      <c r="BU13" s="660"/>
      <c r="BV13" s="660"/>
      <c r="BW13" s="660"/>
      <c r="BX13" s="660"/>
      <c r="BY13" s="660"/>
      <c r="BZ13" s="660"/>
      <c r="CA13" s="660"/>
      <c r="CB13" s="669"/>
      <c r="CD13" s="674" t="s">
        <v>198</v>
      </c>
      <c r="CE13" s="675"/>
      <c r="CF13" s="675"/>
      <c r="CG13" s="675"/>
      <c r="CH13" s="675"/>
      <c r="CI13" s="675"/>
      <c r="CJ13" s="675"/>
      <c r="CK13" s="675"/>
      <c r="CL13" s="675"/>
      <c r="CM13" s="675"/>
      <c r="CN13" s="675"/>
      <c r="CO13" s="675"/>
      <c r="CP13" s="675"/>
      <c r="CQ13" s="676"/>
      <c r="CR13" s="659">
        <v>130146</v>
      </c>
      <c r="CS13" s="660"/>
      <c r="CT13" s="660"/>
      <c r="CU13" s="660"/>
      <c r="CV13" s="660"/>
      <c r="CW13" s="660"/>
      <c r="CX13" s="660"/>
      <c r="CY13" s="661"/>
      <c r="CZ13" s="662">
        <v>4.8</v>
      </c>
      <c r="DA13" s="662"/>
      <c r="DB13" s="662"/>
      <c r="DC13" s="662"/>
      <c r="DD13" s="668">
        <v>65825</v>
      </c>
      <c r="DE13" s="660"/>
      <c r="DF13" s="660"/>
      <c r="DG13" s="660"/>
      <c r="DH13" s="660"/>
      <c r="DI13" s="660"/>
      <c r="DJ13" s="660"/>
      <c r="DK13" s="660"/>
      <c r="DL13" s="660"/>
      <c r="DM13" s="660"/>
      <c r="DN13" s="660"/>
      <c r="DO13" s="660"/>
      <c r="DP13" s="661"/>
      <c r="DQ13" s="668">
        <v>83309</v>
      </c>
      <c r="DR13" s="660"/>
      <c r="DS13" s="660"/>
      <c r="DT13" s="660"/>
      <c r="DU13" s="660"/>
      <c r="DV13" s="660"/>
      <c r="DW13" s="660"/>
      <c r="DX13" s="660"/>
      <c r="DY13" s="660"/>
      <c r="DZ13" s="660"/>
      <c r="EA13" s="660"/>
      <c r="EB13" s="660"/>
      <c r="EC13" s="669"/>
    </row>
    <row r="14" spans="2:143" ht="11.25" customHeight="1">
      <c r="B14" s="656" t="s">
        <v>199</v>
      </c>
      <c r="C14" s="657"/>
      <c r="D14" s="657"/>
      <c r="E14" s="657"/>
      <c r="F14" s="657"/>
      <c r="G14" s="657"/>
      <c r="H14" s="657"/>
      <c r="I14" s="657"/>
      <c r="J14" s="657"/>
      <c r="K14" s="657"/>
      <c r="L14" s="657"/>
      <c r="M14" s="657"/>
      <c r="N14" s="657"/>
      <c r="O14" s="657"/>
      <c r="P14" s="657"/>
      <c r="Q14" s="658"/>
      <c r="R14" s="659" t="s">
        <v>479</v>
      </c>
      <c r="S14" s="660"/>
      <c r="T14" s="660"/>
      <c r="U14" s="660"/>
      <c r="V14" s="660"/>
      <c r="W14" s="660"/>
      <c r="X14" s="660"/>
      <c r="Y14" s="661"/>
      <c r="Z14" s="662" t="s">
        <v>479</v>
      </c>
      <c r="AA14" s="662"/>
      <c r="AB14" s="662"/>
      <c r="AC14" s="662"/>
      <c r="AD14" s="663" t="s">
        <v>96</v>
      </c>
      <c r="AE14" s="663"/>
      <c r="AF14" s="663"/>
      <c r="AG14" s="663"/>
      <c r="AH14" s="663"/>
      <c r="AI14" s="663"/>
      <c r="AJ14" s="663"/>
      <c r="AK14" s="663"/>
      <c r="AL14" s="664" t="s">
        <v>96</v>
      </c>
      <c r="AM14" s="665"/>
      <c r="AN14" s="665"/>
      <c r="AO14" s="666"/>
      <c r="AP14" s="656" t="s">
        <v>200</v>
      </c>
      <c r="AQ14" s="657"/>
      <c r="AR14" s="657"/>
      <c r="AS14" s="657"/>
      <c r="AT14" s="657"/>
      <c r="AU14" s="657"/>
      <c r="AV14" s="657"/>
      <c r="AW14" s="657"/>
      <c r="AX14" s="657"/>
      <c r="AY14" s="657"/>
      <c r="AZ14" s="657"/>
      <c r="BA14" s="657"/>
      <c r="BB14" s="657"/>
      <c r="BC14" s="657"/>
      <c r="BD14" s="657"/>
      <c r="BE14" s="657"/>
      <c r="BF14" s="658"/>
      <c r="BG14" s="659">
        <v>11488</v>
      </c>
      <c r="BH14" s="660"/>
      <c r="BI14" s="660"/>
      <c r="BJ14" s="660"/>
      <c r="BK14" s="660"/>
      <c r="BL14" s="660"/>
      <c r="BM14" s="660"/>
      <c r="BN14" s="661"/>
      <c r="BO14" s="662">
        <v>5.9</v>
      </c>
      <c r="BP14" s="662"/>
      <c r="BQ14" s="662"/>
      <c r="BR14" s="662"/>
      <c r="BS14" s="668" t="s">
        <v>96</v>
      </c>
      <c r="BT14" s="660"/>
      <c r="BU14" s="660"/>
      <c r="BV14" s="660"/>
      <c r="BW14" s="660"/>
      <c r="BX14" s="660"/>
      <c r="BY14" s="660"/>
      <c r="BZ14" s="660"/>
      <c r="CA14" s="660"/>
      <c r="CB14" s="669"/>
      <c r="CD14" s="674" t="s">
        <v>201</v>
      </c>
      <c r="CE14" s="675"/>
      <c r="CF14" s="675"/>
      <c r="CG14" s="675"/>
      <c r="CH14" s="675"/>
      <c r="CI14" s="675"/>
      <c r="CJ14" s="675"/>
      <c r="CK14" s="675"/>
      <c r="CL14" s="675"/>
      <c r="CM14" s="675"/>
      <c r="CN14" s="675"/>
      <c r="CO14" s="675"/>
      <c r="CP14" s="675"/>
      <c r="CQ14" s="676"/>
      <c r="CR14" s="659">
        <v>32311</v>
      </c>
      <c r="CS14" s="660"/>
      <c r="CT14" s="660"/>
      <c r="CU14" s="660"/>
      <c r="CV14" s="660"/>
      <c r="CW14" s="660"/>
      <c r="CX14" s="660"/>
      <c r="CY14" s="661"/>
      <c r="CZ14" s="662">
        <v>1.2</v>
      </c>
      <c r="DA14" s="662"/>
      <c r="DB14" s="662"/>
      <c r="DC14" s="662"/>
      <c r="DD14" s="668">
        <v>9857</v>
      </c>
      <c r="DE14" s="660"/>
      <c r="DF14" s="660"/>
      <c r="DG14" s="660"/>
      <c r="DH14" s="660"/>
      <c r="DI14" s="660"/>
      <c r="DJ14" s="660"/>
      <c r="DK14" s="660"/>
      <c r="DL14" s="660"/>
      <c r="DM14" s="660"/>
      <c r="DN14" s="660"/>
      <c r="DO14" s="660"/>
      <c r="DP14" s="661"/>
      <c r="DQ14" s="668">
        <v>28323</v>
      </c>
      <c r="DR14" s="660"/>
      <c r="DS14" s="660"/>
      <c r="DT14" s="660"/>
      <c r="DU14" s="660"/>
      <c r="DV14" s="660"/>
      <c r="DW14" s="660"/>
      <c r="DX14" s="660"/>
      <c r="DY14" s="660"/>
      <c r="DZ14" s="660"/>
      <c r="EA14" s="660"/>
      <c r="EB14" s="660"/>
      <c r="EC14" s="669"/>
    </row>
    <row r="15" spans="2:143" ht="11.25" customHeight="1">
      <c r="B15" s="656" t="s">
        <v>202</v>
      </c>
      <c r="C15" s="657"/>
      <c r="D15" s="657"/>
      <c r="E15" s="657"/>
      <c r="F15" s="657"/>
      <c r="G15" s="657"/>
      <c r="H15" s="657"/>
      <c r="I15" s="657"/>
      <c r="J15" s="657"/>
      <c r="K15" s="657"/>
      <c r="L15" s="657"/>
      <c r="M15" s="657"/>
      <c r="N15" s="657"/>
      <c r="O15" s="657"/>
      <c r="P15" s="657"/>
      <c r="Q15" s="658"/>
      <c r="R15" s="659">
        <v>9712</v>
      </c>
      <c r="S15" s="660"/>
      <c r="T15" s="660"/>
      <c r="U15" s="660"/>
      <c r="V15" s="660"/>
      <c r="W15" s="660"/>
      <c r="X15" s="660"/>
      <c r="Y15" s="661"/>
      <c r="Z15" s="662">
        <v>0.3</v>
      </c>
      <c r="AA15" s="662"/>
      <c r="AB15" s="662"/>
      <c r="AC15" s="662"/>
      <c r="AD15" s="663">
        <v>9712</v>
      </c>
      <c r="AE15" s="663"/>
      <c r="AF15" s="663"/>
      <c r="AG15" s="663"/>
      <c r="AH15" s="663"/>
      <c r="AI15" s="663"/>
      <c r="AJ15" s="663"/>
      <c r="AK15" s="663"/>
      <c r="AL15" s="664">
        <v>0.6</v>
      </c>
      <c r="AM15" s="665"/>
      <c r="AN15" s="665"/>
      <c r="AO15" s="666"/>
      <c r="AP15" s="656" t="s">
        <v>503</v>
      </c>
      <c r="AQ15" s="657"/>
      <c r="AR15" s="657"/>
      <c r="AS15" s="657"/>
      <c r="AT15" s="657"/>
      <c r="AU15" s="657"/>
      <c r="AV15" s="657"/>
      <c r="AW15" s="657"/>
      <c r="AX15" s="657"/>
      <c r="AY15" s="657"/>
      <c r="AZ15" s="657"/>
      <c r="BA15" s="657"/>
      <c r="BB15" s="657"/>
      <c r="BC15" s="657"/>
      <c r="BD15" s="657"/>
      <c r="BE15" s="657"/>
      <c r="BF15" s="658"/>
      <c r="BG15" s="659">
        <v>9779</v>
      </c>
      <c r="BH15" s="660"/>
      <c r="BI15" s="660"/>
      <c r="BJ15" s="660"/>
      <c r="BK15" s="660"/>
      <c r="BL15" s="660"/>
      <c r="BM15" s="660"/>
      <c r="BN15" s="661"/>
      <c r="BO15" s="662">
        <v>5</v>
      </c>
      <c r="BP15" s="662"/>
      <c r="BQ15" s="662"/>
      <c r="BR15" s="662"/>
      <c r="BS15" s="668" t="s">
        <v>479</v>
      </c>
      <c r="BT15" s="660"/>
      <c r="BU15" s="660"/>
      <c r="BV15" s="660"/>
      <c r="BW15" s="660"/>
      <c r="BX15" s="660"/>
      <c r="BY15" s="660"/>
      <c r="BZ15" s="660"/>
      <c r="CA15" s="660"/>
      <c r="CB15" s="669"/>
      <c r="CD15" s="674" t="s">
        <v>203</v>
      </c>
      <c r="CE15" s="675"/>
      <c r="CF15" s="675"/>
      <c r="CG15" s="675"/>
      <c r="CH15" s="675"/>
      <c r="CI15" s="675"/>
      <c r="CJ15" s="675"/>
      <c r="CK15" s="675"/>
      <c r="CL15" s="675"/>
      <c r="CM15" s="675"/>
      <c r="CN15" s="675"/>
      <c r="CO15" s="675"/>
      <c r="CP15" s="675"/>
      <c r="CQ15" s="676"/>
      <c r="CR15" s="659">
        <v>147357</v>
      </c>
      <c r="CS15" s="660"/>
      <c r="CT15" s="660"/>
      <c r="CU15" s="660"/>
      <c r="CV15" s="660"/>
      <c r="CW15" s="660"/>
      <c r="CX15" s="660"/>
      <c r="CY15" s="661"/>
      <c r="CZ15" s="662">
        <v>5.4</v>
      </c>
      <c r="DA15" s="662"/>
      <c r="DB15" s="662"/>
      <c r="DC15" s="662"/>
      <c r="DD15" s="668">
        <v>13740</v>
      </c>
      <c r="DE15" s="660"/>
      <c r="DF15" s="660"/>
      <c r="DG15" s="660"/>
      <c r="DH15" s="660"/>
      <c r="DI15" s="660"/>
      <c r="DJ15" s="660"/>
      <c r="DK15" s="660"/>
      <c r="DL15" s="660"/>
      <c r="DM15" s="660"/>
      <c r="DN15" s="660"/>
      <c r="DO15" s="660"/>
      <c r="DP15" s="661"/>
      <c r="DQ15" s="668">
        <v>125991</v>
      </c>
      <c r="DR15" s="660"/>
      <c r="DS15" s="660"/>
      <c r="DT15" s="660"/>
      <c r="DU15" s="660"/>
      <c r="DV15" s="660"/>
      <c r="DW15" s="660"/>
      <c r="DX15" s="660"/>
      <c r="DY15" s="660"/>
      <c r="DZ15" s="660"/>
      <c r="EA15" s="660"/>
      <c r="EB15" s="660"/>
      <c r="EC15" s="669"/>
    </row>
    <row r="16" spans="2:143" ht="11.25" customHeight="1">
      <c r="B16" s="656" t="s">
        <v>204</v>
      </c>
      <c r="C16" s="657"/>
      <c r="D16" s="657"/>
      <c r="E16" s="657"/>
      <c r="F16" s="657"/>
      <c r="G16" s="657"/>
      <c r="H16" s="657"/>
      <c r="I16" s="657"/>
      <c r="J16" s="657"/>
      <c r="K16" s="657"/>
      <c r="L16" s="657"/>
      <c r="M16" s="657"/>
      <c r="N16" s="657"/>
      <c r="O16" s="657"/>
      <c r="P16" s="657"/>
      <c r="Q16" s="658"/>
      <c r="R16" s="659" t="s">
        <v>479</v>
      </c>
      <c r="S16" s="660"/>
      <c r="T16" s="660"/>
      <c r="U16" s="660"/>
      <c r="V16" s="660"/>
      <c r="W16" s="660"/>
      <c r="X16" s="660"/>
      <c r="Y16" s="661"/>
      <c r="Z16" s="662" t="s">
        <v>96</v>
      </c>
      <c r="AA16" s="662"/>
      <c r="AB16" s="662"/>
      <c r="AC16" s="662"/>
      <c r="AD16" s="663" t="s">
        <v>479</v>
      </c>
      <c r="AE16" s="663"/>
      <c r="AF16" s="663"/>
      <c r="AG16" s="663"/>
      <c r="AH16" s="663"/>
      <c r="AI16" s="663"/>
      <c r="AJ16" s="663"/>
      <c r="AK16" s="663"/>
      <c r="AL16" s="664" t="s">
        <v>479</v>
      </c>
      <c r="AM16" s="665"/>
      <c r="AN16" s="665"/>
      <c r="AO16" s="666"/>
      <c r="AP16" s="656" t="s">
        <v>504</v>
      </c>
      <c r="AQ16" s="657"/>
      <c r="AR16" s="657"/>
      <c r="AS16" s="657"/>
      <c r="AT16" s="657"/>
      <c r="AU16" s="657"/>
      <c r="AV16" s="657"/>
      <c r="AW16" s="657"/>
      <c r="AX16" s="657"/>
      <c r="AY16" s="657"/>
      <c r="AZ16" s="657"/>
      <c r="BA16" s="657"/>
      <c r="BB16" s="657"/>
      <c r="BC16" s="657"/>
      <c r="BD16" s="657"/>
      <c r="BE16" s="657"/>
      <c r="BF16" s="658"/>
      <c r="BG16" s="659" t="s">
        <v>96</v>
      </c>
      <c r="BH16" s="660"/>
      <c r="BI16" s="660"/>
      <c r="BJ16" s="660"/>
      <c r="BK16" s="660"/>
      <c r="BL16" s="660"/>
      <c r="BM16" s="660"/>
      <c r="BN16" s="661"/>
      <c r="BO16" s="662" t="s">
        <v>479</v>
      </c>
      <c r="BP16" s="662"/>
      <c r="BQ16" s="662"/>
      <c r="BR16" s="662"/>
      <c r="BS16" s="668" t="s">
        <v>96</v>
      </c>
      <c r="BT16" s="660"/>
      <c r="BU16" s="660"/>
      <c r="BV16" s="660"/>
      <c r="BW16" s="660"/>
      <c r="BX16" s="660"/>
      <c r="BY16" s="660"/>
      <c r="BZ16" s="660"/>
      <c r="CA16" s="660"/>
      <c r="CB16" s="669"/>
      <c r="CD16" s="674" t="s">
        <v>205</v>
      </c>
      <c r="CE16" s="675"/>
      <c r="CF16" s="675"/>
      <c r="CG16" s="675"/>
      <c r="CH16" s="675"/>
      <c r="CI16" s="675"/>
      <c r="CJ16" s="675"/>
      <c r="CK16" s="675"/>
      <c r="CL16" s="675"/>
      <c r="CM16" s="675"/>
      <c r="CN16" s="675"/>
      <c r="CO16" s="675"/>
      <c r="CP16" s="675"/>
      <c r="CQ16" s="676"/>
      <c r="CR16" s="659">
        <v>51503</v>
      </c>
      <c r="CS16" s="660"/>
      <c r="CT16" s="660"/>
      <c r="CU16" s="660"/>
      <c r="CV16" s="660"/>
      <c r="CW16" s="660"/>
      <c r="CX16" s="660"/>
      <c r="CY16" s="661"/>
      <c r="CZ16" s="662">
        <v>1.9</v>
      </c>
      <c r="DA16" s="662"/>
      <c r="DB16" s="662"/>
      <c r="DC16" s="662"/>
      <c r="DD16" s="668" t="s">
        <v>479</v>
      </c>
      <c r="DE16" s="660"/>
      <c r="DF16" s="660"/>
      <c r="DG16" s="660"/>
      <c r="DH16" s="660"/>
      <c r="DI16" s="660"/>
      <c r="DJ16" s="660"/>
      <c r="DK16" s="660"/>
      <c r="DL16" s="660"/>
      <c r="DM16" s="660"/>
      <c r="DN16" s="660"/>
      <c r="DO16" s="660"/>
      <c r="DP16" s="661"/>
      <c r="DQ16" s="668">
        <v>10322</v>
      </c>
      <c r="DR16" s="660"/>
      <c r="DS16" s="660"/>
      <c r="DT16" s="660"/>
      <c r="DU16" s="660"/>
      <c r="DV16" s="660"/>
      <c r="DW16" s="660"/>
      <c r="DX16" s="660"/>
      <c r="DY16" s="660"/>
      <c r="DZ16" s="660"/>
      <c r="EA16" s="660"/>
      <c r="EB16" s="660"/>
      <c r="EC16" s="669"/>
    </row>
    <row r="17" spans="2:133" ht="11.25" customHeight="1">
      <c r="B17" s="656" t="s">
        <v>206</v>
      </c>
      <c r="C17" s="657"/>
      <c r="D17" s="657"/>
      <c r="E17" s="657"/>
      <c r="F17" s="657"/>
      <c r="G17" s="657"/>
      <c r="H17" s="657"/>
      <c r="I17" s="657"/>
      <c r="J17" s="657"/>
      <c r="K17" s="657"/>
      <c r="L17" s="657"/>
      <c r="M17" s="657"/>
      <c r="N17" s="657"/>
      <c r="O17" s="657"/>
      <c r="P17" s="657"/>
      <c r="Q17" s="658"/>
      <c r="R17" s="659">
        <v>296</v>
      </c>
      <c r="S17" s="660"/>
      <c r="T17" s="660"/>
      <c r="U17" s="660"/>
      <c r="V17" s="660"/>
      <c r="W17" s="660"/>
      <c r="X17" s="660"/>
      <c r="Y17" s="661"/>
      <c r="Z17" s="662">
        <v>0</v>
      </c>
      <c r="AA17" s="662"/>
      <c r="AB17" s="662"/>
      <c r="AC17" s="662"/>
      <c r="AD17" s="663">
        <v>296</v>
      </c>
      <c r="AE17" s="663"/>
      <c r="AF17" s="663"/>
      <c r="AG17" s="663"/>
      <c r="AH17" s="663"/>
      <c r="AI17" s="663"/>
      <c r="AJ17" s="663"/>
      <c r="AK17" s="663"/>
      <c r="AL17" s="664">
        <v>0</v>
      </c>
      <c r="AM17" s="665"/>
      <c r="AN17" s="665"/>
      <c r="AO17" s="666"/>
      <c r="AP17" s="656" t="s">
        <v>207</v>
      </c>
      <c r="AQ17" s="657"/>
      <c r="AR17" s="657"/>
      <c r="AS17" s="657"/>
      <c r="AT17" s="657"/>
      <c r="AU17" s="657"/>
      <c r="AV17" s="657"/>
      <c r="AW17" s="657"/>
      <c r="AX17" s="657"/>
      <c r="AY17" s="657"/>
      <c r="AZ17" s="657"/>
      <c r="BA17" s="657"/>
      <c r="BB17" s="657"/>
      <c r="BC17" s="657"/>
      <c r="BD17" s="657"/>
      <c r="BE17" s="657"/>
      <c r="BF17" s="658"/>
      <c r="BG17" s="659" t="s">
        <v>479</v>
      </c>
      <c r="BH17" s="660"/>
      <c r="BI17" s="660"/>
      <c r="BJ17" s="660"/>
      <c r="BK17" s="660"/>
      <c r="BL17" s="660"/>
      <c r="BM17" s="660"/>
      <c r="BN17" s="661"/>
      <c r="BO17" s="662" t="s">
        <v>479</v>
      </c>
      <c r="BP17" s="662"/>
      <c r="BQ17" s="662"/>
      <c r="BR17" s="662"/>
      <c r="BS17" s="668" t="s">
        <v>479</v>
      </c>
      <c r="BT17" s="660"/>
      <c r="BU17" s="660"/>
      <c r="BV17" s="660"/>
      <c r="BW17" s="660"/>
      <c r="BX17" s="660"/>
      <c r="BY17" s="660"/>
      <c r="BZ17" s="660"/>
      <c r="CA17" s="660"/>
      <c r="CB17" s="669"/>
      <c r="CD17" s="674" t="s">
        <v>208</v>
      </c>
      <c r="CE17" s="675"/>
      <c r="CF17" s="675"/>
      <c r="CG17" s="675"/>
      <c r="CH17" s="675"/>
      <c r="CI17" s="675"/>
      <c r="CJ17" s="675"/>
      <c r="CK17" s="675"/>
      <c r="CL17" s="675"/>
      <c r="CM17" s="675"/>
      <c r="CN17" s="675"/>
      <c r="CO17" s="675"/>
      <c r="CP17" s="675"/>
      <c r="CQ17" s="676"/>
      <c r="CR17" s="659">
        <v>450375</v>
      </c>
      <c r="CS17" s="660"/>
      <c r="CT17" s="660"/>
      <c r="CU17" s="660"/>
      <c r="CV17" s="660"/>
      <c r="CW17" s="660"/>
      <c r="CX17" s="660"/>
      <c r="CY17" s="661"/>
      <c r="CZ17" s="662">
        <v>16.5</v>
      </c>
      <c r="DA17" s="662"/>
      <c r="DB17" s="662"/>
      <c r="DC17" s="662"/>
      <c r="DD17" s="668" t="s">
        <v>479</v>
      </c>
      <c r="DE17" s="660"/>
      <c r="DF17" s="660"/>
      <c r="DG17" s="660"/>
      <c r="DH17" s="660"/>
      <c r="DI17" s="660"/>
      <c r="DJ17" s="660"/>
      <c r="DK17" s="660"/>
      <c r="DL17" s="660"/>
      <c r="DM17" s="660"/>
      <c r="DN17" s="660"/>
      <c r="DO17" s="660"/>
      <c r="DP17" s="661"/>
      <c r="DQ17" s="668">
        <v>450375</v>
      </c>
      <c r="DR17" s="660"/>
      <c r="DS17" s="660"/>
      <c r="DT17" s="660"/>
      <c r="DU17" s="660"/>
      <c r="DV17" s="660"/>
      <c r="DW17" s="660"/>
      <c r="DX17" s="660"/>
      <c r="DY17" s="660"/>
      <c r="DZ17" s="660"/>
      <c r="EA17" s="660"/>
      <c r="EB17" s="660"/>
      <c r="EC17" s="669"/>
    </row>
    <row r="18" spans="2:133" ht="11.25" customHeight="1">
      <c r="B18" s="656" t="s">
        <v>209</v>
      </c>
      <c r="C18" s="657"/>
      <c r="D18" s="657"/>
      <c r="E18" s="657"/>
      <c r="F18" s="657"/>
      <c r="G18" s="657"/>
      <c r="H18" s="657"/>
      <c r="I18" s="657"/>
      <c r="J18" s="657"/>
      <c r="K18" s="657"/>
      <c r="L18" s="657"/>
      <c r="M18" s="657"/>
      <c r="N18" s="657"/>
      <c r="O18" s="657"/>
      <c r="P18" s="657"/>
      <c r="Q18" s="658"/>
      <c r="R18" s="659">
        <v>1335481</v>
      </c>
      <c r="S18" s="660"/>
      <c r="T18" s="660"/>
      <c r="U18" s="660"/>
      <c r="V18" s="660"/>
      <c r="W18" s="660"/>
      <c r="X18" s="660"/>
      <c r="Y18" s="661"/>
      <c r="Z18" s="662">
        <v>47.2</v>
      </c>
      <c r="AA18" s="662"/>
      <c r="AB18" s="662"/>
      <c r="AC18" s="662"/>
      <c r="AD18" s="663">
        <v>1208639</v>
      </c>
      <c r="AE18" s="663"/>
      <c r="AF18" s="663"/>
      <c r="AG18" s="663"/>
      <c r="AH18" s="663"/>
      <c r="AI18" s="663"/>
      <c r="AJ18" s="663"/>
      <c r="AK18" s="663"/>
      <c r="AL18" s="664">
        <v>80.599999999999994</v>
      </c>
      <c r="AM18" s="665"/>
      <c r="AN18" s="665"/>
      <c r="AO18" s="666"/>
      <c r="AP18" s="656" t="s">
        <v>210</v>
      </c>
      <c r="AQ18" s="657"/>
      <c r="AR18" s="657"/>
      <c r="AS18" s="657"/>
      <c r="AT18" s="657"/>
      <c r="AU18" s="657"/>
      <c r="AV18" s="657"/>
      <c r="AW18" s="657"/>
      <c r="AX18" s="657"/>
      <c r="AY18" s="657"/>
      <c r="AZ18" s="657"/>
      <c r="BA18" s="657"/>
      <c r="BB18" s="657"/>
      <c r="BC18" s="657"/>
      <c r="BD18" s="657"/>
      <c r="BE18" s="657"/>
      <c r="BF18" s="658"/>
      <c r="BG18" s="659" t="s">
        <v>479</v>
      </c>
      <c r="BH18" s="660"/>
      <c r="BI18" s="660"/>
      <c r="BJ18" s="660"/>
      <c r="BK18" s="660"/>
      <c r="BL18" s="660"/>
      <c r="BM18" s="660"/>
      <c r="BN18" s="661"/>
      <c r="BO18" s="662" t="s">
        <v>96</v>
      </c>
      <c r="BP18" s="662"/>
      <c r="BQ18" s="662"/>
      <c r="BR18" s="662"/>
      <c r="BS18" s="668" t="s">
        <v>96</v>
      </c>
      <c r="BT18" s="660"/>
      <c r="BU18" s="660"/>
      <c r="BV18" s="660"/>
      <c r="BW18" s="660"/>
      <c r="BX18" s="660"/>
      <c r="BY18" s="660"/>
      <c r="BZ18" s="660"/>
      <c r="CA18" s="660"/>
      <c r="CB18" s="669"/>
      <c r="CD18" s="674" t="s">
        <v>211</v>
      </c>
      <c r="CE18" s="675"/>
      <c r="CF18" s="675"/>
      <c r="CG18" s="675"/>
      <c r="CH18" s="675"/>
      <c r="CI18" s="675"/>
      <c r="CJ18" s="675"/>
      <c r="CK18" s="675"/>
      <c r="CL18" s="675"/>
      <c r="CM18" s="675"/>
      <c r="CN18" s="675"/>
      <c r="CO18" s="675"/>
      <c r="CP18" s="675"/>
      <c r="CQ18" s="676"/>
      <c r="CR18" s="659" t="s">
        <v>96</v>
      </c>
      <c r="CS18" s="660"/>
      <c r="CT18" s="660"/>
      <c r="CU18" s="660"/>
      <c r="CV18" s="660"/>
      <c r="CW18" s="660"/>
      <c r="CX18" s="660"/>
      <c r="CY18" s="661"/>
      <c r="CZ18" s="662" t="s">
        <v>96</v>
      </c>
      <c r="DA18" s="662"/>
      <c r="DB18" s="662"/>
      <c r="DC18" s="662"/>
      <c r="DD18" s="668" t="s">
        <v>96</v>
      </c>
      <c r="DE18" s="660"/>
      <c r="DF18" s="660"/>
      <c r="DG18" s="660"/>
      <c r="DH18" s="660"/>
      <c r="DI18" s="660"/>
      <c r="DJ18" s="660"/>
      <c r="DK18" s="660"/>
      <c r="DL18" s="660"/>
      <c r="DM18" s="660"/>
      <c r="DN18" s="660"/>
      <c r="DO18" s="660"/>
      <c r="DP18" s="661"/>
      <c r="DQ18" s="668" t="s">
        <v>96</v>
      </c>
      <c r="DR18" s="660"/>
      <c r="DS18" s="660"/>
      <c r="DT18" s="660"/>
      <c r="DU18" s="660"/>
      <c r="DV18" s="660"/>
      <c r="DW18" s="660"/>
      <c r="DX18" s="660"/>
      <c r="DY18" s="660"/>
      <c r="DZ18" s="660"/>
      <c r="EA18" s="660"/>
      <c r="EB18" s="660"/>
      <c r="EC18" s="669"/>
    </row>
    <row r="19" spans="2:133" ht="11.25" customHeight="1">
      <c r="B19" s="656" t="s">
        <v>212</v>
      </c>
      <c r="C19" s="657"/>
      <c r="D19" s="657"/>
      <c r="E19" s="657"/>
      <c r="F19" s="657"/>
      <c r="G19" s="657"/>
      <c r="H19" s="657"/>
      <c r="I19" s="657"/>
      <c r="J19" s="657"/>
      <c r="K19" s="657"/>
      <c r="L19" s="657"/>
      <c r="M19" s="657"/>
      <c r="N19" s="657"/>
      <c r="O19" s="657"/>
      <c r="P19" s="657"/>
      <c r="Q19" s="658"/>
      <c r="R19" s="659">
        <v>1208639</v>
      </c>
      <c r="S19" s="660"/>
      <c r="T19" s="660"/>
      <c r="U19" s="660"/>
      <c r="V19" s="660"/>
      <c r="W19" s="660"/>
      <c r="X19" s="660"/>
      <c r="Y19" s="661"/>
      <c r="Z19" s="662">
        <v>42.7</v>
      </c>
      <c r="AA19" s="662"/>
      <c r="AB19" s="662"/>
      <c r="AC19" s="662"/>
      <c r="AD19" s="663">
        <v>1208639</v>
      </c>
      <c r="AE19" s="663"/>
      <c r="AF19" s="663"/>
      <c r="AG19" s="663"/>
      <c r="AH19" s="663"/>
      <c r="AI19" s="663"/>
      <c r="AJ19" s="663"/>
      <c r="AK19" s="663"/>
      <c r="AL19" s="664">
        <v>80.599999999999994</v>
      </c>
      <c r="AM19" s="665"/>
      <c r="AN19" s="665"/>
      <c r="AO19" s="666"/>
      <c r="AP19" s="656" t="s">
        <v>213</v>
      </c>
      <c r="AQ19" s="657"/>
      <c r="AR19" s="657"/>
      <c r="AS19" s="657"/>
      <c r="AT19" s="657"/>
      <c r="AU19" s="657"/>
      <c r="AV19" s="657"/>
      <c r="AW19" s="657"/>
      <c r="AX19" s="657"/>
      <c r="AY19" s="657"/>
      <c r="AZ19" s="657"/>
      <c r="BA19" s="657"/>
      <c r="BB19" s="657"/>
      <c r="BC19" s="657"/>
      <c r="BD19" s="657"/>
      <c r="BE19" s="657"/>
      <c r="BF19" s="658"/>
      <c r="BG19" s="659" t="s">
        <v>96</v>
      </c>
      <c r="BH19" s="660"/>
      <c r="BI19" s="660"/>
      <c r="BJ19" s="660"/>
      <c r="BK19" s="660"/>
      <c r="BL19" s="660"/>
      <c r="BM19" s="660"/>
      <c r="BN19" s="661"/>
      <c r="BO19" s="662" t="s">
        <v>96</v>
      </c>
      <c r="BP19" s="662"/>
      <c r="BQ19" s="662"/>
      <c r="BR19" s="662"/>
      <c r="BS19" s="668" t="s">
        <v>96</v>
      </c>
      <c r="BT19" s="660"/>
      <c r="BU19" s="660"/>
      <c r="BV19" s="660"/>
      <c r="BW19" s="660"/>
      <c r="BX19" s="660"/>
      <c r="BY19" s="660"/>
      <c r="BZ19" s="660"/>
      <c r="CA19" s="660"/>
      <c r="CB19" s="669"/>
      <c r="CD19" s="674" t="s">
        <v>214</v>
      </c>
      <c r="CE19" s="675"/>
      <c r="CF19" s="675"/>
      <c r="CG19" s="675"/>
      <c r="CH19" s="675"/>
      <c r="CI19" s="675"/>
      <c r="CJ19" s="675"/>
      <c r="CK19" s="675"/>
      <c r="CL19" s="675"/>
      <c r="CM19" s="675"/>
      <c r="CN19" s="675"/>
      <c r="CO19" s="675"/>
      <c r="CP19" s="675"/>
      <c r="CQ19" s="676"/>
      <c r="CR19" s="659" t="s">
        <v>96</v>
      </c>
      <c r="CS19" s="660"/>
      <c r="CT19" s="660"/>
      <c r="CU19" s="660"/>
      <c r="CV19" s="660"/>
      <c r="CW19" s="660"/>
      <c r="CX19" s="660"/>
      <c r="CY19" s="661"/>
      <c r="CZ19" s="662" t="s">
        <v>96</v>
      </c>
      <c r="DA19" s="662"/>
      <c r="DB19" s="662"/>
      <c r="DC19" s="662"/>
      <c r="DD19" s="668" t="s">
        <v>96</v>
      </c>
      <c r="DE19" s="660"/>
      <c r="DF19" s="660"/>
      <c r="DG19" s="660"/>
      <c r="DH19" s="660"/>
      <c r="DI19" s="660"/>
      <c r="DJ19" s="660"/>
      <c r="DK19" s="660"/>
      <c r="DL19" s="660"/>
      <c r="DM19" s="660"/>
      <c r="DN19" s="660"/>
      <c r="DO19" s="660"/>
      <c r="DP19" s="661"/>
      <c r="DQ19" s="668" t="s">
        <v>96</v>
      </c>
      <c r="DR19" s="660"/>
      <c r="DS19" s="660"/>
      <c r="DT19" s="660"/>
      <c r="DU19" s="660"/>
      <c r="DV19" s="660"/>
      <c r="DW19" s="660"/>
      <c r="DX19" s="660"/>
      <c r="DY19" s="660"/>
      <c r="DZ19" s="660"/>
      <c r="EA19" s="660"/>
      <c r="EB19" s="660"/>
      <c r="EC19" s="669"/>
    </row>
    <row r="20" spans="2:133" ht="11.25" customHeight="1">
      <c r="B20" s="656" t="s">
        <v>215</v>
      </c>
      <c r="C20" s="657"/>
      <c r="D20" s="657"/>
      <c r="E20" s="657"/>
      <c r="F20" s="657"/>
      <c r="G20" s="657"/>
      <c r="H20" s="657"/>
      <c r="I20" s="657"/>
      <c r="J20" s="657"/>
      <c r="K20" s="657"/>
      <c r="L20" s="657"/>
      <c r="M20" s="657"/>
      <c r="N20" s="657"/>
      <c r="O20" s="657"/>
      <c r="P20" s="657"/>
      <c r="Q20" s="658"/>
      <c r="R20" s="659">
        <v>126842</v>
      </c>
      <c r="S20" s="660"/>
      <c r="T20" s="660"/>
      <c r="U20" s="660"/>
      <c r="V20" s="660"/>
      <c r="W20" s="660"/>
      <c r="X20" s="660"/>
      <c r="Y20" s="661"/>
      <c r="Z20" s="662">
        <v>4.5</v>
      </c>
      <c r="AA20" s="662"/>
      <c r="AB20" s="662"/>
      <c r="AC20" s="662"/>
      <c r="AD20" s="663" t="s">
        <v>96</v>
      </c>
      <c r="AE20" s="663"/>
      <c r="AF20" s="663"/>
      <c r="AG20" s="663"/>
      <c r="AH20" s="663"/>
      <c r="AI20" s="663"/>
      <c r="AJ20" s="663"/>
      <c r="AK20" s="663"/>
      <c r="AL20" s="664" t="s">
        <v>96</v>
      </c>
      <c r="AM20" s="665"/>
      <c r="AN20" s="665"/>
      <c r="AO20" s="666"/>
      <c r="AP20" s="656" t="s">
        <v>216</v>
      </c>
      <c r="AQ20" s="657"/>
      <c r="AR20" s="657"/>
      <c r="AS20" s="657"/>
      <c r="AT20" s="657"/>
      <c r="AU20" s="657"/>
      <c r="AV20" s="657"/>
      <c r="AW20" s="657"/>
      <c r="AX20" s="657"/>
      <c r="AY20" s="657"/>
      <c r="AZ20" s="657"/>
      <c r="BA20" s="657"/>
      <c r="BB20" s="657"/>
      <c r="BC20" s="657"/>
      <c r="BD20" s="657"/>
      <c r="BE20" s="657"/>
      <c r="BF20" s="658"/>
      <c r="BG20" s="659" t="s">
        <v>96</v>
      </c>
      <c r="BH20" s="660"/>
      <c r="BI20" s="660"/>
      <c r="BJ20" s="660"/>
      <c r="BK20" s="660"/>
      <c r="BL20" s="660"/>
      <c r="BM20" s="660"/>
      <c r="BN20" s="661"/>
      <c r="BO20" s="662" t="s">
        <v>96</v>
      </c>
      <c r="BP20" s="662"/>
      <c r="BQ20" s="662"/>
      <c r="BR20" s="662"/>
      <c r="BS20" s="668" t="s">
        <v>96</v>
      </c>
      <c r="BT20" s="660"/>
      <c r="BU20" s="660"/>
      <c r="BV20" s="660"/>
      <c r="BW20" s="660"/>
      <c r="BX20" s="660"/>
      <c r="BY20" s="660"/>
      <c r="BZ20" s="660"/>
      <c r="CA20" s="660"/>
      <c r="CB20" s="669"/>
      <c r="CD20" s="674" t="s">
        <v>217</v>
      </c>
      <c r="CE20" s="675"/>
      <c r="CF20" s="675"/>
      <c r="CG20" s="675"/>
      <c r="CH20" s="675"/>
      <c r="CI20" s="675"/>
      <c r="CJ20" s="675"/>
      <c r="CK20" s="675"/>
      <c r="CL20" s="675"/>
      <c r="CM20" s="675"/>
      <c r="CN20" s="675"/>
      <c r="CO20" s="675"/>
      <c r="CP20" s="675"/>
      <c r="CQ20" s="676"/>
      <c r="CR20" s="659">
        <v>2735840</v>
      </c>
      <c r="CS20" s="660"/>
      <c r="CT20" s="660"/>
      <c r="CU20" s="660"/>
      <c r="CV20" s="660"/>
      <c r="CW20" s="660"/>
      <c r="CX20" s="660"/>
      <c r="CY20" s="661"/>
      <c r="CZ20" s="662">
        <v>100</v>
      </c>
      <c r="DA20" s="662"/>
      <c r="DB20" s="662"/>
      <c r="DC20" s="662"/>
      <c r="DD20" s="668">
        <v>393684</v>
      </c>
      <c r="DE20" s="660"/>
      <c r="DF20" s="660"/>
      <c r="DG20" s="660"/>
      <c r="DH20" s="660"/>
      <c r="DI20" s="660"/>
      <c r="DJ20" s="660"/>
      <c r="DK20" s="660"/>
      <c r="DL20" s="660"/>
      <c r="DM20" s="660"/>
      <c r="DN20" s="660"/>
      <c r="DO20" s="660"/>
      <c r="DP20" s="661"/>
      <c r="DQ20" s="668">
        <v>1937795</v>
      </c>
      <c r="DR20" s="660"/>
      <c r="DS20" s="660"/>
      <c r="DT20" s="660"/>
      <c r="DU20" s="660"/>
      <c r="DV20" s="660"/>
      <c r="DW20" s="660"/>
      <c r="DX20" s="660"/>
      <c r="DY20" s="660"/>
      <c r="DZ20" s="660"/>
      <c r="EA20" s="660"/>
      <c r="EB20" s="660"/>
      <c r="EC20" s="669"/>
    </row>
    <row r="21" spans="2:133" ht="11.25" customHeight="1">
      <c r="B21" s="656" t="s">
        <v>218</v>
      </c>
      <c r="C21" s="657"/>
      <c r="D21" s="657"/>
      <c r="E21" s="657"/>
      <c r="F21" s="657"/>
      <c r="G21" s="657"/>
      <c r="H21" s="657"/>
      <c r="I21" s="657"/>
      <c r="J21" s="657"/>
      <c r="K21" s="657"/>
      <c r="L21" s="657"/>
      <c r="M21" s="657"/>
      <c r="N21" s="657"/>
      <c r="O21" s="657"/>
      <c r="P21" s="657"/>
      <c r="Q21" s="658"/>
      <c r="R21" s="659" t="s">
        <v>96</v>
      </c>
      <c r="S21" s="660"/>
      <c r="T21" s="660"/>
      <c r="U21" s="660"/>
      <c r="V21" s="660"/>
      <c r="W21" s="660"/>
      <c r="X21" s="660"/>
      <c r="Y21" s="661"/>
      <c r="Z21" s="662" t="s">
        <v>96</v>
      </c>
      <c r="AA21" s="662"/>
      <c r="AB21" s="662"/>
      <c r="AC21" s="662"/>
      <c r="AD21" s="663" t="s">
        <v>96</v>
      </c>
      <c r="AE21" s="663"/>
      <c r="AF21" s="663"/>
      <c r="AG21" s="663"/>
      <c r="AH21" s="663"/>
      <c r="AI21" s="663"/>
      <c r="AJ21" s="663"/>
      <c r="AK21" s="663"/>
      <c r="AL21" s="664" t="s">
        <v>96</v>
      </c>
      <c r="AM21" s="665"/>
      <c r="AN21" s="665"/>
      <c r="AO21" s="666"/>
      <c r="AP21" s="677" t="s">
        <v>219</v>
      </c>
      <c r="AQ21" s="678"/>
      <c r="AR21" s="678"/>
      <c r="AS21" s="678"/>
      <c r="AT21" s="678"/>
      <c r="AU21" s="678"/>
      <c r="AV21" s="678"/>
      <c r="AW21" s="678"/>
      <c r="AX21" s="678"/>
      <c r="AY21" s="678"/>
      <c r="AZ21" s="678"/>
      <c r="BA21" s="678"/>
      <c r="BB21" s="678"/>
      <c r="BC21" s="678"/>
      <c r="BD21" s="678"/>
      <c r="BE21" s="678"/>
      <c r="BF21" s="679"/>
      <c r="BG21" s="659" t="s">
        <v>96</v>
      </c>
      <c r="BH21" s="660"/>
      <c r="BI21" s="660"/>
      <c r="BJ21" s="660"/>
      <c r="BK21" s="660"/>
      <c r="BL21" s="660"/>
      <c r="BM21" s="660"/>
      <c r="BN21" s="661"/>
      <c r="BO21" s="662" t="s">
        <v>96</v>
      </c>
      <c r="BP21" s="662"/>
      <c r="BQ21" s="662"/>
      <c r="BR21" s="662"/>
      <c r="BS21" s="668" t="s">
        <v>96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220</v>
      </c>
      <c r="C22" s="657"/>
      <c r="D22" s="657"/>
      <c r="E22" s="657"/>
      <c r="F22" s="657"/>
      <c r="G22" s="657"/>
      <c r="H22" s="657"/>
      <c r="I22" s="657"/>
      <c r="J22" s="657"/>
      <c r="K22" s="657"/>
      <c r="L22" s="657"/>
      <c r="M22" s="657"/>
      <c r="N22" s="657"/>
      <c r="O22" s="657"/>
      <c r="P22" s="657"/>
      <c r="Q22" s="658"/>
      <c r="R22" s="659">
        <v>1625794</v>
      </c>
      <c r="S22" s="660"/>
      <c r="T22" s="660"/>
      <c r="U22" s="660"/>
      <c r="V22" s="660"/>
      <c r="W22" s="660"/>
      <c r="X22" s="660"/>
      <c r="Y22" s="661"/>
      <c r="Z22" s="662">
        <v>57.4</v>
      </c>
      <c r="AA22" s="662"/>
      <c r="AB22" s="662"/>
      <c r="AC22" s="662"/>
      <c r="AD22" s="663">
        <v>1498952</v>
      </c>
      <c r="AE22" s="663"/>
      <c r="AF22" s="663"/>
      <c r="AG22" s="663"/>
      <c r="AH22" s="663"/>
      <c r="AI22" s="663"/>
      <c r="AJ22" s="663"/>
      <c r="AK22" s="663"/>
      <c r="AL22" s="664">
        <v>99.9</v>
      </c>
      <c r="AM22" s="665"/>
      <c r="AN22" s="665"/>
      <c r="AO22" s="666"/>
      <c r="AP22" s="677" t="s">
        <v>221</v>
      </c>
      <c r="AQ22" s="678"/>
      <c r="AR22" s="678"/>
      <c r="AS22" s="678"/>
      <c r="AT22" s="678"/>
      <c r="AU22" s="678"/>
      <c r="AV22" s="678"/>
      <c r="AW22" s="678"/>
      <c r="AX22" s="678"/>
      <c r="AY22" s="678"/>
      <c r="AZ22" s="678"/>
      <c r="BA22" s="678"/>
      <c r="BB22" s="678"/>
      <c r="BC22" s="678"/>
      <c r="BD22" s="678"/>
      <c r="BE22" s="678"/>
      <c r="BF22" s="679"/>
      <c r="BG22" s="659" t="s">
        <v>96</v>
      </c>
      <c r="BH22" s="660"/>
      <c r="BI22" s="660"/>
      <c r="BJ22" s="660"/>
      <c r="BK22" s="660"/>
      <c r="BL22" s="660"/>
      <c r="BM22" s="660"/>
      <c r="BN22" s="661"/>
      <c r="BO22" s="662" t="s">
        <v>96</v>
      </c>
      <c r="BP22" s="662"/>
      <c r="BQ22" s="662"/>
      <c r="BR22" s="662"/>
      <c r="BS22" s="668" t="s">
        <v>96</v>
      </c>
      <c r="BT22" s="660"/>
      <c r="BU22" s="660"/>
      <c r="BV22" s="660"/>
      <c r="BW22" s="660"/>
      <c r="BX22" s="660"/>
      <c r="BY22" s="660"/>
      <c r="BZ22" s="660"/>
      <c r="CA22" s="660"/>
      <c r="CB22" s="669"/>
      <c r="CD22" s="641" t="s">
        <v>222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223</v>
      </c>
      <c r="C23" s="657"/>
      <c r="D23" s="657"/>
      <c r="E23" s="657"/>
      <c r="F23" s="657"/>
      <c r="G23" s="657"/>
      <c r="H23" s="657"/>
      <c r="I23" s="657"/>
      <c r="J23" s="657"/>
      <c r="K23" s="657"/>
      <c r="L23" s="657"/>
      <c r="M23" s="657"/>
      <c r="N23" s="657"/>
      <c r="O23" s="657"/>
      <c r="P23" s="657"/>
      <c r="Q23" s="658"/>
      <c r="R23" s="659">
        <v>538</v>
      </c>
      <c r="S23" s="660"/>
      <c r="T23" s="660"/>
      <c r="U23" s="660"/>
      <c r="V23" s="660"/>
      <c r="W23" s="660"/>
      <c r="X23" s="660"/>
      <c r="Y23" s="661"/>
      <c r="Z23" s="662">
        <v>0</v>
      </c>
      <c r="AA23" s="662"/>
      <c r="AB23" s="662"/>
      <c r="AC23" s="662"/>
      <c r="AD23" s="663">
        <v>538</v>
      </c>
      <c r="AE23" s="663"/>
      <c r="AF23" s="663"/>
      <c r="AG23" s="663"/>
      <c r="AH23" s="663"/>
      <c r="AI23" s="663"/>
      <c r="AJ23" s="663"/>
      <c r="AK23" s="663"/>
      <c r="AL23" s="664">
        <v>0</v>
      </c>
      <c r="AM23" s="665"/>
      <c r="AN23" s="665"/>
      <c r="AO23" s="666"/>
      <c r="AP23" s="677" t="s">
        <v>224</v>
      </c>
      <c r="AQ23" s="678"/>
      <c r="AR23" s="678"/>
      <c r="AS23" s="678"/>
      <c r="AT23" s="678"/>
      <c r="AU23" s="678"/>
      <c r="AV23" s="678"/>
      <c r="AW23" s="678"/>
      <c r="AX23" s="678"/>
      <c r="AY23" s="678"/>
      <c r="AZ23" s="678"/>
      <c r="BA23" s="678"/>
      <c r="BB23" s="678"/>
      <c r="BC23" s="678"/>
      <c r="BD23" s="678"/>
      <c r="BE23" s="678"/>
      <c r="BF23" s="679"/>
      <c r="BG23" s="659" t="s">
        <v>96</v>
      </c>
      <c r="BH23" s="660"/>
      <c r="BI23" s="660"/>
      <c r="BJ23" s="660"/>
      <c r="BK23" s="660"/>
      <c r="BL23" s="660"/>
      <c r="BM23" s="660"/>
      <c r="BN23" s="661"/>
      <c r="BO23" s="662" t="s">
        <v>96</v>
      </c>
      <c r="BP23" s="662"/>
      <c r="BQ23" s="662"/>
      <c r="BR23" s="662"/>
      <c r="BS23" s="668" t="s">
        <v>96</v>
      </c>
      <c r="BT23" s="660"/>
      <c r="BU23" s="660"/>
      <c r="BV23" s="660"/>
      <c r="BW23" s="660"/>
      <c r="BX23" s="660"/>
      <c r="BY23" s="660"/>
      <c r="BZ23" s="660"/>
      <c r="CA23" s="660"/>
      <c r="CB23" s="669"/>
      <c r="CD23" s="641" t="s">
        <v>173</v>
      </c>
      <c r="CE23" s="642"/>
      <c r="CF23" s="642"/>
      <c r="CG23" s="642"/>
      <c r="CH23" s="642"/>
      <c r="CI23" s="642"/>
      <c r="CJ23" s="642"/>
      <c r="CK23" s="642"/>
      <c r="CL23" s="642"/>
      <c r="CM23" s="642"/>
      <c r="CN23" s="642"/>
      <c r="CO23" s="642"/>
      <c r="CP23" s="642"/>
      <c r="CQ23" s="643"/>
      <c r="CR23" s="641" t="s">
        <v>225</v>
      </c>
      <c r="CS23" s="642"/>
      <c r="CT23" s="642"/>
      <c r="CU23" s="642"/>
      <c r="CV23" s="642"/>
      <c r="CW23" s="642"/>
      <c r="CX23" s="642"/>
      <c r="CY23" s="643"/>
      <c r="CZ23" s="641" t="s">
        <v>226</v>
      </c>
      <c r="DA23" s="642"/>
      <c r="DB23" s="642"/>
      <c r="DC23" s="643"/>
      <c r="DD23" s="641" t="s">
        <v>227</v>
      </c>
      <c r="DE23" s="642"/>
      <c r="DF23" s="642"/>
      <c r="DG23" s="642"/>
      <c r="DH23" s="642"/>
      <c r="DI23" s="642"/>
      <c r="DJ23" s="642"/>
      <c r="DK23" s="643"/>
      <c r="DL23" s="689" t="s">
        <v>228</v>
      </c>
      <c r="DM23" s="690"/>
      <c r="DN23" s="690"/>
      <c r="DO23" s="690"/>
      <c r="DP23" s="690"/>
      <c r="DQ23" s="690"/>
      <c r="DR23" s="690"/>
      <c r="DS23" s="690"/>
      <c r="DT23" s="690"/>
      <c r="DU23" s="690"/>
      <c r="DV23" s="691"/>
      <c r="DW23" s="641" t="s">
        <v>229</v>
      </c>
      <c r="DX23" s="642"/>
      <c r="DY23" s="642"/>
      <c r="DZ23" s="642"/>
      <c r="EA23" s="642"/>
      <c r="EB23" s="642"/>
      <c r="EC23" s="643"/>
    </row>
    <row r="24" spans="2:133" ht="11.25" customHeight="1">
      <c r="B24" s="656" t="s">
        <v>230</v>
      </c>
      <c r="C24" s="657"/>
      <c r="D24" s="657"/>
      <c r="E24" s="657"/>
      <c r="F24" s="657"/>
      <c r="G24" s="657"/>
      <c r="H24" s="657"/>
      <c r="I24" s="657"/>
      <c r="J24" s="657"/>
      <c r="K24" s="657"/>
      <c r="L24" s="657"/>
      <c r="M24" s="657"/>
      <c r="N24" s="657"/>
      <c r="O24" s="657"/>
      <c r="P24" s="657"/>
      <c r="Q24" s="658"/>
      <c r="R24" s="659">
        <v>12956</v>
      </c>
      <c r="S24" s="660"/>
      <c r="T24" s="660"/>
      <c r="U24" s="660"/>
      <c r="V24" s="660"/>
      <c r="W24" s="660"/>
      <c r="X24" s="660"/>
      <c r="Y24" s="661"/>
      <c r="Z24" s="662">
        <v>0.5</v>
      </c>
      <c r="AA24" s="662"/>
      <c r="AB24" s="662"/>
      <c r="AC24" s="662"/>
      <c r="AD24" s="663" t="s">
        <v>96</v>
      </c>
      <c r="AE24" s="663"/>
      <c r="AF24" s="663"/>
      <c r="AG24" s="663"/>
      <c r="AH24" s="663"/>
      <c r="AI24" s="663"/>
      <c r="AJ24" s="663"/>
      <c r="AK24" s="663"/>
      <c r="AL24" s="664" t="s">
        <v>96</v>
      </c>
      <c r="AM24" s="665"/>
      <c r="AN24" s="665"/>
      <c r="AO24" s="666"/>
      <c r="AP24" s="677" t="s">
        <v>231</v>
      </c>
      <c r="AQ24" s="678"/>
      <c r="AR24" s="678"/>
      <c r="AS24" s="678"/>
      <c r="AT24" s="678"/>
      <c r="AU24" s="678"/>
      <c r="AV24" s="678"/>
      <c r="AW24" s="678"/>
      <c r="AX24" s="678"/>
      <c r="AY24" s="678"/>
      <c r="AZ24" s="678"/>
      <c r="BA24" s="678"/>
      <c r="BB24" s="678"/>
      <c r="BC24" s="678"/>
      <c r="BD24" s="678"/>
      <c r="BE24" s="678"/>
      <c r="BF24" s="679"/>
      <c r="BG24" s="659" t="s">
        <v>96</v>
      </c>
      <c r="BH24" s="660"/>
      <c r="BI24" s="660"/>
      <c r="BJ24" s="660"/>
      <c r="BK24" s="660"/>
      <c r="BL24" s="660"/>
      <c r="BM24" s="660"/>
      <c r="BN24" s="661"/>
      <c r="BO24" s="662" t="s">
        <v>96</v>
      </c>
      <c r="BP24" s="662"/>
      <c r="BQ24" s="662"/>
      <c r="BR24" s="662"/>
      <c r="BS24" s="668" t="s">
        <v>96</v>
      </c>
      <c r="BT24" s="660"/>
      <c r="BU24" s="660"/>
      <c r="BV24" s="660"/>
      <c r="BW24" s="660"/>
      <c r="BX24" s="660"/>
      <c r="BY24" s="660"/>
      <c r="BZ24" s="660"/>
      <c r="CA24" s="660"/>
      <c r="CB24" s="669"/>
      <c r="CD24" s="670" t="s">
        <v>232</v>
      </c>
      <c r="CE24" s="671"/>
      <c r="CF24" s="671"/>
      <c r="CG24" s="671"/>
      <c r="CH24" s="671"/>
      <c r="CI24" s="671"/>
      <c r="CJ24" s="671"/>
      <c r="CK24" s="671"/>
      <c r="CL24" s="671"/>
      <c r="CM24" s="671"/>
      <c r="CN24" s="671"/>
      <c r="CO24" s="671"/>
      <c r="CP24" s="671"/>
      <c r="CQ24" s="672"/>
      <c r="CR24" s="648">
        <v>1023112</v>
      </c>
      <c r="CS24" s="649"/>
      <c r="CT24" s="649"/>
      <c r="CU24" s="649"/>
      <c r="CV24" s="649"/>
      <c r="CW24" s="649"/>
      <c r="CX24" s="649"/>
      <c r="CY24" s="650"/>
      <c r="CZ24" s="653">
        <v>37.4</v>
      </c>
      <c r="DA24" s="654"/>
      <c r="DB24" s="654"/>
      <c r="DC24" s="673"/>
      <c r="DD24" s="692">
        <v>916993</v>
      </c>
      <c r="DE24" s="649"/>
      <c r="DF24" s="649"/>
      <c r="DG24" s="649"/>
      <c r="DH24" s="649"/>
      <c r="DI24" s="649"/>
      <c r="DJ24" s="649"/>
      <c r="DK24" s="650"/>
      <c r="DL24" s="692">
        <v>686410</v>
      </c>
      <c r="DM24" s="649"/>
      <c r="DN24" s="649"/>
      <c r="DO24" s="649"/>
      <c r="DP24" s="649"/>
      <c r="DQ24" s="649"/>
      <c r="DR24" s="649"/>
      <c r="DS24" s="649"/>
      <c r="DT24" s="649"/>
      <c r="DU24" s="649"/>
      <c r="DV24" s="650"/>
      <c r="DW24" s="653">
        <v>44</v>
      </c>
      <c r="DX24" s="654"/>
      <c r="DY24" s="654"/>
      <c r="DZ24" s="654"/>
      <c r="EA24" s="654"/>
      <c r="EB24" s="654"/>
      <c r="EC24" s="655"/>
    </row>
    <row r="25" spans="2:133" ht="11.25" customHeight="1">
      <c r="B25" s="656" t="s">
        <v>233</v>
      </c>
      <c r="C25" s="657"/>
      <c r="D25" s="657"/>
      <c r="E25" s="657"/>
      <c r="F25" s="657"/>
      <c r="G25" s="657"/>
      <c r="H25" s="657"/>
      <c r="I25" s="657"/>
      <c r="J25" s="657"/>
      <c r="K25" s="657"/>
      <c r="L25" s="657"/>
      <c r="M25" s="657"/>
      <c r="N25" s="657"/>
      <c r="O25" s="657"/>
      <c r="P25" s="657"/>
      <c r="Q25" s="658"/>
      <c r="R25" s="659">
        <v>22339</v>
      </c>
      <c r="S25" s="660"/>
      <c r="T25" s="660"/>
      <c r="U25" s="660"/>
      <c r="V25" s="660"/>
      <c r="W25" s="660"/>
      <c r="X25" s="660"/>
      <c r="Y25" s="661"/>
      <c r="Z25" s="662">
        <v>0.8</v>
      </c>
      <c r="AA25" s="662"/>
      <c r="AB25" s="662"/>
      <c r="AC25" s="662"/>
      <c r="AD25" s="663">
        <v>2</v>
      </c>
      <c r="AE25" s="663"/>
      <c r="AF25" s="663"/>
      <c r="AG25" s="663"/>
      <c r="AH25" s="663"/>
      <c r="AI25" s="663"/>
      <c r="AJ25" s="663"/>
      <c r="AK25" s="663"/>
      <c r="AL25" s="664">
        <v>0</v>
      </c>
      <c r="AM25" s="665"/>
      <c r="AN25" s="665"/>
      <c r="AO25" s="666"/>
      <c r="AP25" s="677" t="s">
        <v>234</v>
      </c>
      <c r="AQ25" s="678"/>
      <c r="AR25" s="678"/>
      <c r="AS25" s="678"/>
      <c r="AT25" s="678"/>
      <c r="AU25" s="678"/>
      <c r="AV25" s="678"/>
      <c r="AW25" s="678"/>
      <c r="AX25" s="678"/>
      <c r="AY25" s="678"/>
      <c r="AZ25" s="678"/>
      <c r="BA25" s="678"/>
      <c r="BB25" s="678"/>
      <c r="BC25" s="678"/>
      <c r="BD25" s="678"/>
      <c r="BE25" s="678"/>
      <c r="BF25" s="679"/>
      <c r="BG25" s="659" t="s">
        <v>96</v>
      </c>
      <c r="BH25" s="660"/>
      <c r="BI25" s="660"/>
      <c r="BJ25" s="660"/>
      <c r="BK25" s="660"/>
      <c r="BL25" s="660"/>
      <c r="BM25" s="660"/>
      <c r="BN25" s="661"/>
      <c r="BO25" s="662" t="s">
        <v>96</v>
      </c>
      <c r="BP25" s="662"/>
      <c r="BQ25" s="662"/>
      <c r="BR25" s="662"/>
      <c r="BS25" s="668" t="s">
        <v>96</v>
      </c>
      <c r="BT25" s="660"/>
      <c r="BU25" s="660"/>
      <c r="BV25" s="660"/>
      <c r="BW25" s="660"/>
      <c r="BX25" s="660"/>
      <c r="BY25" s="660"/>
      <c r="BZ25" s="660"/>
      <c r="CA25" s="660"/>
      <c r="CB25" s="669"/>
      <c r="CD25" s="674" t="s">
        <v>235</v>
      </c>
      <c r="CE25" s="675"/>
      <c r="CF25" s="675"/>
      <c r="CG25" s="675"/>
      <c r="CH25" s="675"/>
      <c r="CI25" s="675"/>
      <c r="CJ25" s="675"/>
      <c r="CK25" s="675"/>
      <c r="CL25" s="675"/>
      <c r="CM25" s="675"/>
      <c r="CN25" s="675"/>
      <c r="CO25" s="675"/>
      <c r="CP25" s="675"/>
      <c r="CQ25" s="676"/>
      <c r="CR25" s="659">
        <v>435163</v>
      </c>
      <c r="CS25" s="693"/>
      <c r="CT25" s="693"/>
      <c r="CU25" s="693"/>
      <c r="CV25" s="693"/>
      <c r="CW25" s="693"/>
      <c r="CX25" s="693"/>
      <c r="CY25" s="694"/>
      <c r="CZ25" s="664">
        <v>15.9</v>
      </c>
      <c r="DA25" s="695"/>
      <c r="DB25" s="695"/>
      <c r="DC25" s="698"/>
      <c r="DD25" s="668">
        <v>418071</v>
      </c>
      <c r="DE25" s="693"/>
      <c r="DF25" s="693"/>
      <c r="DG25" s="693"/>
      <c r="DH25" s="693"/>
      <c r="DI25" s="693"/>
      <c r="DJ25" s="693"/>
      <c r="DK25" s="694"/>
      <c r="DL25" s="668">
        <v>411856</v>
      </c>
      <c r="DM25" s="693"/>
      <c r="DN25" s="693"/>
      <c r="DO25" s="693"/>
      <c r="DP25" s="693"/>
      <c r="DQ25" s="693"/>
      <c r="DR25" s="693"/>
      <c r="DS25" s="693"/>
      <c r="DT25" s="693"/>
      <c r="DU25" s="693"/>
      <c r="DV25" s="694"/>
      <c r="DW25" s="664">
        <v>26.4</v>
      </c>
      <c r="DX25" s="695"/>
      <c r="DY25" s="695"/>
      <c r="DZ25" s="695"/>
      <c r="EA25" s="695"/>
      <c r="EB25" s="695"/>
      <c r="EC25" s="696"/>
    </row>
    <row r="26" spans="2:133" ht="11.25" customHeight="1">
      <c r="B26" s="656" t="s">
        <v>236</v>
      </c>
      <c r="C26" s="657"/>
      <c r="D26" s="657"/>
      <c r="E26" s="657"/>
      <c r="F26" s="657"/>
      <c r="G26" s="657"/>
      <c r="H26" s="657"/>
      <c r="I26" s="657"/>
      <c r="J26" s="657"/>
      <c r="K26" s="657"/>
      <c r="L26" s="657"/>
      <c r="M26" s="657"/>
      <c r="N26" s="657"/>
      <c r="O26" s="657"/>
      <c r="P26" s="657"/>
      <c r="Q26" s="658"/>
      <c r="R26" s="659">
        <v>1437</v>
      </c>
      <c r="S26" s="660"/>
      <c r="T26" s="660"/>
      <c r="U26" s="660"/>
      <c r="V26" s="660"/>
      <c r="W26" s="660"/>
      <c r="X26" s="660"/>
      <c r="Y26" s="661"/>
      <c r="Z26" s="662">
        <v>0.1</v>
      </c>
      <c r="AA26" s="662"/>
      <c r="AB26" s="662"/>
      <c r="AC26" s="662"/>
      <c r="AD26" s="663" t="s">
        <v>96</v>
      </c>
      <c r="AE26" s="663"/>
      <c r="AF26" s="663"/>
      <c r="AG26" s="663"/>
      <c r="AH26" s="663"/>
      <c r="AI26" s="663"/>
      <c r="AJ26" s="663"/>
      <c r="AK26" s="663"/>
      <c r="AL26" s="664" t="s">
        <v>96</v>
      </c>
      <c r="AM26" s="665"/>
      <c r="AN26" s="665"/>
      <c r="AO26" s="666"/>
      <c r="AP26" s="677" t="s">
        <v>237</v>
      </c>
      <c r="AQ26" s="697"/>
      <c r="AR26" s="697"/>
      <c r="AS26" s="697"/>
      <c r="AT26" s="697"/>
      <c r="AU26" s="697"/>
      <c r="AV26" s="697"/>
      <c r="AW26" s="697"/>
      <c r="AX26" s="697"/>
      <c r="AY26" s="697"/>
      <c r="AZ26" s="697"/>
      <c r="BA26" s="697"/>
      <c r="BB26" s="697"/>
      <c r="BC26" s="697"/>
      <c r="BD26" s="697"/>
      <c r="BE26" s="697"/>
      <c r="BF26" s="679"/>
      <c r="BG26" s="659" t="s">
        <v>96</v>
      </c>
      <c r="BH26" s="660"/>
      <c r="BI26" s="660"/>
      <c r="BJ26" s="660"/>
      <c r="BK26" s="660"/>
      <c r="BL26" s="660"/>
      <c r="BM26" s="660"/>
      <c r="BN26" s="661"/>
      <c r="BO26" s="662" t="s">
        <v>96</v>
      </c>
      <c r="BP26" s="662"/>
      <c r="BQ26" s="662"/>
      <c r="BR26" s="662"/>
      <c r="BS26" s="668" t="s">
        <v>96</v>
      </c>
      <c r="BT26" s="660"/>
      <c r="BU26" s="660"/>
      <c r="BV26" s="660"/>
      <c r="BW26" s="660"/>
      <c r="BX26" s="660"/>
      <c r="BY26" s="660"/>
      <c r="BZ26" s="660"/>
      <c r="CA26" s="660"/>
      <c r="CB26" s="669"/>
      <c r="CD26" s="674" t="s">
        <v>238</v>
      </c>
      <c r="CE26" s="675"/>
      <c r="CF26" s="675"/>
      <c r="CG26" s="675"/>
      <c r="CH26" s="675"/>
      <c r="CI26" s="675"/>
      <c r="CJ26" s="675"/>
      <c r="CK26" s="675"/>
      <c r="CL26" s="675"/>
      <c r="CM26" s="675"/>
      <c r="CN26" s="675"/>
      <c r="CO26" s="675"/>
      <c r="CP26" s="675"/>
      <c r="CQ26" s="676"/>
      <c r="CR26" s="659">
        <v>256914</v>
      </c>
      <c r="CS26" s="660"/>
      <c r="CT26" s="660"/>
      <c r="CU26" s="660"/>
      <c r="CV26" s="660"/>
      <c r="CW26" s="660"/>
      <c r="CX26" s="660"/>
      <c r="CY26" s="661"/>
      <c r="CZ26" s="664">
        <v>9.4</v>
      </c>
      <c r="DA26" s="695"/>
      <c r="DB26" s="695"/>
      <c r="DC26" s="698"/>
      <c r="DD26" s="668">
        <v>241824</v>
      </c>
      <c r="DE26" s="660"/>
      <c r="DF26" s="660"/>
      <c r="DG26" s="660"/>
      <c r="DH26" s="660"/>
      <c r="DI26" s="660"/>
      <c r="DJ26" s="660"/>
      <c r="DK26" s="661"/>
      <c r="DL26" s="668" t="s">
        <v>96</v>
      </c>
      <c r="DM26" s="660"/>
      <c r="DN26" s="660"/>
      <c r="DO26" s="660"/>
      <c r="DP26" s="660"/>
      <c r="DQ26" s="660"/>
      <c r="DR26" s="660"/>
      <c r="DS26" s="660"/>
      <c r="DT26" s="660"/>
      <c r="DU26" s="660"/>
      <c r="DV26" s="661"/>
      <c r="DW26" s="664" t="s">
        <v>96</v>
      </c>
      <c r="DX26" s="695"/>
      <c r="DY26" s="695"/>
      <c r="DZ26" s="695"/>
      <c r="EA26" s="695"/>
      <c r="EB26" s="695"/>
      <c r="EC26" s="696"/>
    </row>
    <row r="27" spans="2:133" ht="11.25" customHeight="1">
      <c r="B27" s="656" t="s">
        <v>239</v>
      </c>
      <c r="C27" s="657"/>
      <c r="D27" s="657"/>
      <c r="E27" s="657"/>
      <c r="F27" s="657"/>
      <c r="G27" s="657"/>
      <c r="H27" s="657"/>
      <c r="I27" s="657"/>
      <c r="J27" s="657"/>
      <c r="K27" s="657"/>
      <c r="L27" s="657"/>
      <c r="M27" s="657"/>
      <c r="N27" s="657"/>
      <c r="O27" s="657"/>
      <c r="P27" s="657"/>
      <c r="Q27" s="658"/>
      <c r="R27" s="659">
        <v>183159</v>
      </c>
      <c r="S27" s="660"/>
      <c r="T27" s="660"/>
      <c r="U27" s="660"/>
      <c r="V27" s="660"/>
      <c r="W27" s="660"/>
      <c r="X27" s="660"/>
      <c r="Y27" s="661"/>
      <c r="Z27" s="662">
        <v>6.5</v>
      </c>
      <c r="AA27" s="662"/>
      <c r="AB27" s="662"/>
      <c r="AC27" s="662"/>
      <c r="AD27" s="663" t="s">
        <v>96</v>
      </c>
      <c r="AE27" s="663"/>
      <c r="AF27" s="663"/>
      <c r="AG27" s="663"/>
      <c r="AH27" s="663"/>
      <c r="AI27" s="663"/>
      <c r="AJ27" s="663"/>
      <c r="AK27" s="663"/>
      <c r="AL27" s="664" t="s">
        <v>96</v>
      </c>
      <c r="AM27" s="665"/>
      <c r="AN27" s="665"/>
      <c r="AO27" s="666"/>
      <c r="AP27" s="656" t="s">
        <v>240</v>
      </c>
      <c r="AQ27" s="657"/>
      <c r="AR27" s="657"/>
      <c r="AS27" s="657"/>
      <c r="AT27" s="657"/>
      <c r="AU27" s="657"/>
      <c r="AV27" s="657"/>
      <c r="AW27" s="657"/>
      <c r="AX27" s="657"/>
      <c r="AY27" s="657"/>
      <c r="AZ27" s="657"/>
      <c r="BA27" s="657"/>
      <c r="BB27" s="657"/>
      <c r="BC27" s="657"/>
      <c r="BD27" s="657"/>
      <c r="BE27" s="657"/>
      <c r="BF27" s="658"/>
      <c r="BG27" s="659">
        <v>194509</v>
      </c>
      <c r="BH27" s="660"/>
      <c r="BI27" s="660"/>
      <c r="BJ27" s="660"/>
      <c r="BK27" s="660"/>
      <c r="BL27" s="660"/>
      <c r="BM27" s="660"/>
      <c r="BN27" s="661"/>
      <c r="BO27" s="662">
        <v>100</v>
      </c>
      <c r="BP27" s="662"/>
      <c r="BQ27" s="662"/>
      <c r="BR27" s="662"/>
      <c r="BS27" s="668" t="s">
        <v>96</v>
      </c>
      <c r="BT27" s="660"/>
      <c r="BU27" s="660"/>
      <c r="BV27" s="660"/>
      <c r="BW27" s="660"/>
      <c r="BX27" s="660"/>
      <c r="BY27" s="660"/>
      <c r="BZ27" s="660"/>
      <c r="CA27" s="660"/>
      <c r="CB27" s="669"/>
      <c r="CD27" s="674" t="s">
        <v>241</v>
      </c>
      <c r="CE27" s="675"/>
      <c r="CF27" s="675"/>
      <c r="CG27" s="675"/>
      <c r="CH27" s="675"/>
      <c r="CI27" s="675"/>
      <c r="CJ27" s="675"/>
      <c r="CK27" s="675"/>
      <c r="CL27" s="675"/>
      <c r="CM27" s="675"/>
      <c r="CN27" s="675"/>
      <c r="CO27" s="675"/>
      <c r="CP27" s="675"/>
      <c r="CQ27" s="676"/>
      <c r="CR27" s="659">
        <v>137574</v>
      </c>
      <c r="CS27" s="693"/>
      <c r="CT27" s="693"/>
      <c r="CU27" s="693"/>
      <c r="CV27" s="693"/>
      <c r="CW27" s="693"/>
      <c r="CX27" s="693"/>
      <c r="CY27" s="694"/>
      <c r="CZ27" s="664">
        <v>5</v>
      </c>
      <c r="DA27" s="695"/>
      <c r="DB27" s="695"/>
      <c r="DC27" s="698"/>
      <c r="DD27" s="668">
        <v>48547</v>
      </c>
      <c r="DE27" s="693"/>
      <c r="DF27" s="693"/>
      <c r="DG27" s="693"/>
      <c r="DH27" s="693"/>
      <c r="DI27" s="693"/>
      <c r="DJ27" s="693"/>
      <c r="DK27" s="694"/>
      <c r="DL27" s="668">
        <v>48491</v>
      </c>
      <c r="DM27" s="693"/>
      <c r="DN27" s="693"/>
      <c r="DO27" s="693"/>
      <c r="DP27" s="693"/>
      <c r="DQ27" s="693"/>
      <c r="DR27" s="693"/>
      <c r="DS27" s="693"/>
      <c r="DT27" s="693"/>
      <c r="DU27" s="693"/>
      <c r="DV27" s="694"/>
      <c r="DW27" s="664">
        <v>3.1</v>
      </c>
      <c r="DX27" s="695"/>
      <c r="DY27" s="695"/>
      <c r="DZ27" s="695"/>
      <c r="EA27" s="695"/>
      <c r="EB27" s="695"/>
      <c r="EC27" s="696"/>
    </row>
    <row r="28" spans="2:133" ht="11.25" customHeight="1">
      <c r="B28" s="701" t="s">
        <v>242</v>
      </c>
      <c r="C28" s="702"/>
      <c r="D28" s="702"/>
      <c r="E28" s="702"/>
      <c r="F28" s="702"/>
      <c r="G28" s="702"/>
      <c r="H28" s="702"/>
      <c r="I28" s="702"/>
      <c r="J28" s="702"/>
      <c r="K28" s="702"/>
      <c r="L28" s="702"/>
      <c r="M28" s="702"/>
      <c r="N28" s="702"/>
      <c r="O28" s="702"/>
      <c r="P28" s="702"/>
      <c r="Q28" s="703"/>
      <c r="R28" s="659" t="s">
        <v>96</v>
      </c>
      <c r="S28" s="660"/>
      <c r="T28" s="660"/>
      <c r="U28" s="660"/>
      <c r="V28" s="660"/>
      <c r="W28" s="660"/>
      <c r="X28" s="660"/>
      <c r="Y28" s="661"/>
      <c r="Z28" s="662" t="s">
        <v>96</v>
      </c>
      <c r="AA28" s="662"/>
      <c r="AB28" s="662"/>
      <c r="AC28" s="662"/>
      <c r="AD28" s="663" t="s">
        <v>96</v>
      </c>
      <c r="AE28" s="663"/>
      <c r="AF28" s="663"/>
      <c r="AG28" s="663"/>
      <c r="AH28" s="663"/>
      <c r="AI28" s="663"/>
      <c r="AJ28" s="663"/>
      <c r="AK28" s="663"/>
      <c r="AL28" s="664" t="s">
        <v>96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243</v>
      </c>
      <c r="CE28" s="675"/>
      <c r="CF28" s="675"/>
      <c r="CG28" s="675"/>
      <c r="CH28" s="675"/>
      <c r="CI28" s="675"/>
      <c r="CJ28" s="675"/>
      <c r="CK28" s="675"/>
      <c r="CL28" s="675"/>
      <c r="CM28" s="675"/>
      <c r="CN28" s="675"/>
      <c r="CO28" s="675"/>
      <c r="CP28" s="675"/>
      <c r="CQ28" s="676"/>
      <c r="CR28" s="659">
        <v>450375</v>
      </c>
      <c r="CS28" s="660"/>
      <c r="CT28" s="660"/>
      <c r="CU28" s="660"/>
      <c r="CV28" s="660"/>
      <c r="CW28" s="660"/>
      <c r="CX28" s="660"/>
      <c r="CY28" s="661"/>
      <c r="CZ28" s="664">
        <v>16.5</v>
      </c>
      <c r="DA28" s="695"/>
      <c r="DB28" s="695"/>
      <c r="DC28" s="698"/>
      <c r="DD28" s="668">
        <v>450375</v>
      </c>
      <c r="DE28" s="660"/>
      <c r="DF28" s="660"/>
      <c r="DG28" s="660"/>
      <c r="DH28" s="660"/>
      <c r="DI28" s="660"/>
      <c r="DJ28" s="660"/>
      <c r="DK28" s="661"/>
      <c r="DL28" s="668">
        <v>226063</v>
      </c>
      <c r="DM28" s="660"/>
      <c r="DN28" s="660"/>
      <c r="DO28" s="660"/>
      <c r="DP28" s="660"/>
      <c r="DQ28" s="660"/>
      <c r="DR28" s="660"/>
      <c r="DS28" s="660"/>
      <c r="DT28" s="660"/>
      <c r="DU28" s="660"/>
      <c r="DV28" s="661"/>
      <c r="DW28" s="664">
        <v>14.5</v>
      </c>
      <c r="DX28" s="695"/>
      <c r="DY28" s="695"/>
      <c r="DZ28" s="695"/>
      <c r="EA28" s="695"/>
      <c r="EB28" s="695"/>
      <c r="EC28" s="696"/>
    </row>
    <row r="29" spans="2:133" ht="11.25" customHeight="1">
      <c r="B29" s="656" t="s">
        <v>244</v>
      </c>
      <c r="C29" s="657"/>
      <c r="D29" s="657"/>
      <c r="E29" s="657"/>
      <c r="F29" s="657"/>
      <c r="G29" s="657"/>
      <c r="H29" s="657"/>
      <c r="I29" s="657"/>
      <c r="J29" s="657"/>
      <c r="K29" s="657"/>
      <c r="L29" s="657"/>
      <c r="M29" s="657"/>
      <c r="N29" s="657"/>
      <c r="O29" s="657"/>
      <c r="P29" s="657"/>
      <c r="Q29" s="658"/>
      <c r="R29" s="659">
        <v>222955</v>
      </c>
      <c r="S29" s="660"/>
      <c r="T29" s="660"/>
      <c r="U29" s="660"/>
      <c r="V29" s="660"/>
      <c r="W29" s="660"/>
      <c r="X29" s="660"/>
      <c r="Y29" s="661"/>
      <c r="Z29" s="662">
        <v>7.9</v>
      </c>
      <c r="AA29" s="662"/>
      <c r="AB29" s="662"/>
      <c r="AC29" s="662"/>
      <c r="AD29" s="663" t="s">
        <v>96</v>
      </c>
      <c r="AE29" s="663"/>
      <c r="AF29" s="663"/>
      <c r="AG29" s="663"/>
      <c r="AH29" s="663"/>
      <c r="AI29" s="663"/>
      <c r="AJ29" s="663"/>
      <c r="AK29" s="663"/>
      <c r="AL29" s="664" t="s">
        <v>96</v>
      </c>
      <c r="AM29" s="665"/>
      <c r="AN29" s="665"/>
      <c r="AO29" s="666"/>
      <c r="AP29" s="638" t="s">
        <v>173</v>
      </c>
      <c r="AQ29" s="639"/>
      <c r="AR29" s="639"/>
      <c r="AS29" s="639"/>
      <c r="AT29" s="639"/>
      <c r="AU29" s="639"/>
      <c r="AV29" s="639"/>
      <c r="AW29" s="639"/>
      <c r="AX29" s="639"/>
      <c r="AY29" s="639"/>
      <c r="AZ29" s="639"/>
      <c r="BA29" s="639"/>
      <c r="BB29" s="639"/>
      <c r="BC29" s="639"/>
      <c r="BD29" s="639"/>
      <c r="BE29" s="639"/>
      <c r="BF29" s="640"/>
      <c r="BG29" s="638" t="s">
        <v>245</v>
      </c>
      <c r="BH29" s="699"/>
      <c r="BI29" s="699"/>
      <c r="BJ29" s="699"/>
      <c r="BK29" s="699"/>
      <c r="BL29" s="699"/>
      <c r="BM29" s="699"/>
      <c r="BN29" s="699"/>
      <c r="BO29" s="699"/>
      <c r="BP29" s="699"/>
      <c r="BQ29" s="700"/>
      <c r="BR29" s="638" t="s">
        <v>246</v>
      </c>
      <c r="BS29" s="699"/>
      <c r="BT29" s="699"/>
      <c r="BU29" s="699"/>
      <c r="BV29" s="699"/>
      <c r="BW29" s="699"/>
      <c r="BX29" s="699"/>
      <c r="BY29" s="699"/>
      <c r="BZ29" s="699"/>
      <c r="CA29" s="699"/>
      <c r="CB29" s="700"/>
      <c r="CD29" s="716" t="s">
        <v>247</v>
      </c>
      <c r="CE29" s="717"/>
      <c r="CF29" s="674" t="s">
        <v>48</v>
      </c>
      <c r="CG29" s="675"/>
      <c r="CH29" s="675"/>
      <c r="CI29" s="675"/>
      <c r="CJ29" s="675"/>
      <c r="CK29" s="675"/>
      <c r="CL29" s="675"/>
      <c r="CM29" s="675"/>
      <c r="CN29" s="675"/>
      <c r="CO29" s="675"/>
      <c r="CP29" s="675"/>
      <c r="CQ29" s="676"/>
      <c r="CR29" s="659">
        <v>450375</v>
      </c>
      <c r="CS29" s="693"/>
      <c r="CT29" s="693"/>
      <c r="CU29" s="693"/>
      <c r="CV29" s="693"/>
      <c r="CW29" s="693"/>
      <c r="CX29" s="693"/>
      <c r="CY29" s="694"/>
      <c r="CZ29" s="664">
        <v>16.5</v>
      </c>
      <c r="DA29" s="695"/>
      <c r="DB29" s="695"/>
      <c r="DC29" s="698"/>
      <c r="DD29" s="668">
        <v>450375</v>
      </c>
      <c r="DE29" s="693"/>
      <c r="DF29" s="693"/>
      <c r="DG29" s="693"/>
      <c r="DH29" s="693"/>
      <c r="DI29" s="693"/>
      <c r="DJ29" s="693"/>
      <c r="DK29" s="694"/>
      <c r="DL29" s="668">
        <v>226063</v>
      </c>
      <c r="DM29" s="693"/>
      <c r="DN29" s="693"/>
      <c r="DO29" s="693"/>
      <c r="DP29" s="693"/>
      <c r="DQ29" s="693"/>
      <c r="DR29" s="693"/>
      <c r="DS29" s="693"/>
      <c r="DT29" s="693"/>
      <c r="DU29" s="693"/>
      <c r="DV29" s="694"/>
      <c r="DW29" s="664">
        <v>14.5</v>
      </c>
      <c r="DX29" s="695"/>
      <c r="DY29" s="695"/>
      <c r="DZ29" s="695"/>
      <c r="EA29" s="695"/>
      <c r="EB29" s="695"/>
      <c r="EC29" s="696"/>
    </row>
    <row r="30" spans="2:133" ht="11.25" customHeight="1">
      <c r="B30" s="656" t="s">
        <v>248</v>
      </c>
      <c r="C30" s="657"/>
      <c r="D30" s="657"/>
      <c r="E30" s="657"/>
      <c r="F30" s="657"/>
      <c r="G30" s="657"/>
      <c r="H30" s="657"/>
      <c r="I30" s="657"/>
      <c r="J30" s="657"/>
      <c r="K30" s="657"/>
      <c r="L30" s="657"/>
      <c r="M30" s="657"/>
      <c r="N30" s="657"/>
      <c r="O30" s="657"/>
      <c r="P30" s="657"/>
      <c r="Q30" s="658"/>
      <c r="R30" s="659">
        <v>11958</v>
      </c>
      <c r="S30" s="660"/>
      <c r="T30" s="660"/>
      <c r="U30" s="660"/>
      <c r="V30" s="660"/>
      <c r="W30" s="660"/>
      <c r="X30" s="660"/>
      <c r="Y30" s="661"/>
      <c r="Z30" s="662">
        <v>0.4</v>
      </c>
      <c r="AA30" s="662"/>
      <c r="AB30" s="662"/>
      <c r="AC30" s="662"/>
      <c r="AD30" s="663">
        <v>290</v>
      </c>
      <c r="AE30" s="663"/>
      <c r="AF30" s="663"/>
      <c r="AG30" s="663"/>
      <c r="AH30" s="663"/>
      <c r="AI30" s="663"/>
      <c r="AJ30" s="663"/>
      <c r="AK30" s="663"/>
      <c r="AL30" s="664">
        <v>0</v>
      </c>
      <c r="AM30" s="665"/>
      <c r="AN30" s="665"/>
      <c r="AO30" s="666"/>
      <c r="AP30" s="707" t="s">
        <v>249</v>
      </c>
      <c r="AQ30" s="708"/>
      <c r="AR30" s="708"/>
      <c r="AS30" s="708"/>
      <c r="AT30" s="713" t="s">
        <v>250</v>
      </c>
      <c r="AU30" s="359"/>
      <c r="AV30" s="359"/>
      <c r="AW30" s="359"/>
      <c r="AX30" s="645" t="s">
        <v>145</v>
      </c>
      <c r="AY30" s="646"/>
      <c r="AZ30" s="646"/>
      <c r="BA30" s="646"/>
      <c r="BB30" s="646"/>
      <c r="BC30" s="646"/>
      <c r="BD30" s="646"/>
      <c r="BE30" s="646"/>
      <c r="BF30" s="647"/>
      <c r="BG30" s="725">
        <v>99.6</v>
      </c>
      <c r="BH30" s="726"/>
      <c r="BI30" s="726"/>
      <c r="BJ30" s="726"/>
      <c r="BK30" s="726"/>
      <c r="BL30" s="726"/>
      <c r="BM30" s="654">
        <v>98.7</v>
      </c>
      <c r="BN30" s="726"/>
      <c r="BO30" s="726"/>
      <c r="BP30" s="726"/>
      <c r="BQ30" s="727"/>
      <c r="BR30" s="725">
        <v>99.5</v>
      </c>
      <c r="BS30" s="726"/>
      <c r="BT30" s="726"/>
      <c r="BU30" s="726"/>
      <c r="BV30" s="726"/>
      <c r="BW30" s="726"/>
      <c r="BX30" s="654">
        <v>98.7</v>
      </c>
      <c r="BY30" s="726"/>
      <c r="BZ30" s="726"/>
      <c r="CA30" s="726"/>
      <c r="CB30" s="727"/>
      <c r="CD30" s="718"/>
      <c r="CE30" s="719"/>
      <c r="CF30" s="674" t="s">
        <v>251</v>
      </c>
      <c r="CG30" s="675"/>
      <c r="CH30" s="675"/>
      <c r="CI30" s="675"/>
      <c r="CJ30" s="675"/>
      <c r="CK30" s="675"/>
      <c r="CL30" s="675"/>
      <c r="CM30" s="675"/>
      <c r="CN30" s="675"/>
      <c r="CO30" s="675"/>
      <c r="CP30" s="675"/>
      <c r="CQ30" s="676"/>
      <c r="CR30" s="659">
        <v>441122</v>
      </c>
      <c r="CS30" s="660"/>
      <c r="CT30" s="660"/>
      <c r="CU30" s="660"/>
      <c r="CV30" s="660"/>
      <c r="CW30" s="660"/>
      <c r="CX30" s="660"/>
      <c r="CY30" s="661"/>
      <c r="CZ30" s="664">
        <v>16.100000000000001</v>
      </c>
      <c r="DA30" s="695"/>
      <c r="DB30" s="695"/>
      <c r="DC30" s="698"/>
      <c r="DD30" s="668">
        <v>441122</v>
      </c>
      <c r="DE30" s="660"/>
      <c r="DF30" s="660"/>
      <c r="DG30" s="660"/>
      <c r="DH30" s="660"/>
      <c r="DI30" s="660"/>
      <c r="DJ30" s="660"/>
      <c r="DK30" s="661"/>
      <c r="DL30" s="668">
        <v>217129</v>
      </c>
      <c r="DM30" s="660"/>
      <c r="DN30" s="660"/>
      <c r="DO30" s="660"/>
      <c r="DP30" s="660"/>
      <c r="DQ30" s="660"/>
      <c r="DR30" s="660"/>
      <c r="DS30" s="660"/>
      <c r="DT30" s="660"/>
      <c r="DU30" s="660"/>
      <c r="DV30" s="661"/>
      <c r="DW30" s="664">
        <v>13.9</v>
      </c>
      <c r="DX30" s="695"/>
      <c r="DY30" s="695"/>
      <c r="DZ30" s="695"/>
      <c r="EA30" s="695"/>
      <c r="EB30" s="695"/>
      <c r="EC30" s="696"/>
    </row>
    <row r="31" spans="2:133" ht="11.25" customHeight="1">
      <c r="B31" s="656" t="s">
        <v>252</v>
      </c>
      <c r="C31" s="657"/>
      <c r="D31" s="657"/>
      <c r="E31" s="657"/>
      <c r="F31" s="657"/>
      <c r="G31" s="657"/>
      <c r="H31" s="657"/>
      <c r="I31" s="657"/>
      <c r="J31" s="657"/>
      <c r="K31" s="657"/>
      <c r="L31" s="657"/>
      <c r="M31" s="657"/>
      <c r="N31" s="657"/>
      <c r="O31" s="657"/>
      <c r="P31" s="657"/>
      <c r="Q31" s="658"/>
      <c r="R31" s="659">
        <v>92552</v>
      </c>
      <c r="S31" s="660"/>
      <c r="T31" s="660"/>
      <c r="U31" s="660"/>
      <c r="V31" s="660"/>
      <c r="W31" s="660"/>
      <c r="X31" s="660"/>
      <c r="Y31" s="661"/>
      <c r="Z31" s="662">
        <v>3.3</v>
      </c>
      <c r="AA31" s="662"/>
      <c r="AB31" s="662"/>
      <c r="AC31" s="662"/>
      <c r="AD31" s="663" t="s">
        <v>96</v>
      </c>
      <c r="AE31" s="663"/>
      <c r="AF31" s="663"/>
      <c r="AG31" s="663"/>
      <c r="AH31" s="663"/>
      <c r="AI31" s="663"/>
      <c r="AJ31" s="663"/>
      <c r="AK31" s="663"/>
      <c r="AL31" s="664" t="s">
        <v>96</v>
      </c>
      <c r="AM31" s="665"/>
      <c r="AN31" s="665"/>
      <c r="AO31" s="666"/>
      <c r="AP31" s="709"/>
      <c r="AQ31" s="710"/>
      <c r="AR31" s="710"/>
      <c r="AS31" s="710"/>
      <c r="AT31" s="714"/>
      <c r="AU31" s="356" t="s">
        <v>253</v>
      </c>
      <c r="AV31" s="356"/>
      <c r="AW31" s="356"/>
      <c r="AX31" s="656" t="s">
        <v>254</v>
      </c>
      <c r="AY31" s="657"/>
      <c r="AZ31" s="657"/>
      <c r="BA31" s="657"/>
      <c r="BB31" s="657"/>
      <c r="BC31" s="657"/>
      <c r="BD31" s="657"/>
      <c r="BE31" s="657"/>
      <c r="BF31" s="658"/>
      <c r="BG31" s="722">
        <v>99.9</v>
      </c>
      <c r="BH31" s="693"/>
      <c r="BI31" s="693"/>
      <c r="BJ31" s="693"/>
      <c r="BK31" s="693"/>
      <c r="BL31" s="693"/>
      <c r="BM31" s="665">
        <v>99</v>
      </c>
      <c r="BN31" s="723"/>
      <c r="BO31" s="723"/>
      <c r="BP31" s="723"/>
      <c r="BQ31" s="724"/>
      <c r="BR31" s="722">
        <v>99.6</v>
      </c>
      <c r="BS31" s="693"/>
      <c r="BT31" s="693"/>
      <c r="BU31" s="693"/>
      <c r="BV31" s="693"/>
      <c r="BW31" s="693"/>
      <c r="BX31" s="665">
        <v>98.7</v>
      </c>
      <c r="BY31" s="723"/>
      <c r="BZ31" s="723"/>
      <c r="CA31" s="723"/>
      <c r="CB31" s="724"/>
      <c r="CD31" s="718"/>
      <c r="CE31" s="719"/>
      <c r="CF31" s="674" t="s">
        <v>255</v>
      </c>
      <c r="CG31" s="675"/>
      <c r="CH31" s="675"/>
      <c r="CI31" s="675"/>
      <c r="CJ31" s="675"/>
      <c r="CK31" s="675"/>
      <c r="CL31" s="675"/>
      <c r="CM31" s="675"/>
      <c r="CN31" s="675"/>
      <c r="CO31" s="675"/>
      <c r="CP31" s="675"/>
      <c r="CQ31" s="676"/>
      <c r="CR31" s="659">
        <v>9253</v>
      </c>
      <c r="CS31" s="693"/>
      <c r="CT31" s="693"/>
      <c r="CU31" s="693"/>
      <c r="CV31" s="693"/>
      <c r="CW31" s="693"/>
      <c r="CX31" s="693"/>
      <c r="CY31" s="694"/>
      <c r="CZ31" s="664">
        <v>0.3</v>
      </c>
      <c r="DA31" s="695"/>
      <c r="DB31" s="695"/>
      <c r="DC31" s="698"/>
      <c r="DD31" s="668">
        <v>9253</v>
      </c>
      <c r="DE31" s="693"/>
      <c r="DF31" s="693"/>
      <c r="DG31" s="693"/>
      <c r="DH31" s="693"/>
      <c r="DI31" s="693"/>
      <c r="DJ31" s="693"/>
      <c r="DK31" s="694"/>
      <c r="DL31" s="668">
        <v>8934</v>
      </c>
      <c r="DM31" s="693"/>
      <c r="DN31" s="693"/>
      <c r="DO31" s="693"/>
      <c r="DP31" s="693"/>
      <c r="DQ31" s="693"/>
      <c r="DR31" s="693"/>
      <c r="DS31" s="693"/>
      <c r="DT31" s="693"/>
      <c r="DU31" s="693"/>
      <c r="DV31" s="694"/>
      <c r="DW31" s="664">
        <v>0.6</v>
      </c>
      <c r="DX31" s="695"/>
      <c r="DY31" s="695"/>
      <c r="DZ31" s="695"/>
      <c r="EA31" s="695"/>
      <c r="EB31" s="695"/>
      <c r="EC31" s="696"/>
    </row>
    <row r="32" spans="2:133" ht="11.25" customHeight="1">
      <c r="B32" s="656" t="s">
        <v>256</v>
      </c>
      <c r="C32" s="657"/>
      <c r="D32" s="657"/>
      <c r="E32" s="657"/>
      <c r="F32" s="657"/>
      <c r="G32" s="657"/>
      <c r="H32" s="657"/>
      <c r="I32" s="657"/>
      <c r="J32" s="657"/>
      <c r="K32" s="657"/>
      <c r="L32" s="657"/>
      <c r="M32" s="657"/>
      <c r="N32" s="657"/>
      <c r="O32" s="657"/>
      <c r="P32" s="657"/>
      <c r="Q32" s="658"/>
      <c r="R32" s="659">
        <v>299994</v>
      </c>
      <c r="S32" s="660"/>
      <c r="T32" s="660"/>
      <c r="U32" s="660"/>
      <c r="V32" s="660"/>
      <c r="W32" s="660"/>
      <c r="X32" s="660"/>
      <c r="Y32" s="661"/>
      <c r="Z32" s="662">
        <v>10.6</v>
      </c>
      <c r="AA32" s="662"/>
      <c r="AB32" s="662"/>
      <c r="AC32" s="662"/>
      <c r="AD32" s="663" t="s">
        <v>96</v>
      </c>
      <c r="AE32" s="663"/>
      <c r="AF32" s="663"/>
      <c r="AG32" s="663"/>
      <c r="AH32" s="663"/>
      <c r="AI32" s="663"/>
      <c r="AJ32" s="663"/>
      <c r="AK32" s="663"/>
      <c r="AL32" s="664" t="s">
        <v>96</v>
      </c>
      <c r="AM32" s="665"/>
      <c r="AN32" s="665"/>
      <c r="AO32" s="666"/>
      <c r="AP32" s="711"/>
      <c r="AQ32" s="712"/>
      <c r="AR32" s="712"/>
      <c r="AS32" s="712"/>
      <c r="AT32" s="715"/>
      <c r="AU32" s="355"/>
      <c r="AV32" s="355"/>
      <c r="AW32" s="355"/>
      <c r="AX32" s="704" t="s">
        <v>257</v>
      </c>
      <c r="AY32" s="705"/>
      <c r="AZ32" s="705"/>
      <c r="BA32" s="705"/>
      <c r="BB32" s="705"/>
      <c r="BC32" s="705"/>
      <c r="BD32" s="705"/>
      <c r="BE32" s="705"/>
      <c r="BF32" s="706"/>
      <c r="BG32" s="728">
        <v>99.3</v>
      </c>
      <c r="BH32" s="729"/>
      <c r="BI32" s="729"/>
      <c r="BJ32" s="729"/>
      <c r="BK32" s="729"/>
      <c r="BL32" s="729"/>
      <c r="BM32" s="730">
        <v>98.3</v>
      </c>
      <c r="BN32" s="729"/>
      <c r="BO32" s="729"/>
      <c r="BP32" s="729"/>
      <c r="BQ32" s="731"/>
      <c r="BR32" s="728">
        <v>99.4</v>
      </c>
      <c r="BS32" s="729"/>
      <c r="BT32" s="729"/>
      <c r="BU32" s="729"/>
      <c r="BV32" s="729"/>
      <c r="BW32" s="729"/>
      <c r="BX32" s="730">
        <v>98.5</v>
      </c>
      <c r="BY32" s="729"/>
      <c r="BZ32" s="729"/>
      <c r="CA32" s="729"/>
      <c r="CB32" s="731"/>
      <c r="CD32" s="720"/>
      <c r="CE32" s="721"/>
      <c r="CF32" s="674" t="s">
        <v>258</v>
      </c>
      <c r="CG32" s="675"/>
      <c r="CH32" s="675"/>
      <c r="CI32" s="675"/>
      <c r="CJ32" s="675"/>
      <c r="CK32" s="675"/>
      <c r="CL32" s="675"/>
      <c r="CM32" s="675"/>
      <c r="CN32" s="675"/>
      <c r="CO32" s="675"/>
      <c r="CP32" s="675"/>
      <c r="CQ32" s="676"/>
      <c r="CR32" s="659" t="s">
        <v>96</v>
      </c>
      <c r="CS32" s="660"/>
      <c r="CT32" s="660"/>
      <c r="CU32" s="660"/>
      <c r="CV32" s="660"/>
      <c r="CW32" s="660"/>
      <c r="CX32" s="660"/>
      <c r="CY32" s="661"/>
      <c r="CZ32" s="664" t="s">
        <v>96</v>
      </c>
      <c r="DA32" s="695"/>
      <c r="DB32" s="695"/>
      <c r="DC32" s="698"/>
      <c r="DD32" s="668" t="s">
        <v>96</v>
      </c>
      <c r="DE32" s="660"/>
      <c r="DF32" s="660"/>
      <c r="DG32" s="660"/>
      <c r="DH32" s="660"/>
      <c r="DI32" s="660"/>
      <c r="DJ32" s="660"/>
      <c r="DK32" s="661"/>
      <c r="DL32" s="668" t="s">
        <v>96</v>
      </c>
      <c r="DM32" s="660"/>
      <c r="DN32" s="660"/>
      <c r="DO32" s="660"/>
      <c r="DP32" s="660"/>
      <c r="DQ32" s="660"/>
      <c r="DR32" s="660"/>
      <c r="DS32" s="660"/>
      <c r="DT32" s="660"/>
      <c r="DU32" s="660"/>
      <c r="DV32" s="661"/>
      <c r="DW32" s="664" t="s">
        <v>96</v>
      </c>
      <c r="DX32" s="695"/>
      <c r="DY32" s="695"/>
      <c r="DZ32" s="695"/>
      <c r="EA32" s="695"/>
      <c r="EB32" s="695"/>
      <c r="EC32" s="696"/>
    </row>
    <row r="33" spans="2:133" ht="11.25" customHeight="1">
      <c r="B33" s="656" t="s">
        <v>259</v>
      </c>
      <c r="C33" s="657"/>
      <c r="D33" s="657"/>
      <c r="E33" s="657"/>
      <c r="F33" s="657"/>
      <c r="G33" s="657"/>
      <c r="H33" s="657"/>
      <c r="I33" s="657"/>
      <c r="J33" s="657"/>
      <c r="K33" s="657"/>
      <c r="L33" s="657"/>
      <c r="M33" s="657"/>
      <c r="N33" s="657"/>
      <c r="O33" s="657"/>
      <c r="P33" s="657"/>
      <c r="Q33" s="658"/>
      <c r="R33" s="659">
        <v>107974</v>
      </c>
      <c r="S33" s="660"/>
      <c r="T33" s="660"/>
      <c r="U33" s="660"/>
      <c r="V33" s="660"/>
      <c r="W33" s="660"/>
      <c r="X33" s="660"/>
      <c r="Y33" s="661"/>
      <c r="Z33" s="662">
        <v>3.8</v>
      </c>
      <c r="AA33" s="662"/>
      <c r="AB33" s="662"/>
      <c r="AC33" s="662"/>
      <c r="AD33" s="663" t="s">
        <v>96</v>
      </c>
      <c r="AE33" s="663"/>
      <c r="AF33" s="663"/>
      <c r="AG33" s="663"/>
      <c r="AH33" s="663"/>
      <c r="AI33" s="663"/>
      <c r="AJ33" s="663"/>
      <c r="AK33" s="663"/>
      <c r="AL33" s="664" t="s">
        <v>96</v>
      </c>
      <c r="AM33" s="665"/>
      <c r="AN33" s="665"/>
      <c r="AO33" s="666"/>
      <c r="AP33" s="200"/>
      <c r="AQ33" s="201"/>
      <c r="AR33" s="356"/>
      <c r="AS33" s="359"/>
      <c r="AT33" s="359"/>
      <c r="AU33" s="359"/>
      <c r="AV33" s="359"/>
      <c r="AW33" s="359"/>
      <c r="AX33" s="359"/>
      <c r="AY33" s="359"/>
      <c r="AZ33" s="359"/>
      <c r="BA33" s="359"/>
      <c r="BB33" s="359"/>
      <c r="BC33" s="359"/>
      <c r="BD33" s="359"/>
      <c r="BE33" s="359"/>
      <c r="BF33" s="359"/>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74" t="s">
        <v>260</v>
      </c>
      <c r="CE33" s="675"/>
      <c r="CF33" s="675"/>
      <c r="CG33" s="675"/>
      <c r="CH33" s="675"/>
      <c r="CI33" s="675"/>
      <c r="CJ33" s="675"/>
      <c r="CK33" s="675"/>
      <c r="CL33" s="675"/>
      <c r="CM33" s="675"/>
      <c r="CN33" s="675"/>
      <c r="CO33" s="675"/>
      <c r="CP33" s="675"/>
      <c r="CQ33" s="676"/>
      <c r="CR33" s="659">
        <v>1267541</v>
      </c>
      <c r="CS33" s="693"/>
      <c r="CT33" s="693"/>
      <c r="CU33" s="693"/>
      <c r="CV33" s="693"/>
      <c r="CW33" s="693"/>
      <c r="CX33" s="693"/>
      <c r="CY33" s="694"/>
      <c r="CZ33" s="664">
        <v>46.3</v>
      </c>
      <c r="DA33" s="695"/>
      <c r="DB33" s="695"/>
      <c r="DC33" s="698"/>
      <c r="DD33" s="668">
        <v>932255</v>
      </c>
      <c r="DE33" s="693"/>
      <c r="DF33" s="693"/>
      <c r="DG33" s="693"/>
      <c r="DH33" s="693"/>
      <c r="DI33" s="693"/>
      <c r="DJ33" s="693"/>
      <c r="DK33" s="694"/>
      <c r="DL33" s="668">
        <v>509357</v>
      </c>
      <c r="DM33" s="693"/>
      <c r="DN33" s="693"/>
      <c r="DO33" s="693"/>
      <c r="DP33" s="693"/>
      <c r="DQ33" s="693"/>
      <c r="DR33" s="693"/>
      <c r="DS33" s="693"/>
      <c r="DT33" s="693"/>
      <c r="DU33" s="693"/>
      <c r="DV33" s="694"/>
      <c r="DW33" s="664">
        <v>32.6</v>
      </c>
      <c r="DX33" s="695"/>
      <c r="DY33" s="695"/>
      <c r="DZ33" s="695"/>
      <c r="EA33" s="695"/>
      <c r="EB33" s="695"/>
      <c r="EC33" s="696"/>
    </row>
    <row r="34" spans="2:133" ht="11.25" customHeight="1">
      <c r="B34" s="656" t="s">
        <v>261</v>
      </c>
      <c r="C34" s="657"/>
      <c r="D34" s="657"/>
      <c r="E34" s="657"/>
      <c r="F34" s="657"/>
      <c r="G34" s="657"/>
      <c r="H34" s="657"/>
      <c r="I34" s="657"/>
      <c r="J34" s="657"/>
      <c r="K34" s="657"/>
      <c r="L34" s="657"/>
      <c r="M34" s="657"/>
      <c r="N34" s="657"/>
      <c r="O34" s="657"/>
      <c r="P34" s="657"/>
      <c r="Q34" s="658"/>
      <c r="R34" s="659">
        <v>27189</v>
      </c>
      <c r="S34" s="660"/>
      <c r="T34" s="660"/>
      <c r="U34" s="660"/>
      <c r="V34" s="660"/>
      <c r="W34" s="660"/>
      <c r="X34" s="660"/>
      <c r="Y34" s="661"/>
      <c r="Z34" s="662">
        <v>1</v>
      </c>
      <c r="AA34" s="662"/>
      <c r="AB34" s="662"/>
      <c r="AC34" s="662"/>
      <c r="AD34" s="663">
        <v>69</v>
      </c>
      <c r="AE34" s="663"/>
      <c r="AF34" s="663"/>
      <c r="AG34" s="663"/>
      <c r="AH34" s="663"/>
      <c r="AI34" s="663"/>
      <c r="AJ34" s="663"/>
      <c r="AK34" s="663"/>
      <c r="AL34" s="664">
        <v>0</v>
      </c>
      <c r="AM34" s="665"/>
      <c r="AN34" s="665"/>
      <c r="AO34" s="666"/>
      <c r="AP34" s="202"/>
      <c r="AQ34" s="638" t="s">
        <v>262</v>
      </c>
      <c r="AR34" s="639"/>
      <c r="AS34" s="639"/>
      <c r="AT34" s="639"/>
      <c r="AU34" s="639"/>
      <c r="AV34" s="639"/>
      <c r="AW34" s="639"/>
      <c r="AX34" s="639"/>
      <c r="AY34" s="639"/>
      <c r="AZ34" s="639"/>
      <c r="BA34" s="639"/>
      <c r="BB34" s="639"/>
      <c r="BC34" s="639"/>
      <c r="BD34" s="639"/>
      <c r="BE34" s="639"/>
      <c r="BF34" s="640"/>
      <c r="BG34" s="638" t="s">
        <v>263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264</v>
      </c>
      <c r="CE34" s="675"/>
      <c r="CF34" s="675"/>
      <c r="CG34" s="675"/>
      <c r="CH34" s="675"/>
      <c r="CI34" s="675"/>
      <c r="CJ34" s="675"/>
      <c r="CK34" s="675"/>
      <c r="CL34" s="675"/>
      <c r="CM34" s="675"/>
      <c r="CN34" s="675"/>
      <c r="CO34" s="675"/>
      <c r="CP34" s="675"/>
      <c r="CQ34" s="676"/>
      <c r="CR34" s="659">
        <v>396665</v>
      </c>
      <c r="CS34" s="660"/>
      <c r="CT34" s="660"/>
      <c r="CU34" s="660"/>
      <c r="CV34" s="660"/>
      <c r="CW34" s="660"/>
      <c r="CX34" s="660"/>
      <c r="CY34" s="661"/>
      <c r="CZ34" s="664">
        <v>14.5</v>
      </c>
      <c r="DA34" s="695"/>
      <c r="DB34" s="695"/>
      <c r="DC34" s="698"/>
      <c r="DD34" s="668">
        <v>274542</v>
      </c>
      <c r="DE34" s="660"/>
      <c r="DF34" s="660"/>
      <c r="DG34" s="660"/>
      <c r="DH34" s="660"/>
      <c r="DI34" s="660"/>
      <c r="DJ34" s="660"/>
      <c r="DK34" s="661"/>
      <c r="DL34" s="668">
        <v>221248</v>
      </c>
      <c r="DM34" s="660"/>
      <c r="DN34" s="660"/>
      <c r="DO34" s="660"/>
      <c r="DP34" s="660"/>
      <c r="DQ34" s="660"/>
      <c r="DR34" s="660"/>
      <c r="DS34" s="660"/>
      <c r="DT34" s="660"/>
      <c r="DU34" s="660"/>
      <c r="DV34" s="661"/>
      <c r="DW34" s="664">
        <v>14.2</v>
      </c>
      <c r="DX34" s="695"/>
      <c r="DY34" s="695"/>
      <c r="DZ34" s="695"/>
      <c r="EA34" s="695"/>
      <c r="EB34" s="695"/>
      <c r="EC34" s="696"/>
    </row>
    <row r="35" spans="2:133" ht="11.25" customHeight="1">
      <c r="B35" s="656" t="s">
        <v>265</v>
      </c>
      <c r="C35" s="657"/>
      <c r="D35" s="657"/>
      <c r="E35" s="657"/>
      <c r="F35" s="657"/>
      <c r="G35" s="657"/>
      <c r="H35" s="657"/>
      <c r="I35" s="657"/>
      <c r="J35" s="657"/>
      <c r="K35" s="657"/>
      <c r="L35" s="657"/>
      <c r="M35" s="657"/>
      <c r="N35" s="657"/>
      <c r="O35" s="657"/>
      <c r="P35" s="657"/>
      <c r="Q35" s="658"/>
      <c r="R35" s="659">
        <v>222748</v>
      </c>
      <c r="S35" s="660"/>
      <c r="T35" s="660"/>
      <c r="U35" s="660"/>
      <c r="V35" s="660"/>
      <c r="W35" s="660"/>
      <c r="X35" s="660"/>
      <c r="Y35" s="661"/>
      <c r="Z35" s="662">
        <v>7.9</v>
      </c>
      <c r="AA35" s="662"/>
      <c r="AB35" s="662"/>
      <c r="AC35" s="662"/>
      <c r="AD35" s="663" t="s">
        <v>96</v>
      </c>
      <c r="AE35" s="663"/>
      <c r="AF35" s="663"/>
      <c r="AG35" s="663"/>
      <c r="AH35" s="663"/>
      <c r="AI35" s="663"/>
      <c r="AJ35" s="663"/>
      <c r="AK35" s="663"/>
      <c r="AL35" s="664" t="s">
        <v>96</v>
      </c>
      <c r="AM35" s="665"/>
      <c r="AN35" s="665"/>
      <c r="AO35" s="666"/>
      <c r="AP35" s="202"/>
      <c r="AQ35" s="732" t="s">
        <v>266</v>
      </c>
      <c r="AR35" s="733"/>
      <c r="AS35" s="733"/>
      <c r="AT35" s="733"/>
      <c r="AU35" s="733"/>
      <c r="AV35" s="733"/>
      <c r="AW35" s="733"/>
      <c r="AX35" s="733"/>
      <c r="AY35" s="734"/>
      <c r="AZ35" s="648">
        <v>317630</v>
      </c>
      <c r="BA35" s="649"/>
      <c r="BB35" s="649"/>
      <c r="BC35" s="649"/>
      <c r="BD35" s="649"/>
      <c r="BE35" s="649"/>
      <c r="BF35" s="735"/>
      <c r="BG35" s="670" t="s">
        <v>267</v>
      </c>
      <c r="BH35" s="671"/>
      <c r="BI35" s="671"/>
      <c r="BJ35" s="671"/>
      <c r="BK35" s="671"/>
      <c r="BL35" s="671"/>
      <c r="BM35" s="671"/>
      <c r="BN35" s="671"/>
      <c r="BO35" s="671"/>
      <c r="BP35" s="671"/>
      <c r="BQ35" s="671"/>
      <c r="BR35" s="671"/>
      <c r="BS35" s="671"/>
      <c r="BT35" s="671"/>
      <c r="BU35" s="672"/>
      <c r="BV35" s="648">
        <v>21370</v>
      </c>
      <c r="BW35" s="649"/>
      <c r="BX35" s="649"/>
      <c r="BY35" s="649"/>
      <c r="BZ35" s="649"/>
      <c r="CA35" s="649"/>
      <c r="CB35" s="735"/>
      <c r="CD35" s="674" t="s">
        <v>268</v>
      </c>
      <c r="CE35" s="675"/>
      <c r="CF35" s="675"/>
      <c r="CG35" s="675"/>
      <c r="CH35" s="675"/>
      <c r="CI35" s="675"/>
      <c r="CJ35" s="675"/>
      <c r="CK35" s="675"/>
      <c r="CL35" s="675"/>
      <c r="CM35" s="675"/>
      <c r="CN35" s="675"/>
      <c r="CO35" s="675"/>
      <c r="CP35" s="675"/>
      <c r="CQ35" s="676"/>
      <c r="CR35" s="659">
        <v>31750</v>
      </c>
      <c r="CS35" s="693"/>
      <c r="CT35" s="693"/>
      <c r="CU35" s="693"/>
      <c r="CV35" s="693"/>
      <c r="CW35" s="693"/>
      <c r="CX35" s="693"/>
      <c r="CY35" s="694"/>
      <c r="CZ35" s="664">
        <v>1.2</v>
      </c>
      <c r="DA35" s="695"/>
      <c r="DB35" s="695"/>
      <c r="DC35" s="698"/>
      <c r="DD35" s="668">
        <v>31419</v>
      </c>
      <c r="DE35" s="693"/>
      <c r="DF35" s="693"/>
      <c r="DG35" s="693"/>
      <c r="DH35" s="693"/>
      <c r="DI35" s="693"/>
      <c r="DJ35" s="693"/>
      <c r="DK35" s="694"/>
      <c r="DL35" s="668">
        <v>25613</v>
      </c>
      <c r="DM35" s="693"/>
      <c r="DN35" s="693"/>
      <c r="DO35" s="693"/>
      <c r="DP35" s="693"/>
      <c r="DQ35" s="693"/>
      <c r="DR35" s="693"/>
      <c r="DS35" s="693"/>
      <c r="DT35" s="693"/>
      <c r="DU35" s="693"/>
      <c r="DV35" s="694"/>
      <c r="DW35" s="664">
        <v>1.6</v>
      </c>
      <c r="DX35" s="695"/>
      <c r="DY35" s="695"/>
      <c r="DZ35" s="695"/>
      <c r="EA35" s="695"/>
      <c r="EB35" s="695"/>
      <c r="EC35" s="696"/>
    </row>
    <row r="36" spans="2:133" ht="11.25" customHeight="1">
      <c r="B36" s="656" t="s">
        <v>269</v>
      </c>
      <c r="C36" s="657"/>
      <c r="D36" s="657"/>
      <c r="E36" s="657"/>
      <c r="F36" s="657"/>
      <c r="G36" s="657"/>
      <c r="H36" s="657"/>
      <c r="I36" s="657"/>
      <c r="J36" s="657"/>
      <c r="K36" s="657"/>
      <c r="L36" s="657"/>
      <c r="M36" s="657"/>
      <c r="N36" s="657"/>
      <c r="O36" s="657"/>
      <c r="P36" s="657"/>
      <c r="Q36" s="658"/>
      <c r="R36" s="659" t="s">
        <v>96</v>
      </c>
      <c r="S36" s="660"/>
      <c r="T36" s="660"/>
      <c r="U36" s="660"/>
      <c r="V36" s="660"/>
      <c r="W36" s="660"/>
      <c r="X36" s="660"/>
      <c r="Y36" s="661"/>
      <c r="Z36" s="662" t="s">
        <v>96</v>
      </c>
      <c r="AA36" s="662"/>
      <c r="AB36" s="662"/>
      <c r="AC36" s="662"/>
      <c r="AD36" s="663" t="s">
        <v>96</v>
      </c>
      <c r="AE36" s="663"/>
      <c r="AF36" s="663"/>
      <c r="AG36" s="663"/>
      <c r="AH36" s="663"/>
      <c r="AI36" s="663"/>
      <c r="AJ36" s="663"/>
      <c r="AK36" s="663"/>
      <c r="AL36" s="664" t="s">
        <v>96</v>
      </c>
      <c r="AM36" s="665"/>
      <c r="AN36" s="665"/>
      <c r="AO36" s="666"/>
      <c r="AQ36" s="736" t="s">
        <v>270</v>
      </c>
      <c r="AR36" s="737"/>
      <c r="AS36" s="737"/>
      <c r="AT36" s="737"/>
      <c r="AU36" s="737"/>
      <c r="AV36" s="737"/>
      <c r="AW36" s="737"/>
      <c r="AX36" s="737"/>
      <c r="AY36" s="738"/>
      <c r="AZ36" s="659">
        <v>110080</v>
      </c>
      <c r="BA36" s="660"/>
      <c r="BB36" s="660"/>
      <c r="BC36" s="660"/>
      <c r="BD36" s="693"/>
      <c r="BE36" s="693"/>
      <c r="BF36" s="724"/>
      <c r="BG36" s="674" t="s">
        <v>271</v>
      </c>
      <c r="BH36" s="675"/>
      <c r="BI36" s="675"/>
      <c r="BJ36" s="675"/>
      <c r="BK36" s="675"/>
      <c r="BL36" s="675"/>
      <c r="BM36" s="675"/>
      <c r="BN36" s="675"/>
      <c r="BO36" s="675"/>
      <c r="BP36" s="675"/>
      <c r="BQ36" s="675"/>
      <c r="BR36" s="675"/>
      <c r="BS36" s="675"/>
      <c r="BT36" s="675"/>
      <c r="BU36" s="676"/>
      <c r="BV36" s="659">
        <v>19233</v>
      </c>
      <c r="BW36" s="660"/>
      <c r="BX36" s="660"/>
      <c r="BY36" s="660"/>
      <c r="BZ36" s="660"/>
      <c r="CA36" s="660"/>
      <c r="CB36" s="669"/>
      <c r="CD36" s="674" t="s">
        <v>272</v>
      </c>
      <c r="CE36" s="675"/>
      <c r="CF36" s="675"/>
      <c r="CG36" s="675"/>
      <c r="CH36" s="675"/>
      <c r="CI36" s="675"/>
      <c r="CJ36" s="675"/>
      <c r="CK36" s="675"/>
      <c r="CL36" s="675"/>
      <c r="CM36" s="675"/>
      <c r="CN36" s="675"/>
      <c r="CO36" s="675"/>
      <c r="CP36" s="675"/>
      <c r="CQ36" s="676"/>
      <c r="CR36" s="659">
        <v>182161</v>
      </c>
      <c r="CS36" s="660"/>
      <c r="CT36" s="660"/>
      <c r="CU36" s="660"/>
      <c r="CV36" s="660"/>
      <c r="CW36" s="660"/>
      <c r="CX36" s="660"/>
      <c r="CY36" s="661"/>
      <c r="CZ36" s="664">
        <v>6.7</v>
      </c>
      <c r="DA36" s="695"/>
      <c r="DB36" s="695"/>
      <c r="DC36" s="698"/>
      <c r="DD36" s="668">
        <v>105461</v>
      </c>
      <c r="DE36" s="660"/>
      <c r="DF36" s="660"/>
      <c r="DG36" s="660"/>
      <c r="DH36" s="660"/>
      <c r="DI36" s="660"/>
      <c r="DJ36" s="660"/>
      <c r="DK36" s="661"/>
      <c r="DL36" s="668">
        <v>84391</v>
      </c>
      <c r="DM36" s="660"/>
      <c r="DN36" s="660"/>
      <c r="DO36" s="660"/>
      <c r="DP36" s="660"/>
      <c r="DQ36" s="660"/>
      <c r="DR36" s="660"/>
      <c r="DS36" s="660"/>
      <c r="DT36" s="660"/>
      <c r="DU36" s="660"/>
      <c r="DV36" s="661"/>
      <c r="DW36" s="664">
        <v>5.4</v>
      </c>
      <c r="DX36" s="695"/>
      <c r="DY36" s="695"/>
      <c r="DZ36" s="695"/>
      <c r="EA36" s="695"/>
      <c r="EB36" s="695"/>
      <c r="EC36" s="696"/>
    </row>
    <row r="37" spans="2:133" ht="11.25" customHeight="1">
      <c r="B37" s="656" t="s">
        <v>273</v>
      </c>
      <c r="C37" s="657"/>
      <c r="D37" s="657"/>
      <c r="E37" s="657"/>
      <c r="F37" s="657"/>
      <c r="G37" s="657"/>
      <c r="H37" s="657"/>
      <c r="I37" s="657"/>
      <c r="J37" s="657"/>
      <c r="K37" s="657"/>
      <c r="L37" s="657"/>
      <c r="M37" s="657"/>
      <c r="N37" s="657"/>
      <c r="O37" s="657"/>
      <c r="P37" s="657"/>
      <c r="Q37" s="658"/>
      <c r="R37" s="659">
        <v>61248</v>
      </c>
      <c r="S37" s="660"/>
      <c r="T37" s="660"/>
      <c r="U37" s="660"/>
      <c r="V37" s="660"/>
      <c r="W37" s="660"/>
      <c r="X37" s="660"/>
      <c r="Y37" s="661"/>
      <c r="Z37" s="662">
        <v>2.2000000000000002</v>
      </c>
      <c r="AA37" s="662"/>
      <c r="AB37" s="662"/>
      <c r="AC37" s="662"/>
      <c r="AD37" s="663" t="s">
        <v>96</v>
      </c>
      <c r="AE37" s="663"/>
      <c r="AF37" s="663"/>
      <c r="AG37" s="663"/>
      <c r="AH37" s="663"/>
      <c r="AI37" s="663"/>
      <c r="AJ37" s="663"/>
      <c r="AK37" s="663"/>
      <c r="AL37" s="664" t="s">
        <v>96</v>
      </c>
      <c r="AM37" s="665"/>
      <c r="AN37" s="665"/>
      <c r="AO37" s="666"/>
      <c r="AQ37" s="736" t="s">
        <v>274</v>
      </c>
      <c r="AR37" s="737"/>
      <c r="AS37" s="737"/>
      <c r="AT37" s="737"/>
      <c r="AU37" s="737"/>
      <c r="AV37" s="737"/>
      <c r="AW37" s="737"/>
      <c r="AX37" s="737"/>
      <c r="AY37" s="738"/>
      <c r="AZ37" s="659">
        <v>49760</v>
      </c>
      <c r="BA37" s="660"/>
      <c r="BB37" s="660"/>
      <c r="BC37" s="660"/>
      <c r="BD37" s="693"/>
      <c r="BE37" s="693"/>
      <c r="BF37" s="724"/>
      <c r="BG37" s="674" t="s">
        <v>275</v>
      </c>
      <c r="BH37" s="675"/>
      <c r="BI37" s="675"/>
      <c r="BJ37" s="675"/>
      <c r="BK37" s="675"/>
      <c r="BL37" s="675"/>
      <c r="BM37" s="675"/>
      <c r="BN37" s="675"/>
      <c r="BO37" s="675"/>
      <c r="BP37" s="675"/>
      <c r="BQ37" s="675"/>
      <c r="BR37" s="675"/>
      <c r="BS37" s="675"/>
      <c r="BT37" s="675"/>
      <c r="BU37" s="676"/>
      <c r="BV37" s="659">
        <v>382</v>
      </c>
      <c r="BW37" s="660"/>
      <c r="BX37" s="660"/>
      <c r="BY37" s="660"/>
      <c r="BZ37" s="660"/>
      <c r="CA37" s="660"/>
      <c r="CB37" s="669"/>
      <c r="CD37" s="674" t="s">
        <v>276</v>
      </c>
      <c r="CE37" s="675"/>
      <c r="CF37" s="675"/>
      <c r="CG37" s="675"/>
      <c r="CH37" s="675"/>
      <c r="CI37" s="675"/>
      <c r="CJ37" s="675"/>
      <c r="CK37" s="675"/>
      <c r="CL37" s="675"/>
      <c r="CM37" s="675"/>
      <c r="CN37" s="675"/>
      <c r="CO37" s="675"/>
      <c r="CP37" s="675"/>
      <c r="CQ37" s="676"/>
      <c r="CR37" s="659">
        <v>14345</v>
      </c>
      <c r="CS37" s="693"/>
      <c r="CT37" s="693"/>
      <c r="CU37" s="693"/>
      <c r="CV37" s="693"/>
      <c r="CW37" s="693"/>
      <c r="CX37" s="693"/>
      <c r="CY37" s="694"/>
      <c r="CZ37" s="664">
        <v>0.5</v>
      </c>
      <c r="DA37" s="695"/>
      <c r="DB37" s="695"/>
      <c r="DC37" s="698"/>
      <c r="DD37" s="668">
        <v>14345</v>
      </c>
      <c r="DE37" s="693"/>
      <c r="DF37" s="693"/>
      <c r="DG37" s="693"/>
      <c r="DH37" s="693"/>
      <c r="DI37" s="693"/>
      <c r="DJ37" s="693"/>
      <c r="DK37" s="694"/>
      <c r="DL37" s="668">
        <v>14345</v>
      </c>
      <c r="DM37" s="693"/>
      <c r="DN37" s="693"/>
      <c r="DO37" s="693"/>
      <c r="DP37" s="693"/>
      <c r="DQ37" s="693"/>
      <c r="DR37" s="693"/>
      <c r="DS37" s="693"/>
      <c r="DT37" s="693"/>
      <c r="DU37" s="693"/>
      <c r="DV37" s="694"/>
      <c r="DW37" s="664">
        <v>0.9</v>
      </c>
      <c r="DX37" s="695"/>
      <c r="DY37" s="695"/>
      <c r="DZ37" s="695"/>
      <c r="EA37" s="695"/>
      <c r="EB37" s="695"/>
      <c r="EC37" s="696"/>
    </row>
    <row r="38" spans="2:133" ht="11.25" customHeight="1">
      <c r="B38" s="704" t="s">
        <v>277</v>
      </c>
      <c r="C38" s="705"/>
      <c r="D38" s="705"/>
      <c r="E38" s="705"/>
      <c r="F38" s="705"/>
      <c r="G38" s="705"/>
      <c r="H38" s="705"/>
      <c r="I38" s="705"/>
      <c r="J38" s="705"/>
      <c r="K38" s="705"/>
      <c r="L38" s="705"/>
      <c r="M38" s="705"/>
      <c r="N38" s="705"/>
      <c r="O38" s="705"/>
      <c r="P38" s="705"/>
      <c r="Q38" s="706"/>
      <c r="R38" s="739">
        <v>2831593</v>
      </c>
      <c r="S38" s="740"/>
      <c r="T38" s="740"/>
      <c r="U38" s="740"/>
      <c r="V38" s="740"/>
      <c r="W38" s="740"/>
      <c r="X38" s="740"/>
      <c r="Y38" s="741"/>
      <c r="Z38" s="742">
        <v>100</v>
      </c>
      <c r="AA38" s="742"/>
      <c r="AB38" s="742"/>
      <c r="AC38" s="742"/>
      <c r="AD38" s="743">
        <v>1499851</v>
      </c>
      <c r="AE38" s="743"/>
      <c r="AF38" s="743"/>
      <c r="AG38" s="743"/>
      <c r="AH38" s="743"/>
      <c r="AI38" s="743"/>
      <c r="AJ38" s="743"/>
      <c r="AK38" s="743"/>
      <c r="AL38" s="744">
        <v>100</v>
      </c>
      <c r="AM38" s="730"/>
      <c r="AN38" s="730"/>
      <c r="AO38" s="745"/>
      <c r="AQ38" s="736" t="s">
        <v>278</v>
      </c>
      <c r="AR38" s="737"/>
      <c r="AS38" s="737"/>
      <c r="AT38" s="737"/>
      <c r="AU38" s="737"/>
      <c r="AV38" s="737"/>
      <c r="AW38" s="737"/>
      <c r="AX38" s="737"/>
      <c r="AY38" s="738"/>
      <c r="AZ38" s="659" t="s">
        <v>96</v>
      </c>
      <c r="BA38" s="660"/>
      <c r="BB38" s="660"/>
      <c r="BC38" s="660"/>
      <c r="BD38" s="693"/>
      <c r="BE38" s="693"/>
      <c r="BF38" s="724"/>
      <c r="BG38" s="674" t="s">
        <v>279</v>
      </c>
      <c r="BH38" s="675"/>
      <c r="BI38" s="675"/>
      <c r="BJ38" s="675"/>
      <c r="BK38" s="675"/>
      <c r="BL38" s="675"/>
      <c r="BM38" s="675"/>
      <c r="BN38" s="675"/>
      <c r="BO38" s="675"/>
      <c r="BP38" s="675"/>
      <c r="BQ38" s="675"/>
      <c r="BR38" s="675"/>
      <c r="BS38" s="675"/>
      <c r="BT38" s="675"/>
      <c r="BU38" s="676"/>
      <c r="BV38" s="659">
        <v>664</v>
      </c>
      <c r="BW38" s="660"/>
      <c r="BX38" s="660"/>
      <c r="BY38" s="660"/>
      <c r="BZ38" s="660"/>
      <c r="CA38" s="660"/>
      <c r="CB38" s="669"/>
      <c r="CD38" s="674" t="s">
        <v>280</v>
      </c>
      <c r="CE38" s="675"/>
      <c r="CF38" s="675"/>
      <c r="CG38" s="675"/>
      <c r="CH38" s="675"/>
      <c r="CI38" s="675"/>
      <c r="CJ38" s="675"/>
      <c r="CK38" s="675"/>
      <c r="CL38" s="675"/>
      <c r="CM38" s="675"/>
      <c r="CN38" s="675"/>
      <c r="CO38" s="675"/>
      <c r="CP38" s="675"/>
      <c r="CQ38" s="676"/>
      <c r="CR38" s="659">
        <v>317630</v>
      </c>
      <c r="CS38" s="660"/>
      <c r="CT38" s="660"/>
      <c r="CU38" s="660"/>
      <c r="CV38" s="660"/>
      <c r="CW38" s="660"/>
      <c r="CX38" s="660"/>
      <c r="CY38" s="661"/>
      <c r="CZ38" s="664">
        <v>11.6</v>
      </c>
      <c r="DA38" s="695"/>
      <c r="DB38" s="695"/>
      <c r="DC38" s="698"/>
      <c r="DD38" s="668">
        <v>290833</v>
      </c>
      <c r="DE38" s="660"/>
      <c r="DF38" s="660"/>
      <c r="DG38" s="660"/>
      <c r="DH38" s="660"/>
      <c r="DI38" s="660"/>
      <c r="DJ38" s="660"/>
      <c r="DK38" s="661"/>
      <c r="DL38" s="668">
        <v>178105</v>
      </c>
      <c r="DM38" s="660"/>
      <c r="DN38" s="660"/>
      <c r="DO38" s="660"/>
      <c r="DP38" s="660"/>
      <c r="DQ38" s="660"/>
      <c r="DR38" s="660"/>
      <c r="DS38" s="660"/>
      <c r="DT38" s="660"/>
      <c r="DU38" s="660"/>
      <c r="DV38" s="661"/>
      <c r="DW38" s="664">
        <v>11.4</v>
      </c>
      <c r="DX38" s="695"/>
      <c r="DY38" s="695"/>
      <c r="DZ38" s="695"/>
      <c r="EA38" s="695"/>
      <c r="EB38" s="695"/>
      <c r="EC38" s="696"/>
    </row>
    <row r="39" spans="2:133" ht="11.25" customHeight="1">
      <c r="AQ39" s="736" t="s">
        <v>281</v>
      </c>
      <c r="AR39" s="737"/>
      <c r="AS39" s="737"/>
      <c r="AT39" s="737"/>
      <c r="AU39" s="737"/>
      <c r="AV39" s="737"/>
      <c r="AW39" s="737"/>
      <c r="AX39" s="737"/>
      <c r="AY39" s="738"/>
      <c r="AZ39" s="659" t="s">
        <v>96</v>
      </c>
      <c r="BA39" s="660"/>
      <c r="BB39" s="660"/>
      <c r="BC39" s="660"/>
      <c r="BD39" s="693"/>
      <c r="BE39" s="693"/>
      <c r="BF39" s="724"/>
      <c r="BG39" s="746" t="s">
        <v>282</v>
      </c>
      <c r="BH39" s="747"/>
      <c r="BI39" s="747"/>
      <c r="BJ39" s="747"/>
      <c r="BK39" s="747"/>
      <c r="BL39" s="357"/>
      <c r="BM39" s="675" t="s">
        <v>283</v>
      </c>
      <c r="BN39" s="675"/>
      <c r="BO39" s="675"/>
      <c r="BP39" s="675"/>
      <c r="BQ39" s="675"/>
      <c r="BR39" s="675"/>
      <c r="BS39" s="675"/>
      <c r="BT39" s="675"/>
      <c r="BU39" s="676"/>
      <c r="BV39" s="659">
        <v>102</v>
      </c>
      <c r="BW39" s="660"/>
      <c r="BX39" s="660"/>
      <c r="BY39" s="660"/>
      <c r="BZ39" s="660"/>
      <c r="CA39" s="660"/>
      <c r="CB39" s="669"/>
      <c r="CD39" s="674" t="s">
        <v>284</v>
      </c>
      <c r="CE39" s="675"/>
      <c r="CF39" s="675"/>
      <c r="CG39" s="675"/>
      <c r="CH39" s="675"/>
      <c r="CI39" s="675"/>
      <c r="CJ39" s="675"/>
      <c r="CK39" s="675"/>
      <c r="CL39" s="675"/>
      <c r="CM39" s="675"/>
      <c r="CN39" s="675"/>
      <c r="CO39" s="675"/>
      <c r="CP39" s="675"/>
      <c r="CQ39" s="676"/>
      <c r="CR39" s="659">
        <v>339335</v>
      </c>
      <c r="CS39" s="693"/>
      <c r="CT39" s="693"/>
      <c r="CU39" s="693"/>
      <c r="CV39" s="693"/>
      <c r="CW39" s="693"/>
      <c r="CX39" s="693"/>
      <c r="CY39" s="694"/>
      <c r="CZ39" s="664">
        <v>12.4</v>
      </c>
      <c r="DA39" s="695"/>
      <c r="DB39" s="695"/>
      <c r="DC39" s="698"/>
      <c r="DD39" s="668">
        <v>230000</v>
      </c>
      <c r="DE39" s="693"/>
      <c r="DF39" s="693"/>
      <c r="DG39" s="693"/>
      <c r="DH39" s="693"/>
      <c r="DI39" s="693"/>
      <c r="DJ39" s="693"/>
      <c r="DK39" s="694"/>
      <c r="DL39" s="668" t="s">
        <v>96</v>
      </c>
      <c r="DM39" s="693"/>
      <c r="DN39" s="693"/>
      <c r="DO39" s="693"/>
      <c r="DP39" s="693"/>
      <c r="DQ39" s="693"/>
      <c r="DR39" s="693"/>
      <c r="DS39" s="693"/>
      <c r="DT39" s="693"/>
      <c r="DU39" s="693"/>
      <c r="DV39" s="694"/>
      <c r="DW39" s="664" t="s">
        <v>96</v>
      </c>
      <c r="DX39" s="695"/>
      <c r="DY39" s="695"/>
      <c r="DZ39" s="695"/>
      <c r="EA39" s="695"/>
      <c r="EB39" s="695"/>
      <c r="EC39" s="696"/>
    </row>
    <row r="40" spans="2:133" ht="11.25" customHeight="1">
      <c r="AQ40" s="736" t="s">
        <v>285</v>
      </c>
      <c r="AR40" s="737"/>
      <c r="AS40" s="737"/>
      <c r="AT40" s="737"/>
      <c r="AU40" s="737"/>
      <c r="AV40" s="737"/>
      <c r="AW40" s="737"/>
      <c r="AX40" s="737"/>
      <c r="AY40" s="738"/>
      <c r="AZ40" s="659">
        <v>26444</v>
      </c>
      <c r="BA40" s="660"/>
      <c r="BB40" s="660"/>
      <c r="BC40" s="660"/>
      <c r="BD40" s="693"/>
      <c r="BE40" s="693"/>
      <c r="BF40" s="724"/>
      <c r="BG40" s="746"/>
      <c r="BH40" s="747"/>
      <c r="BI40" s="747"/>
      <c r="BJ40" s="747"/>
      <c r="BK40" s="747"/>
      <c r="BL40" s="357"/>
      <c r="BM40" s="675" t="s">
        <v>286</v>
      </c>
      <c r="BN40" s="675"/>
      <c r="BO40" s="675"/>
      <c r="BP40" s="675"/>
      <c r="BQ40" s="675"/>
      <c r="BR40" s="675"/>
      <c r="BS40" s="675"/>
      <c r="BT40" s="675"/>
      <c r="BU40" s="676"/>
      <c r="BV40" s="659">
        <v>131</v>
      </c>
      <c r="BW40" s="660"/>
      <c r="BX40" s="660"/>
      <c r="BY40" s="660"/>
      <c r="BZ40" s="660"/>
      <c r="CA40" s="660"/>
      <c r="CB40" s="669"/>
      <c r="CD40" s="674" t="s">
        <v>287</v>
      </c>
      <c r="CE40" s="675"/>
      <c r="CF40" s="675"/>
      <c r="CG40" s="675"/>
      <c r="CH40" s="675"/>
      <c r="CI40" s="675"/>
      <c r="CJ40" s="675"/>
      <c r="CK40" s="675"/>
      <c r="CL40" s="675"/>
      <c r="CM40" s="675"/>
      <c r="CN40" s="675"/>
      <c r="CO40" s="675"/>
      <c r="CP40" s="675"/>
      <c r="CQ40" s="676"/>
      <c r="CR40" s="659" t="s">
        <v>96</v>
      </c>
      <c r="CS40" s="660"/>
      <c r="CT40" s="660"/>
      <c r="CU40" s="660"/>
      <c r="CV40" s="660"/>
      <c r="CW40" s="660"/>
      <c r="CX40" s="660"/>
      <c r="CY40" s="661"/>
      <c r="CZ40" s="664" t="s">
        <v>96</v>
      </c>
      <c r="DA40" s="695"/>
      <c r="DB40" s="695"/>
      <c r="DC40" s="698"/>
      <c r="DD40" s="668" t="s">
        <v>96</v>
      </c>
      <c r="DE40" s="660"/>
      <c r="DF40" s="660"/>
      <c r="DG40" s="660"/>
      <c r="DH40" s="660"/>
      <c r="DI40" s="660"/>
      <c r="DJ40" s="660"/>
      <c r="DK40" s="661"/>
      <c r="DL40" s="668" t="s">
        <v>96</v>
      </c>
      <c r="DM40" s="660"/>
      <c r="DN40" s="660"/>
      <c r="DO40" s="660"/>
      <c r="DP40" s="660"/>
      <c r="DQ40" s="660"/>
      <c r="DR40" s="660"/>
      <c r="DS40" s="660"/>
      <c r="DT40" s="660"/>
      <c r="DU40" s="660"/>
      <c r="DV40" s="661"/>
      <c r="DW40" s="664" t="s">
        <v>96</v>
      </c>
      <c r="DX40" s="695"/>
      <c r="DY40" s="695"/>
      <c r="DZ40" s="695"/>
      <c r="EA40" s="695"/>
      <c r="EB40" s="695"/>
      <c r="EC40" s="696"/>
    </row>
    <row r="41" spans="2:133" ht="11.25" customHeight="1">
      <c r="AQ41" s="750" t="s">
        <v>288</v>
      </c>
      <c r="AR41" s="751"/>
      <c r="AS41" s="751"/>
      <c r="AT41" s="751"/>
      <c r="AU41" s="751"/>
      <c r="AV41" s="751"/>
      <c r="AW41" s="751"/>
      <c r="AX41" s="751"/>
      <c r="AY41" s="752"/>
      <c r="AZ41" s="739">
        <v>131346</v>
      </c>
      <c r="BA41" s="740"/>
      <c r="BB41" s="740"/>
      <c r="BC41" s="740"/>
      <c r="BD41" s="729"/>
      <c r="BE41" s="729"/>
      <c r="BF41" s="731"/>
      <c r="BG41" s="748"/>
      <c r="BH41" s="749"/>
      <c r="BI41" s="749"/>
      <c r="BJ41" s="749"/>
      <c r="BK41" s="749"/>
      <c r="BL41" s="358"/>
      <c r="BM41" s="684" t="s">
        <v>289</v>
      </c>
      <c r="BN41" s="684"/>
      <c r="BO41" s="684"/>
      <c r="BP41" s="684"/>
      <c r="BQ41" s="684"/>
      <c r="BR41" s="684"/>
      <c r="BS41" s="684"/>
      <c r="BT41" s="684"/>
      <c r="BU41" s="685"/>
      <c r="BV41" s="739">
        <v>325</v>
      </c>
      <c r="BW41" s="740"/>
      <c r="BX41" s="740"/>
      <c r="BY41" s="740"/>
      <c r="BZ41" s="740"/>
      <c r="CA41" s="740"/>
      <c r="CB41" s="753"/>
      <c r="CD41" s="674" t="s">
        <v>290</v>
      </c>
      <c r="CE41" s="675"/>
      <c r="CF41" s="675"/>
      <c r="CG41" s="675"/>
      <c r="CH41" s="675"/>
      <c r="CI41" s="675"/>
      <c r="CJ41" s="675"/>
      <c r="CK41" s="675"/>
      <c r="CL41" s="675"/>
      <c r="CM41" s="675"/>
      <c r="CN41" s="675"/>
      <c r="CO41" s="675"/>
      <c r="CP41" s="675"/>
      <c r="CQ41" s="676"/>
      <c r="CR41" s="659" t="s">
        <v>96</v>
      </c>
      <c r="CS41" s="693"/>
      <c r="CT41" s="693"/>
      <c r="CU41" s="693"/>
      <c r="CV41" s="693"/>
      <c r="CW41" s="693"/>
      <c r="CX41" s="693"/>
      <c r="CY41" s="694"/>
      <c r="CZ41" s="664" t="s">
        <v>96</v>
      </c>
      <c r="DA41" s="695"/>
      <c r="DB41" s="695"/>
      <c r="DC41" s="698"/>
      <c r="DD41" s="668" t="s">
        <v>96</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356" t="s">
        <v>291</v>
      </c>
      <c r="C42" s="356"/>
      <c r="D42" s="356"/>
      <c r="E42" s="356"/>
      <c r="F42" s="356"/>
      <c r="G42" s="356"/>
      <c r="H42" s="356"/>
      <c r="I42" s="356"/>
      <c r="J42" s="356"/>
      <c r="K42" s="356"/>
      <c r="L42" s="356"/>
      <c r="M42" s="356"/>
      <c r="N42" s="356"/>
      <c r="O42" s="356"/>
      <c r="P42" s="356"/>
      <c r="Q42" s="356"/>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6" t="s">
        <v>292</v>
      </c>
      <c r="CE42" s="657"/>
      <c r="CF42" s="657"/>
      <c r="CG42" s="657"/>
      <c r="CH42" s="657"/>
      <c r="CI42" s="657"/>
      <c r="CJ42" s="657"/>
      <c r="CK42" s="657"/>
      <c r="CL42" s="657"/>
      <c r="CM42" s="657"/>
      <c r="CN42" s="657"/>
      <c r="CO42" s="657"/>
      <c r="CP42" s="657"/>
      <c r="CQ42" s="658"/>
      <c r="CR42" s="659">
        <v>445187</v>
      </c>
      <c r="CS42" s="660"/>
      <c r="CT42" s="660"/>
      <c r="CU42" s="660"/>
      <c r="CV42" s="660"/>
      <c r="CW42" s="660"/>
      <c r="CX42" s="660"/>
      <c r="CY42" s="661"/>
      <c r="CZ42" s="664">
        <v>16.3</v>
      </c>
      <c r="DA42" s="665"/>
      <c r="DB42" s="665"/>
      <c r="DC42" s="760"/>
      <c r="DD42" s="668">
        <v>88547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05" t="s">
        <v>293</v>
      </c>
      <c r="C43" s="356"/>
      <c r="D43" s="356"/>
      <c r="E43" s="356"/>
      <c r="F43" s="356"/>
      <c r="G43" s="356"/>
      <c r="H43" s="356"/>
      <c r="I43" s="356"/>
      <c r="J43" s="356"/>
      <c r="K43" s="356"/>
      <c r="L43" s="356"/>
      <c r="M43" s="356"/>
      <c r="N43" s="356"/>
      <c r="O43" s="356"/>
      <c r="P43" s="356"/>
      <c r="Q43" s="356"/>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6" t="s">
        <v>294</v>
      </c>
      <c r="CE43" s="657"/>
      <c r="CF43" s="657"/>
      <c r="CG43" s="657"/>
      <c r="CH43" s="657"/>
      <c r="CI43" s="657"/>
      <c r="CJ43" s="657"/>
      <c r="CK43" s="657"/>
      <c r="CL43" s="657"/>
      <c r="CM43" s="657"/>
      <c r="CN43" s="657"/>
      <c r="CO43" s="657"/>
      <c r="CP43" s="657"/>
      <c r="CQ43" s="658"/>
      <c r="CR43" s="659">
        <v>9160</v>
      </c>
      <c r="CS43" s="693"/>
      <c r="CT43" s="693"/>
      <c r="CU43" s="693"/>
      <c r="CV43" s="693"/>
      <c r="CW43" s="693"/>
      <c r="CX43" s="693"/>
      <c r="CY43" s="694"/>
      <c r="CZ43" s="664">
        <v>0.3</v>
      </c>
      <c r="DA43" s="695"/>
      <c r="DB43" s="695"/>
      <c r="DC43" s="698"/>
      <c r="DD43" s="668">
        <v>9160</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06" t="s">
        <v>295</v>
      </c>
      <c r="CD44" s="771" t="s">
        <v>247</v>
      </c>
      <c r="CE44" s="772"/>
      <c r="CF44" s="656" t="s">
        <v>505</v>
      </c>
      <c r="CG44" s="657"/>
      <c r="CH44" s="657"/>
      <c r="CI44" s="657"/>
      <c r="CJ44" s="657"/>
      <c r="CK44" s="657"/>
      <c r="CL44" s="657"/>
      <c r="CM44" s="657"/>
      <c r="CN44" s="657"/>
      <c r="CO44" s="657"/>
      <c r="CP44" s="657"/>
      <c r="CQ44" s="658"/>
      <c r="CR44" s="659">
        <v>393684</v>
      </c>
      <c r="CS44" s="660"/>
      <c r="CT44" s="660"/>
      <c r="CU44" s="660"/>
      <c r="CV44" s="660"/>
      <c r="CW44" s="660"/>
      <c r="CX44" s="660"/>
      <c r="CY44" s="661"/>
      <c r="CZ44" s="664">
        <v>14.4</v>
      </c>
      <c r="DA44" s="665"/>
      <c r="DB44" s="665"/>
      <c r="DC44" s="760"/>
      <c r="DD44" s="668">
        <v>78225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506</v>
      </c>
      <c r="CG45" s="657"/>
      <c r="CH45" s="657"/>
      <c r="CI45" s="657"/>
      <c r="CJ45" s="657"/>
      <c r="CK45" s="657"/>
      <c r="CL45" s="657"/>
      <c r="CM45" s="657"/>
      <c r="CN45" s="657"/>
      <c r="CO45" s="657"/>
      <c r="CP45" s="657"/>
      <c r="CQ45" s="658"/>
      <c r="CR45" s="659">
        <v>269688</v>
      </c>
      <c r="CS45" s="693"/>
      <c r="CT45" s="693"/>
      <c r="CU45" s="693"/>
      <c r="CV45" s="693"/>
      <c r="CW45" s="693"/>
      <c r="CX45" s="693"/>
      <c r="CY45" s="694"/>
      <c r="CZ45" s="664">
        <v>9.9</v>
      </c>
      <c r="DA45" s="695"/>
      <c r="DB45" s="695"/>
      <c r="DC45" s="698"/>
      <c r="DD45" s="668">
        <v>21964</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296</v>
      </c>
      <c r="CG46" s="657"/>
      <c r="CH46" s="657"/>
      <c r="CI46" s="657"/>
      <c r="CJ46" s="657"/>
      <c r="CK46" s="657"/>
      <c r="CL46" s="657"/>
      <c r="CM46" s="657"/>
      <c r="CN46" s="657"/>
      <c r="CO46" s="657"/>
      <c r="CP46" s="657"/>
      <c r="CQ46" s="658"/>
      <c r="CR46" s="659">
        <v>122643</v>
      </c>
      <c r="CS46" s="660"/>
      <c r="CT46" s="660"/>
      <c r="CU46" s="660"/>
      <c r="CV46" s="660"/>
      <c r="CW46" s="660"/>
      <c r="CX46" s="660"/>
      <c r="CY46" s="661"/>
      <c r="CZ46" s="664">
        <v>4.5</v>
      </c>
      <c r="DA46" s="665"/>
      <c r="DB46" s="665"/>
      <c r="DC46" s="760"/>
      <c r="DD46" s="668">
        <v>54908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297</v>
      </c>
      <c r="CG47" s="657"/>
      <c r="CH47" s="657"/>
      <c r="CI47" s="657"/>
      <c r="CJ47" s="657"/>
      <c r="CK47" s="657"/>
      <c r="CL47" s="657"/>
      <c r="CM47" s="657"/>
      <c r="CN47" s="657"/>
      <c r="CO47" s="657"/>
      <c r="CP47" s="657"/>
      <c r="CQ47" s="658"/>
      <c r="CR47" s="659">
        <v>51503</v>
      </c>
      <c r="CS47" s="693"/>
      <c r="CT47" s="693"/>
      <c r="CU47" s="693"/>
      <c r="CV47" s="693"/>
      <c r="CW47" s="693"/>
      <c r="CX47" s="693"/>
      <c r="CY47" s="694"/>
      <c r="CZ47" s="664">
        <v>1.9</v>
      </c>
      <c r="DA47" s="695"/>
      <c r="DB47" s="695"/>
      <c r="DC47" s="698"/>
      <c r="DD47" s="668">
        <v>10322</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298</v>
      </c>
      <c r="CG48" s="657"/>
      <c r="CH48" s="657"/>
      <c r="CI48" s="657"/>
      <c r="CJ48" s="657"/>
      <c r="CK48" s="657"/>
      <c r="CL48" s="657"/>
      <c r="CM48" s="657"/>
      <c r="CN48" s="657"/>
      <c r="CO48" s="657"/>
      <c r="CP48" s="657"/>
      <c r="CQ48" s="658"/>
      <c r="CR48" s="659" t="s">
        <v>96</v>
      </c>
      <c r="CS48" s="660"/>
      <c r="CT48" s="660"/>
      <c r="CU48" s="660"/>
      <c r="CV48" s="660"/>
      <c r="CW48" s="660"/>
      <c r="CX48" s="660"/>
      <c r="CY48" s="661"/>
      <c r="CZ48" s="664" t="s">
        <v>96</v>
      </c>
      <c r="DA48" s="665"/>
      <c r="DB48" s="665"/>
      <c r="DC48" s="760"/>
      <c r="DD48" s="668" t="s">
        <v>96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299</v>
      </c>
      <c r="CE49" s="705"/>
      <c r="CF49" s="705"/>
      <c r="CG49" s="705"/>
      <c r="CH49" s="705"/>
      <c r="CI49" s="705"/>
      <c r="CJ49" s="705"/>
      <c r="CK49" s="705"/>
      <c r="CL49" s="705"/>
      <c r="CM49" s="705"/>
      <c r="CN49" s="705"/>
      <c r="CO49" s="705"/>
      <c r="CP49" s="705"/>
      <c r="CQ49" s="706"/>
      <c r="CR49" s="739">
        <v>2735840</v>
      </c>
      <c r="CS49" s="729"/>
      <c r="CT49" s="729"/>
      <c r="CU49" s="729"/>
      <c r="CV49" s="729"/>
      <c r="CW49" s="729"/>
      <c r="CX49" s="729"/>
      <c r="CY49" s="761"/>
      <c r="CZ49" s="744">
        <v>100</v>
      </c>
      <c r="DA49" s="762"/>
      <c r="DB49" s="762"/>
      <c r="DC49" s="763"/>
      <c r="DD49" s="764">
        <v>1937795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nFSDFNahB/ODfDdMS08Uz45opxkSX3UH63D8xpcWnX4PIcbw7GVaIZCWhjxGLLizdgJ9fa9WMrJH54I2H0cviw==" saltValue="/ICBjvvibbHlIA7M0IpZX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Normal="100" zoomScaleSheetLayoutView="70" workbookViewId="0"/>
  </sheetViews>
  <sheetFormatPr defaultColWidth="0" defaultRowHeight="13.5" zeroHeight="1"/>
  <cols>
    <col min="1" max="130" width="2.75" style="250" customWidth="1"/>
    <col min="131" max="131" width="1.625" style="250" customWidth="1"/>
    <col min="132" max="16384" width="9" style="250" hidden="1"/>
  </cols>
  <sheetData>
    <row r="1" spans="1:131" s="213" customFormat="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c r="A2" s="214" t="s">
        <v>300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301</v>
      </c>
      <c r="DK2" s="807"/>
      <c r="DL2" s="807"/>
      <c r="DM2" s="807"/>
      <c r="DN2" s="807"/>
      <c r="DO2" s="808"/>
      <c r="DP2" s="215"/>
      <c r="DQ2" s="806" t="s">
        <v>302</v>
      </c>
      <c r="DR2" s="807"/>
      <c r="DS2" s="807"/>
      <c r="DT2" s="807"/>
      <c r="DU2" s="807"/>
      <c r="DV2" s="807"/>
      <c r="DW2" s="807"/>
      <c r="DX2" s="807"/>
      <c r="DY2" s="807"/>
      <c r="DZ2" s="808"/>
      <c r="EA2" s="216"/>
    </row>
    <row r="3" spans="1:131" s="213" customFormat="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c r="A4" s="809" t="s">
        <v>303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364"/>
      <c r="BA4" s="364"/>
      <c r="BB4" s="364"/>
      <c r="BC4" s="364"/>
      <c r="BD4" s="364"/>
      <c r="BE4" s="218"/>
      <c r="BF4" s="218"/>
      <c r="BG4" s="218"/>
      <c r="BH4" s="218"/>
      <c r="BI4" s="218"/>
      <c r="BJ4" s="218"/>
      <c r="BK4" s="218"/>
      <c r="BL4" s="218"/>
      <c r="BM4" s="218"/>
      <c r="BN4" s="218"/>
      <c r="BO4" s="218"/>
      <c r="BP4" s="218"/>
      <c r="BQ4" s="364" t="s">
        <v>304</v>
      </c>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219"/>
    </row>
    <row r="5" spans="1:131" s="220" customFormat="1" ht="26.25" customHeight="1">
      <c r="A5" s="800" t="s">
        <v>305</v>
      </c>
      <c r="B5" s="801"/>
      <c r="C5" s="801"/>
      <c r="D5" s="801"/>
      <c r="E5" s="801"/>
      <c r="F5" s="801"/>
      <c r="G5" s="801"/>
      <c r="H5" s="801"/>
      <c r="I5" s="801"/>
      <c r="J5" s="801"/>
      <c r="K5" s="801"/>
      <c r="L5" s="801"/>
      <c r="M5" s="801"/>
      <c r="N5" s="801"/>
      <c r="O5" s="801"/>
      <c r="P5" s="802"/>
      <c r="Q5" s="777" t="s">
        <v>306</v>
      </c>
      <c r="R5" s="778"/>
      <c r="S5" s="778"/>
      <c r="T5" s="778"/>
      <c r="U5" s="779"/>
      <c r="V5" s="777" t="s">
        <v>507</v>
      </c>
      <c r="W5" s="778"/>
      <c r="X5" s="778"/>
      <c r="Y5" s="778"/>
      <c r="Z5" s="779"/>
      <c r="AA5" s="777" t="s">
        <v>508</v>
      </c>
      <c r="AB5" s="778"/>
      <c r="AC5" s="778"/>
      <c r="AD5" s="778"/>
      <c r="AE5" s="778"/>
      <c r="AF5" s="810" t="s">
        <v>307</v>
      </c>
      <c r="AG5" s="778"/>
      <c r="AH5" s="778"/>
      <c r="AI5" s="778"/>
      <c r="AJ5" s="789"/>
      <c r="AK5" s="778" t="s">
        <v>308</v>
      </c>
      <c r="AL5" s="778"/>
      <c r="AM5" s="778"/>
      <c r="AN5" s="778"/>
      <c r="AO5" s="779"/>
      <c r="AP5" s="777" t="s">
        <v>309</v>
      </c>
      <c r="AQ5" s="778"/>
      <c r="AR5" s="778"/>
      <c r="AS5" s="778"/>
      <c r="AT5" s="779"/>
      <c r="AU5" s="777" t="s">
        <v>310</v>
      </c>
      <c r="AV5" s="778"/>
      <c r="AW5" s="778"/>
      <c r="AX5" s="778"/>
      <c r="AY5" s="789"/>
      <c r="AZ5" s="361"/>
      <c r="BA5" s="361"/>
      <c r="BB5" s="361"/>
      <c r="BC5" s="361"/>
      <c r="BD5" s="361"/>
      <c r="BE5" s="221"/>
      <c r="BF5" s="221"/>
      <c r="BG5" s="221"/>
      <c r="BH5" s="221"/>
      <c r="BI5" s="221"/>
      <c r="BJ5" s="221"/>
      <c r="BK5" s="221"/>
      <c r="BL5" s="221"/>
      <c r="BM5" s="221"/>
      <c r="BN5" s="221"/>
      <c r="BO5" s="221"/>
      <c r="BP5" s="221"/>
      <c r="BQ5" s="800" t="s">
        <v>311</v>
      </c>
      <c r="BR5" s="801"/>
      <c r="BS5" s="801"/>
      <c r="BT5" s="801"/>
      <c r="BU5" s="801"/>
      <c r="BV5" s="801"/>
      <c r="BW5" s="801"/>
      <c r="BX5" s="801"/>
      <c r="BY5" s="801"/>
      <c r="BZ5" s="801"/>
      <c r="CA5" s="801"/>
      <c r="CB5" s="801"/>
      <c r="CC5" s="801"/>
      <c r="CD5" s="801"/>
      <c r="CE5" s="801"/>
      <c r="CF5" s="801"/>
      <c r="CG5" s="802"/>
      <c r="CH5" s="777" t="s">
        <v>509</v>
      </c>
      <c r="CI5" s="778"/>
      <c r="CJ5" s="778"/>
      <c r="CK5" s="778"/>
      <c r="CL5" s="779"/>
      <c r="CM5" s="777" t="s">
        <v>312</v>
      </c>
      <c r="CN5" s="778"/>
      <c r="CO5" s="778"/>
      <c r="CP5" s="778"/>
      <c r="CQ5" s="779"/>
      <c r="CR5" s="777" t="s">
        <v>510</v>
      </c>
      <c r="CS5" s="778"/>
      <c r="CT5" s="778"/>
      <c r="CU5" s="778"/>
      <c r="CV5" s="779"/>
      <c r="CW5" s="777" t="s">
        <v>511</v>
      </c>
      <c r="CX5" s="778"/>
      <c r="CY5" s="778"/>
      <c r="CZ5" s="778"/>
      <c r="DA5" s="779"/>
      <c r="DB5" s="777" t="s">
        <v>512</v>
      </c>
      <c r="DC5" s="778"/>
      <c r="DD5" s="778"/>
      <c r="DE5" s="778"/>
      <c r="DF5" s="779"/>
      <c r="DG5" s="783" t="s">
        <v>313</v>
      </c>
      <c r="DH5" s="784"/>
      <c r="DI5" s="784"/>
      <c r="DJ5" s="784"/>
      <c r="DK5" s="785"/>
      <c r="DL5" s="783" t="s">
        <v>314</v>
      </c>
      <c r="DM5" s="784"/>
      <c r="DN5" s="784"/>
      <c r="DO5" s="784"/>
      <c r="DP5" s="785"/>
      <c r="DQ5" s="777" t="s">
        <v>513</v>
      </c>
      <c r="DR5" s="778"/>
      <c r="DS5" s="778"/>
      <c r="DT5" s="778"/>
      <c r="DU5" s="779"/>
      <c r="DV5" s="777" t="s">
        <v>310</v>
      </c>
      <c r="DW5" s="778"/>
      <c r="DX5" s="778"/>
      <c r="DY5" s="778"/>
      <c r="DZ5" s="789"/>
      <c r="EA5" s="219"/>
    </row>
    <row r="6" spans="1:131" s="220"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364"/>
      <c r="BA6" s="364"/>
      <c r="BB6" s="364"/>
      <c r="BC6" s="364"/>
      <c r="BD6" s="364"/>
      <c r="BE6" s="218"/>
      <c r="BF6" s="218"/>
      <c r="BG6" s="218"/>
      <c r="BH6" s="218"/>
      <c r="BI6" s="218"/>
      <c r="BJ6" s="218"/>
      <c r="BK6" s="218"/>
      <c r="BL6" s="218"/>
      <c r="BM6" s="218"/>
      <c r="BN6" s="218"/>
      <c r="BO6" s="218"/>
      <c r="BP6" s="21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19"/>
    </row>
    <row r="7" spans="1:131" s="220" customFormat="1" ht="26.25" customHeight="1" thickTop="1">
      <c r="A7" s="222">
        <v>1</v>
      </c>
      <c r="B7" s="791" t="s">
        <v>315</v>
      </c>
      <c r="C7" s="792"/>
      <c r="D7" s="792"/>
      <c r="E7" s="792"/>
      <c r="F7" s="792"/>
      <c r="G7" s="792"/>
      <c r="H7" s="792"/>
      <c r="I7" s="792"/>
      <c r="J7" s="792"/>
      <c r="K7" s="792"/>
      <c r="L7" s="792"/>
      <c r="M7" s="792"/>
      <c r="N7" s="792"/>
      <c r="O7" s="792"/>
      <c r="P7" s="793"/>
      <c r="Q7" s="794">
        <v>2832</v>
      </c>
      <c r="R7" s="795"/>
      <c r="S7" s="795"/>
      <c r="T7" s="795"/>
      <c r="U7" s="795"/>
      <c r="V7" s="795">
        <v>2736</v>
      </c>
      <c r="W7" s="795"/>
      <c r="X7" s="795"/>
      <c r="Y7" s="795"/>
      <c r="Z7" s="795"/>
      <c r="AA7" s="795">
        <v>96</v>
      </c>
      <c r="AB7" s="795"/>
      <c r="AC7" s="795"/>
      <c r="AD7" s="795"/>
      <c r="AE7" s="796"/>
      <c r="AF7" s="797">
        <v>77</v>
      </c>
      <c r="AG7" s="798"/>
      <c r="AH7" s="798"/>
      <c r="AI7" s="798"/>
      <c r="AJ7" s="799"/>
      <c r="AK7" s="834">
        <v>300</v>
      </c>
      <c r="AL7" s="835"/>
      <c r="AM7" s="835"/>
      <c r="AN7" s="835"/>
      <c r="AO7" s="835"/>
      <c r="AP7" s="835">
        <v>1364</v>
      </c>
      <c r="AQ7" s="835"/>
      <c r="AR7" s="835"/>
      <c r="AS7" s="835"/>
      <c r="AT7" s="835"/>
      <c r="AU7" s="836"/>
      <c r="AV7" s="836"/>
      <c r="AW7" s="836"/>
      <c r="AX7" s="836"/>
      <c r="AY7" s="837"/>
      <c r="AZ7" s="364"/>
      <c r="BA7" s="364"/>
      <c r="BB7" s="364"/>
      <c r="BC7" s="364"/>
      <c r="BD7" s="364"/>
      <c r="BE7" s="218"/>
      <c r="BF7" s="218"/>
      <c r="BG7" s="218"/>
      <c r="BH7" s="218"/>
      <c r="BI7" s="218"/>
      <c r="BJ7" s="218"/>
      <c r="BK7" s="218"/>
      <c r="BL7" s="218"/>
      <c r="BM7" s="218"/>
      <c r="BN7" s="218"/>
      <c r="BO7" s="218"/>
      <c r="BP7" s="218"/>
      <c r="BQ7" s="223">
        <v>1</v>
      </c>
      <c r="BR7" s="224"/>
      <c r="BS7" s="838" t="s">
        <v>514</v>
      </c>
      <c r="BT7" s="839"/>
      <c r="BU7" s="839"/>
      <c r="BV7" s="839"/>
      <c r="BW7" s="839"/>
      <c r="BX7" s="839"/>
      <c r="BY7" s="839"/>
      <c r="BZ7" s="839"/>
      <c r="CA7" s="839"/>
      <c r="CB7" s="839"/>
      <c r="CC7" s="839"/>
      <c r="CD7" s="839"/>
      <c r="CE7" s="839"/>
      <c r="CF7" s="839"/>
      <c r="CG7" s="840"/>
      <c r="CH7" s="831">
        <v>24</v>
      </c>
      <c r="CI7" s="832"/>
      <c r="CJ7" s="832"/>
      <c r="CK7" s="832"/>
      <c r="CL7" s="833"/>
      <c r="CM7" s="831">
        <v>16</v>
      </c>
      <c r="CN7" s="832"/>
      <c r="CO7" s="832"/>
      <c r="CP7" s="832"/>
      <c r="CQ7" s="833"/>
      <c r="CR7" s="831">
        <v>10</v>
      </c>
      <c r="CS7" s="832"/>
      <c r="CT7" s="832"/>
      <c r="CU7" s="832"/>
      <c r="CV7" s="833"/>
      <c r="CW7" s="831">
        <v>34</v>
      </c>
      <c r="CX7" s="832"/>
      <c r="CY7" s="832"/>
      <c r="CZ7" s="832"/>
      <c r="DA7" s="833"/>
      <c r="DB7" s="831" t="s">
        <v>516</v>
      </c>
      <c r="DC7" s="832"/>
      <c r="DD7" s="832"/>
      <c r="DE7" s="832"/>
      <c r="DF7" s="833"/>
      <c r="DG7" s="831" t="s">
        <v>515</v>
      </c>
      <c r="DH7" s="832"/>
      <c r="DI7" s="832"/>
      <c r="DJ7" s="832"/>
      <c r="DK7" s="833"/>
      <c r="DL7" s="831" t="s">
        <v>517</v>
      </c>
      <c r="DM7" s="832"/>
      <c r="DN7" s="832"/>
      <c r="DO7" s="832"/>
      <c r="DP7" s="833"/>
      <c r="DQ7" s="831" t="s">
        <v>517</v>
      </c>
      <c r="DR7" s="832"/>
      <c r="DS7" s="832"/>
      <c r="DT7" s="832"/>
      <c r="DU7" s="833"/>
      <c r="DV7" s="812"/>
      <c r="DW7" s="813"/>
      <c r="DX7" s="813"/>
      <c r="DY7" s="813"/>
      <c r="DZ7" s="814"/>
      <c r="EA7" s="219"/>
    </row>
    <row r="8" spans="1:131" s="220" customFormat="1" ht="26.25" customHeight="1">
      <c r="A8" s="225">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364"/>
      <c r="BA8" s="364"/>
      <c r="BB8" s="364"/>
      <c r="BC8" s="364"/>
      <c r="BD8" s="364"/>
      <c r="BE8" s="218"/>
      <c r="BF8" s="218"/>
      <c r="BG8" s="218"/>
      <c r="BH8" s="218"/>
      <c r="BI8" s="218"/>
      <c r="BJ8" s="218"/>
      <c r="BK8" s="218"/>
      <c r="BL8" s="218"/>
      <c r="BM8" s="218"/>
      <c r="BN8" s="218"/>
      <c r="BO8" s="218"/>
      <c r="BP8" s="218"/>
      <c r="BQ8" s="226">
        <v>2</v>
      </c>
      <c r="BR8" s="227"/>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19"/>
    </row>
    <row r="9" spans="1:131" s="220" customFormat="1" ht="26.25" customHeight="1">
      <c r="A9" s="225">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364"/>
      <c r="BA9" s="364"/>
      <c r="BB9" s="364"/>
      <c r="BC9" s="364"/>
      <c r="BD9" s="364"/>
      <c r="BE9" s="218"/>
      <c r="BF9" s="218"/>
      <c r="BG9" s="218"/>
      <c r="BH9" s="218"/>
      <c r="BI9" s="218"/>
      <c r="BJ9" s="218"/>
      <c r="BK9" s="218"/>
      <c r="BL9" s="218"/>
      <c r="BM9" s="218"/>
      <c r="BN9" s="218"/>
      <c r="BO9" s="218"/>
      <c r="BP9" s="218"/>
      <c r="BQ9" s="226">
        <v>3</v>
      </c>
      <c r="BR9" s="227"/>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19"/>
    </row>
    <row r="10" spans="1:131" s="220" customFormat="1" ht="26.25" customHeight="1">
      <c r="A10" s="225">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364"/>
      <c r="BA10" s="364"/>
      <c r="BB10" s="364"/>
      <c r="BC10" s="364"/>
      <c r="BD10" s="364"/>
      <c r="BE10" s="218"/>
      <c r="BF10" s="218"/>
      <c r="BG10" s="218"/>
      <c r="BH10" s="218"/>
      <c r="BI10" s="218"/>
      <c r="BJ10" s="218"/>
      <c r="BK10" s="218"/>
      <c r="BL10" s="218"/>
      <c r="BM10" s="218"/>
      <c r="BN10" s="218"/>
      <c r="BO10" s="218"/>
      <c r="BP10" s="218"/>
      <c r="BQ10" s="226">
        <v>4</v>
      </c>
      <c r="BR10" s="227"/>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19"/>
    </row>
    <row r="11" spans="1:131" s="220" customFormat="1" ht="26.25" customHeight="1">
      <c r="A11" s="225">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364"/>
      <c r="BA11" s="364"/>
      <c r="BB11" s="364"/>
      <c r="BC11" s="364"/>
      <c r="BD11" s="364"/>
      <c r="BE11" s="218"/>
      <c r="BF11" s="218"/>
      <c r="BG11" s="218"/>
      <c r="BH11" s="218"/>
      <c r="BI11" s="218"/>
      <c r="BJ11" s="218"/>
      <c r="BK11" s="218"/>
      <c r="BL11" s="218"/>
      <c r="BM11" s="218"/>
      <c r="BN11" s="218"/>
      <c r="BO11" s="218"/>
      <c r="BP11" s="218"/>
      <c r="BQ11" s="226">
        <v>5</v>
      </c>
      <c r="BR11" s="227"/>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19"/>
    </row>
    <row r="12" spans="1:131" s="220" customFormat="1" ht="26.25" customHeight="1">
      <c r="A12" s="225">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364"/>
      <c r="BA12" s="364"/>
      <c r="BB12" s="364"/>
      <c r="BC12" s="364"/>
      <c r="BD12" s="364"/>
      <c r="BE12" s="218"/>
      <c r="BF12" s="218"/>
      <c r="BG12" s="218"/>
      <c r="BH12" s="218"/>
      <c r="BI12" s="218"/>
      <c r="BJ12" s="218"/>
      <c r="BK12" s="218"/>
      <c r="BL12" s="218"/>
      <c r="BM12" s="218"/>
      <c r="BN12" s="218"/>
      <c r="BO12" s="218"/>
      <c r="BP12" s="218"/>
      <c r="BQ12" s="226">
        <v>6</v>
      </c>
      <c r="BR12" s="227"/>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19"/>
    </row>
    <row r="13" spans="1:131" s="220" customFormat="1" ht="26.25" customHeight="1">
      <c r="A13" s="225">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364"/>
      <c r="BA13" s="364"/>
      <c r="BB13" s="364"/>
      <c r="BC13" s="364"/>
      <c r="BD13" s="364"/>
      <c r="BE13" s="218"/>
      <c r="BF13" s="218"/>
      <c r="BG13" s="218"/>
      <c r="BH13" s="218"/>
      <c r="BI13" s="218"/>
      <c r="BJ13" s="218"/>
      <c r="BK13" s="218"/>
      <c r="BL13" s="218"/>
      <c r="BM13" s="218"/>
      <c r="BN13" s="218"/>
      <c r="BO13" s="218"/>
      <c r="BP13" s="218"/>
      <c r="BQ13" s="226">
        <v>7</v>
      </c>
      <c r="BR13" s="227"/>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19"/>
    </row>
    <row r="14" spans="1:131" s="220" customFormat="1" ht="26.25" customHeight="1">
      <c r="A14" s="225">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364"/>
      <c r="BA14" s="364"/>
      <c r="BB14" s="364"/>
      <c r="BC14" s="364"/>
      <c r="BD14" s="364"/>
      <c r="BE14" s="218"/>
      <c r="BF14" s="218"/>
      <c r="BG14" s="218"/>
      <c r="BH14" s="218"/>
      <c r="BI14" s="218"/>
      <c r="BJ14" s="218"/>
      <c r="BK14" s="218"/>
      <c r="BL14" s="218"/>
      <c r="BM14" s="218"/>
      <c r="BN14" s="218"/>
      <c r="BO14" s="218"/>
      <c r="BP14" s="218"/>
      <c r="BQ14" s="226">
        <v>8</v>
      </c>
      <c r="BR14" s="227"/>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19"/>
    </row>
    <row r="15" spans="1:131" s="220" customFormat="1" ht="26.25" customHeight="1">
      <c r="A15" s="225">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364"/>
      <c r="BA15" s="364"/>
      <c r="BB15" s="364"/>
      <c r="BC15" s="364"/>
      <c r="BD15" s="364"/>
      <c r="BE15" s="218"/>
      <c r="BF15" s="218"/>
      <c r="BG15" s="218"/>
      <c r="BH15" s="218"/>
      <c r="BI15" s="218"/>
      <c r="BJ15" s="218"/>
      <c r="BK15" s="218"/>
      <c r="BL15" s="218"/>
      <c r="BM15" s="218"/>
      <c r="BN15" s="218"/>
      <c r="BO15" s="218"/>
      <c r="BP15" s="218"/>
      <c r="BQ15" s="226">
        <v>9</v>
      </c>
      <c r="BR15" s="227"/>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19"/>
    </row>
    <row r="16" spans="1:131" s="220" customFormat="1" ht="26.25" customHeight="1">
      <c r="A16" s="225">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364"/>
      <c r="BA16" s="364"/>
      <c r="BB16" s="364"/>
      <c r="BC16" s="364"/>
      <c r="BD16" s="364"/>
      <c r="BE16" s="218"/>
      <c r="BF16" s="218"/>
      <c r="BG16" s="218"/>
      <c r="BH16" s="218"/>
      <c r="BI16" s="218"/>
      <c r="BJ16" s="218"/>
      <c r="BK16" s="218"/>
      <c r="BL16" s="218"/>
      <c r="BM16" s="218"/>
      <c r="BN16" s="218"/>
      <c r="BO16" s="218"/>
      <c r="BP16" s="218"/>
      <c r="BQ16" s="226">
        <v>10</v>
      </c>
      <c r="BR16" s="227"/>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19"/>
    </row>
    <row r="17" spans="1:131" s="220" customFormat="1" ht="26.25" customHeight="1">
      <c r="A17" s="225">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364"/>
      <c r="BA17" s="364"/>
      <c r="BB17" s="364"/>
      <c r="BC17" s="364"/>
      <c r="BD17" s="364"/>
      <c r="BE17" s="218"/>
      <c r="BF17" s="218"/>
      <c r="BG17" s="218"/>
      <c r="BH17" s="218"/>
      <c r="BI17" s="218"/>
      <c r="BJ17" s="218"/>
      <c r="BK17" s="218"/>
      <c r="BL17" s="218"/>
      <c r="BM17" s="218"/>
      <c r="BN17" s="218"/>
      <c r="BO17" s="218"/>
      <c r="BP17" s="218"/>
      <c r="BQ17" s="226">
        <v>11</v>
      </c>
      <c r="BR17" s="227"/>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19"/>
    </row>
    <row r="18" spans="1:131" s="220" customFormat="1" ht="26.25" customHeight="1">
      <c r="A18" s="225">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364"/>
      <c r="BA18" s="364"/>
      <c r="BB18" s="364"/>
      <c r="BC18" s="364"/>
      <c r="BD18" s="364"/>
      <c r="BE18" s="218"/>
      <c r="BF18" s="218"/>
      <c r="BG18" s="218"/>
      <c r="BH18" s="218"/>
      <c r="BI18" s="218"/>
      <c r="BJ18" s="218"/>
      <c r="BK18" s="218"/>
      <c r="BL18" s="218"/>
      <c r="BM18" s="218"/>
      <c r="BN18" s="218"/>
      <c r="BO18" s="218"/>
      <c r="BP18" s="218"/>
      <c r="BQ18" s="226">
        <v>12</v>
      </c>
      <c r="BR18" s="227"/>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19"/>
    </row>
    <row r="19" spans="1:131" s="220" customFormat="1" ht="26.25" customHeight="1">
      <c r="A19" s="225">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364"/>
      <c r="BA19" s="364"/>
      <c r="BB19" s="364"/>
      <c r="BC19" s="364"/>
      <c r="BD19" s="364"/>
      <c r="BE19" s="218"/>
      <c r="BF19" s="218"/>
      <c r="BG19" s="218"/>
      <c r="BH19" s="218"/>
      <c r="BI19" s="218"/>
      <c r="BJ19" s="218"/>
      <c r="BK19" s="218"/>
      <c r="BL19" s="218"/>
      <c r="BM19" s="218"/>
      <c r="BN19" s="218"/>
      <c r="BO19" s="218"/>
      <c r="BP19" s="218"/>
      <c r="BQ19" s="226">
        <v>13</v>
      </c>
      <c r="BR19" s="227"/>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19"/>
    </row>
    <row r="20" spans="1:131" s="220" customFormat="1" ht="26.25" customHeight="1">
      <c r="A20" s="225">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364"/>
      <c r="BA20" s="364"/>
      <c r="BB20" s="364"/>
      <c r="BC20" s="364"/>
      <c r="BD20" s="364"/>
      <c r="BE20" s="218"/>
      <c r="BF20" s="218"/>
      <c r="BG20" s="218"/>
      <c r="BH20" s="218"/>
      <c r="BI20" s="218"/>
      <c r="BJ20" s="218"/>
      <c r="BK20" s="218"/>
      <c r="BL20" s="218"/>
      <c r="BM20" s="218"/>
      <c r="BN20" s="218"/>
      <c r="BO20" s="218"/>
      <c r="BP20" s="218"/>
      <c r="BQ20" s="226">
        <v>14</v>
      </c>
      <c r="BR20" s="227"/>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19"/>
    </row>
    <row r="21" spans="1:131" s="220" customFormat="1" ht="26.25" customHeight="1" thickBot="1">
      <c r="A21" s="225">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364"/>
      <c r="BA21" s="364"/>
      <c r="BB21" s="364"/>
      <c r="BC21" s="364"/>
      <c r="BD21" s="364"/>
      <c r="BE21" s="218"/>
      <c r="BF21" s="218"/>
      <c r="BG21" s="218"/>
      <c r="BH21" s="218"/>
      <c r="BI21" s="218"/>
      <c r="BJ21" s="218"/>
      <c r="BK21" s="218"/>
      <c r="BL21" s="218"/>
      <c r="BM21" s="218"/>
      <c r="BN21" s="218"/>
      <c r="BO21" s="218"/>
      <c r="BP21" s="218"/>
      <c r="BQ21" s="226">
        <v>15</v>
      </c>
      <c r="BR21" s="227"/>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19"/>
    </row>
    <row r="22" spans="1:131" s="220" customFormat="1" ht="26.25" customHeight="1">
      <c r="A22" s="225">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316</v>
      </c>
      <c r="BA22" s="866"/>
      <c r="BB22" s="866"/>
      <c r="BC22" s="866"/>
      <c r="BD22" s="867"/>
      <c r="BE22" s="218"/>
      <c r="BF22" s="218"/>
      <c r="BG22" s="218"/>
      <c r="BH22" s="218"/>
      <c r="BI22" s="218"/>
      <c r="BJ22" s="218"/>
      <c r="BK22" s="218"/>
      <c r="BL22" s="218"/>
      <c r="BM22" s="218"/>
      <c r="BN22" s="218"/>
      <c r="BO22" s="218"/>
      <c r="BP22" s="218"/>
      <c r="BQ22" s="226">
        <v>16</v>
      </c>
      <c r="BR22" s="227"/>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19"/>
    </row>
    <row r="23" spans="1:131" s="220" customFormat="1" ht="26.25" customHeight="1" thickBot="1">
      <c r="A23" s="228" t="s">
        <v>317</v>
      </c>
      <c r="B23" s="850" t="s">
        <v>318</v>
      </c>
      <c r="C23" s="851"/>
      <c r="D23" s="851"/>
      <c r="E23" s="851"/>
      <c r="F23" s="851"/>
      <c r="G23" s="851"/>
      <c r="H23" s="851"/>
      <c r="I23" s="851"/>
      <c r="J23" s="851"/>
      <c r="K23" s="851"/>
      <c r="L23" s="851"/>
      <c r="M23" s="851"/>
      <c r="N23" s="851"/>
      <c r="O23" s="851"/>
      <c r="P23" s="852"/>
      <c r="Q23" s="853">
        <f>Q7</f>
        <v>2832</v>
      </c>
      <c r="R23" s="854"/>
      <c r="S23" s="854"/>
      <c r="T23" s="854"/>
      <c r="U23" s="854"/>
      <c r="V23" s="854">
        <f>V7</f>
        <v>2736</v>
      </c>
      <c r="W23" s="854"/>
      <c r="X23" s="854"/>
      <c r="Y23" s="854"/>
      <c r="Z23" s="854"/>
      <c r="AA23" s="854">
        <f>AA7</f>
        <v>96</v>
      </c>
      <c r="AB23" s="854"/>
      <c r="AC23" s="854"/>
      <c r="AD23" s="854"/>
      <c r="AE23" s="855"/>
      <c r="AF23" s="856">
        <v>77</v>
      </c>
      <c r="AG23" s="854"/>
      <c r="AH23" s="854"/>
      <c r="AI23" s="854"/>
      <c r="AJ23" s="857"/>
      <c r="AK23" s="858"/>
      <c r="AL23" s="859"/>
      <c r="AM23" s="859"/>
      <c r="AN23" s="859"/>
      <c r="AO23" s="859"/>
      <c r="AP23" s="854">
        <f>AP7</f>
        <v>1364</v>
      </c>
      <c r="AQ23" s="854"/>
      <c r="AR23" s="854"/>
      <c r="AS23" s="854"/>
      <c r="AT23" s="854"/>
      <c r="AU23" s="860"/>
      <c r="AV23" s="860"/>
      <c r="AW23" s="860"/>
      <c r="AX23" s="860"/>
      <c r="AY23" s="861"/>
      <c r="AZ23" s="869" t="s">
        <v>96</v>
      </c>
      <c r="BA23" s="870"/>
      <c r="BB23" s="870"/>
      <c r="BC23" s="870"/>
      <c r="BD23" s="871"/>
      <c r="BE23" s="218"/>
      <c r="BF23" s="218"/>
      <c r="BG23" s="218"/>
      <c r="BH23" s="218"/>
      <c r="BI23" s="218"/>
      <c r="BJ23" s="218"/>
      <c r="BK23" s="218"/>
      <c r="BL23" s="218"/>
      <c r="BM23" s="218"/>
      <c r="BN23" s="218"/>
      <c r="BO23" s="218"/>
      <c r="BP23" s="218"/>
      <c r="BQ23" s="226">
        <v>17</v>
      </c>
      <c r="BR23" s="227"/>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19"/>
    </row>
    <row r="24" spans="1:131" s="220" customFormat="1" ht="26.25" customHeight="1">
      <c r="A24" s="868" t="s">
        <v>518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364"/>
      <c r="BA24" s="364"/>
      <c r="BB24" s="364"/>
      <c r="BC24" s="364"/>
      <c r="BD24" s="364"/>
      <c r="BE24" s="218"/>
      <c r="BF24" s="218"/>
      <c r="BG24" s="218"/>
      <c r="BH24" s="218"/>
      <c r="BI24" s="218"/>
      <c r="BJ24" s="218"/>
      <c r="BK24" s="218"/>
      <c r="BL24" s="218"/>
      <c r="BM24" s="218"/>
      <c r="BN24" s="218"/>
      <c r="BO24" s="218"/>
      <c r="BP24" s="218"/>
      <c r="BQ24" s="226">
        <v>18</v>
      </c>
      <c r="BR24" s="227"/>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19"/>
    </row>
    <row r="25" spans="1:131" s="213" customFormat="1" ht="26.25" customHeight="1" thickBot="1">
      <c r="A25" s="809" t="s">
        <v>319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364"/>
      <c r="BK25" s="364"/>
      <c r="BL25" s="364"/>
      <c r="BM25" s="364"/>
      <c r="BN25" s="364"/>
      <c r="BO25" s="229"/>
      <c r="BP25" s="229"/>
      <c r="BQ25" s="226">
        <v>19</v>
      </c>
      <c r="BR25" s="227"/>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c r="A26" s="800" t="s">
        <v>305</v>
      </c>
      <c r="B26" s="801"/>
      <c r="C26" s="801"/>
      <c r="D26" s="801"/>
      <c r="E26" s="801"/>
      <c r="F26" s="801"/>
      <c r="G26" s="801"/>
      <c r="H26" s="801"/>
      <c r="I26" s="801"/>
      <c r="J26" s="801"/>
      <c r="K26" s="801"/>
      <c r="L26" s="801"/>
      <c r="M26" s="801"/>
      <c r="N26" s="801"/>
      <c r="O26" s="801"/>
      <c r="P26" s="802"/>
      <c r="Q26" s="777" t="s">
        <v>519</v>
      </c>
      <c r="R26" s="778"/>
      <c r="S26" s="778"/>
      <c r="T26" s="778"/>
      <c r="U26" s="779"/>
      <c r="V26" s="777" t="s">
        <v>520</v>
      </c>
      <c r="W26" s="778"/>
      <c r="X26" s="778"/>
      <c r="Y26" s="778"/>
      <c r="Z26" s="779"/>
      <c r="AA26" s="777" t="s">
        <v>521</v>
      </c>
      <c r="AB26" s="778"/>
      <c r="AC26" s="778"/>
      <c r="AD26" s="778"/>
      <c r="AE26" s="778"/>
      <c r="AF26" s="872" t="s">
        <v>522</v>
      </c>
      <c r="AG26" s="873"/>
      <c r="AH26" s="873"/>
      <c r="AI26" s="873"/>
      <c r="AJ26" s="874"/>
      <c r="AK26" s="778" t="s">
        <v>523</v>
      </c>
      <c r="AL26" s="778"/>
      <c r="AM26" s="778"/>
      <c r="AN26" s="778"/>
      <c r="AO26" s="779"/>
      <c r="AP26" s="777" t="s">
        <v>524</v>
      </c>
      <c r="AQ26" s="778"/>
      <c r="AR26" s="778"/>
      <c r="AS26" s="778"/>
      <c r="AT26" s="779"/>
      <c r="AU26" s="777" t="s">
        <v>525</v>
      </c>
      <c r="AV26" s="778"/>
      <c r="AW26" s="778"/>
      <c r="AX26" s="778"/>
      <c r="AY26" s="779"/>
      <c r="AZ26" s="777" t="s">
        <v>324</v>
      </c>
      <c r="BA26" s="778"/>
      <c r="BB26" s="778"/>
      <c r="BC26" s="778"/>
      <c r="BD26" s="779"/>
      <c r="BE26" s="777" t="s">
        <v>310</v>
      </c>
      <c r="BF26" s="778"/>
      <c r="BG26" s="778"/>
      <c r="BH26" s="778"/>
      <c r="BI26" s="789"/>
      <c r="BJ26" s="364"/>
      <c r="BK26" s="364"/>
      <c r="BL26" s="364"/>
      <c r="BM26" s="364"/>
      <c r="BN26" s="364"/>
      <c r="BO26" s="229"/>
      <c r="BP26" s="229"/>
      <c r="BQ26" s="226">
        <v>20</v>
      </c>
      <c r="BR26" s="227"/>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364"/>
      <c r="BK27" s="364"/>
      <c r="BL27" s="364"/>
      <c r="BM27" s="364"/>
      <c r="BN27" s="364"/>
      <c r="BO27" s="229"/>
      <c r="BP27" s="229"/>
      <c r="BQ27" s="226">
        <v>21</v>
      </c>
      <c r="BR27" s="227"/>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c r="A28" s="230">
        <v>1</v>
      </c>
      <c r="B28" s="791" t="s">
        <v>526</v>
      </c>
      <c r="C28" s="792"/>
      <c r="D28" s="792"/>
      <c r="E28" s="792"/>
      <c r="F28" s="792"/>
      <c r="G28" s="792"/>
      <c r="H28" s="792"/>
      <c r="I28" s="792"/>
      <c r="J28" s="792"/>
      <c r="K28" s="792"/>
      <c r="L28" s="792"/>
      <c r="M28" s="792"/>
      <c r="N28" s="792"/>
      <c r="O28" s="792"/>
      <c r="P28" s="793"/>
      <c r="Q28" s="882">
        <v>405</v>
      </c>
      <c r="R28" s="883"/>
      <c r="S28" s="883"/>
      <c r="T28" s="883"/>
      <c r="U28" s="883"/>
      <c r="V28" s="883">
        <v>384</v>
      </c>
      <c r="W28" s="883"/>
      <c r="X28" s="883"/>
      <c r="Y28" s="883"/>
      <c r="Z28" s="883"/>
      <c r="AA28" s="883">
        <v>21</v>
      </c>
      <c r="AB28" s="883"/>
      <c r="AC28" s="883"/>
      <c r="AD28" s="883"/>
      <c r="AE28" s="884"/>
      <c r="AF28" s="885">
        <v>21</v>
      </c>
      <c r="AG28" s="883"/>
      <c r="AH28" s="883"/>
      <c r="AI28" s="883"/>
      <c r="AJ28" s="886"/>
      <c r="AK28" s="887">
        <v>26</v>
      </c>
      <c r="AL28" s="878"/>
      <c r="AM28" s="878"/>
      <c r="AN28" s="878"/>
      <c r="AO28" s="878"/>
      <c r="AP28" s="878" t="s">
        <v>517</v>
      </c>
      <c r="AQ28" s="878"/>
      <c r="AR28" s="878"/>
      <c r="AS28" s="878"/>
      <c r="AT28" s="878"/>
      <c r="AU28" s="878" t="s">
        <v>516</v>
      </c>
      <c r="AV28" s="878"/>
      <c r="AW28" s="878"/>
      <c r="AX28" s="878"/>
      <c r="AY28" s="878"/>
      <c r="AZ28" s="879" t="s">
        <v>516</v>
      </c>
      <c r="BA28" s="879"/>
      <c r="BB28" s="879"/>
      <c r="BC28" s="879"/>
      <c r="BD28" s="879"/>
      <c r="BE28" s="880"/>
      <c r="BF28" s="880"/>
      <c r="BG28" s="880"/>
      <c r="BH28" s="880"/>
      <c r="BI28" s="881"/>
      <c r="BJ28" s="364"/>
      <c r="BK28" s="364"/>
      <c r="BL28" s="364"/>
      <c r="BM28" s="364"/>
      <c r="BN28" s="364"/>
      <c r="BO28" s="229"/>
      <c r="BP28" s="229"/>
      <c r="BQ28" s="226">
        <v>22</v>
      </c>
      <c r="BR28" s="227"/>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c r="A29" s="230">
        <v>2</v>
      </c>
      <c r="B29" s="815" t="s">
        <v>527</v>
      </c>
      <c r="C29" s="816"/>
      <c r="D29" s="816"/>
      <c r="E29" s="816"/>
      <c r="F29" s="816"/>
      <c r="G29" s="816"/>
      <c r="H29" s="816"/>
      <c r="I29" s="816"/>
      <c r="J29" s="816"/>
      <c r="K29" s="816"/>
      <c r="L29" s="816"/>
      <c r="M29" s="816"/>
      <c r="N29" s="816"/>
      <c r="O29" s="816"/>
      <c r="P29" s="817"/>
      <c r="Q29" s="818">
        <v>366</v>
      </c>
      <c r="R29" s="819"/>
      <c r="S29" s="819"/>
      <c r="T29" s="819"/>
      <c r="U29" s="819"/>
      <c r="V29" s="819">
        <v>362</v>
      </c>
      <c r="W29" s="819"/>
      <c r="X29" s="819"/>
      <c r="Y29" s="819"/>
      <c r="Z29" s="819"/>
      <c r="AA29" s="819">
        <v>4</v>
      </c>
      <c r="AB29" s="819"/>
      <c r="AC29" s="819"/>
      <c r="AD29" s="819"/>
      <c r="AE29" s="820"/>
      <c r="AF29" s="821">
        <v>4</v>
      </c>
      <c r="AG29" s="822"/>
      <c r="AH29" s="822"/>
      <c r="AI29" s="822"/>
      <c r="AJ29" s="823"/>
      <c r="AK29" s="890">
        <v>61</v>
      </c>
      <c r="AL29" s="891"/>
      <c r="AM29" s="891"/>
      <c r="AN29" s="891"/>
      <c r="AO29" s="891"/>
      <c r="AP29" s="891" t="s">
        <v>516</v>
      </c>
      <c r="AQ29" s="891"/>
      <c r="AR29" s="891"/>
      <c r="AS29" s="891"/>
      <c r="AT29" s="891"/>
      <c r="AU29" s="891" t="s">
        <v>517</v>
      </c>
      <c r="AV29" s="891"/>
      <c r="AW29" s="891"/>
      <c r="AX29" s="891"/>
      <c r="AY29" s="891"/>
      <c r="AZ29" s="892" t="s">
        <v>515</v>
      </c>
      <c r="BA29" s="892"/>
      <c r="BB29" s="892"/>
      <c r="BC29" s="892"/>
      <c r="BD29" s="892"/>
      <c r="BE29" s="888"/>
      <c r="BF29" s="888"/>
      <c r="BG29" s="888"/>
      <c r="BH29" s="888"/>
      <c r="BI29" s="889"/>
      <c r="BJ29" s="364"/>
      <c r="BK29" s="364"/>
      <c r="BL29" s="364"/>
      <c r="BM29" s="364"/>
      <c r="BN29" s="364"/>
      <c r="BO29" s="229"/>
      <c r="BP29" s="229"/>
      <c r="BQ29" s="226">
        <v>23</v>
      </c>
      <c r="BR29" s="227"/>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c r="A30" s="230">
        <v>3</v>
      </c>
      <c r="B30" s="815" t="s">
        <v>325</v>
      </c>
      <c r="C30" s="816"/>
      <c r="D30" s="816"/>
      <c r="E30" s="816"/>
      <c r="F30" s="816"/>
      <c r="G30" s="816"/>
      <c r="H30" s="816"/>
      <c r="I30" s="816"/>
      <c r="J30" s="816"/>
      <c r="K30" s="816"/>
      <c r="L30" s="816"/>
      <c r="M30" s="816"/>
      <c r="N30" s="816"/>
      <c r="O30" s="816"/>
      <c r="P30" s="817"/>
      <c r="Q30" s="818">
        <v>46</v>
      </c>
      <c r="R30" s="819"/>
      <c r="S30" s="819"/>
      <c r="T30" s="819"/>
      <c r="U30" s="819"/>
      <c r="V30" s="819">
        <v>45</v>
      </c>
      <c r="W30" s="819"/>
      <c r="X30" s="819"/>
      <c r="Y30" s="819"/>
      <c r="Z30" s="819"/>
      <c r="AA30" s="819">
        <v>1</v>
      </c>
      <c r="AB30" s="819"/>
      <c r="AC30" s="819"/>
      <c r="AD30" s="819"/>
      <c r="AE30" s="820"/>
      <c r="AF30" s="821">
        <v>1</v>
      </c>
      <c r="AG30" s="822"/>
      <c r="AH30" s="822"/>
      <c r="AI30" s="822"/>
      <c r="AJ30" s="823"/>
      <c r="AK30" s="890">
        <v>14</v>
      </c>
      <c r="AL30" s="891"/>
      <c r="AM30" s="891"/>
      <c r="AN30" s="891"/>
      <c r="AO30" s="891"/>
      <c r="AP30" s="891" t="s">
        <v>517</v>
      </c>
      <c r="AQ30" s="891"/>
      <c r="AR30" s="891"/>
      <c r="AS30" s="891"/>
      <c r="AT30" s="891"/>
      <c r="AU30" s="891" t="s">
        <v>515</v>
      </c>
      <c r="AV30" s="891"/>
      <c r="AW30" s="891"/>
      <c r="AX30" s="891"/>
      <c r="AY30" s="891"/>
      <c r="AZ30" s="892" t="s">
        <v>515</v>
      </c>
      <c r="BA30" s="892"/>
      <c r="BB30" s="892"/>
      <c r="BC30" s="892"/>
      <c r="BD30" s="892"/>
      <c r="BE30" s="888"/>
      <c r="BF30" s="888"/>
      <c r="BG30" s="888"/>
      <c r="BH30" s="888"/>
      <c r="BI30" s="889"/>
      <c r="BJ30" s="364"/>
      <c r="BK30" s="364"/>
      <c r="BL30" s="364"/>
      <c r="BM30" s="364"/>
      <c r="BN30" s="364"/>
      <c r="BO30" s="229"/>
      <c r="BP30" s="229"/>
      <c r="BQ30" s="226">
        <v>24</v>
      </c>
      <c r="BR30" s="227"/>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c r="A31" s="230">
        <v>4</v>
      </c>
      <c r="B31" s="815" t="s">
        <v>528</v>
      </c>
      <c r="C31" s="816"/>
      <c r="D31" s="816"/>
      <c r="E31" s="816"/>
      <c r="F31" s="816"/>
      <c r="G31" s="816"/>
      <c r="H31" s="816"/>
      <c r="I31" s="816"/>
      <c r="J31" s="816"/>
      <c r="K31" s="816"/>
      <c r="L31" s="816"/>
      <c r="M31" s="816"/>
      <c r="N31" s="816"/>
      <c r="O31" s="816"/>
      <c r="P31" s="817"/>
      <c r="Q31" s="818">
        <v>111</v>
      </c>
      <c r="R31" s="819"/>
      <c r="S31" s="819"/>
      <c r="T31" s="819"/>
      <c r="U31" s="819"/>
      <c r="V31" s="819">
        <v>109</v>
      </c>
      <c r="W31" s="819"/>
      <c r="X31" s="819"/>
      <c r="Y31" s="819"/>
      <c r="Z31" s="819"/>
      <c r="AA31" s="819">
        <v>2</v>
      </c>
      <c r="AB31" s="819"/>
      <c r="AC31" s="819"/>
      <c r="AD31" s="819"/>
      <c r="AE31" s="820"/>
      <c r="AF31" s="821">
        <v>2</v>
      </c>
      <c r="AG31" s="822"/>
      <c r="AH31" s="822"/>
      <c r="AI31" s="822"/>
      <c r="AJ31" s="823"/>
      <c r="AK31" s="890">
        <v>50</v>
      </c>
      <c r="AL31" s="891"/>
      <c r="AM31" s="891"/>
      <c r="AN31" s="891"/>
      <c r="AO31" s="891"/>
      <c r="AP31" s="891">
        <v>457</v>
      </c>
      <c r="AQ31" s="891"/>
      <c r="AR31" s="891"/>
      <c r="AS31" s="891"/>
      <c r="AT31" s="891"/>
      <c r="AU31" s="891">
        <v>225</v>
      </c>
      <c r="AV31" s="891"/>
      <c r="AW31" s="891"/>
      <c r="AX31" s="891"/>
      <c r="AY31" s="891"/>
      <c r="AZ31" s="892" t="s">
        <v>515</v>
      </c>
      <c r="BA31" s="892"/>
      <c r="BB31" s="892"/>
      <c r="BC31" s="892"/>
      <c r="BD31" s="892"/>
      <c r="BE31" s="888" t="s">
        <v>529</v>
      </c>
      <c r="BF31" s="888"/>
      <c r="BG31" s="888"/>
      <c r="BH31" s="888"/>
      <c r="BI31" s="889"/>
      <c r="BJ31" s="364"/>
      <c r="BK31" s="364"/>
      <c r="BL31" s="364"/>
      <c r="BM31" s="364"/>
      <c r="BN31" s="364"/>
      <c r="BO31" s="229"/>
      <c r="BP31" s="229"/>
      <c r="BQ31" s="226">
        <v>25</v>
      </c>
      <c r="BR31" s="227"/>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c r="A32" s="230">
        <v>5</v>
      </c>
      <c r="B32" s="815" t="s">
        <v>530</v>
      </c>
      <c r="C32" s="816"/>
      <c r="D32" s="816"/>
      <c r="E32" s="816"/>
      <c r="F32" s="816"/>
      <c r="G32" s="816"/>
      <c r="H32" s="816"/>
      <c r="I32" s="816"/>
      <c r="J32" s="816"/>
      <c r="K32" s="816"/>
      <c r="L32" s="816"/>
      <c r="M32" s="816"/>
      <c r="N32" s="816"/>
      <c r="O32" s="816"/>
      <c r="P32" s="817"/>
      <c r="Q32" s="818">
        <v>170</v>
      </c>
      <c r="R32" s="819"/>
      <c r="S32" s="819"/>
      <c r="T32" s="819"/>
      <c r="U32" s="819"/>
      <c r="V32" s="819">
        <v>168</v>
      </c>
      <c r="W32" s="819"/>
      <c r="X32" s="819"/>
      <c r="Y32" s="819"/>
      <c r="Z32" s="819"/>
      <c r="AA32" s="819">
        <v>2</v>
      </c>
      <c r="AB32" s="819"/>
      <c r="AC32" s="819"/>
      <c r="AD32" s="819"/>
      <c r="AE32" s="820"/>
      <c r="AF32" s="821">
        <v>2</v>
      </c>
      <c r="AG32" s="822"/>
      <c r="AH32" s="822"/>
      <c r="AI32" s="822"/>
      <c r="AJ32" s="823"/>
      <c r="AK32" s="890">
        <v>110</v>
      </c>
      <c r="AL32" s="891"/>
      <c r="AM32" s="891"/>
      <c r="AN32" s="891"/>
      <c r="AO32" s="891"/>
      <c r="AP32" s="891">
        <v>1024</v>
      </c>
      <c r="AQ32" s="891"/>
      <c r="AR32" s="891"/>
      <c r="AS32" s="891"/>
      <c r="AT32" s="891"/>
      <c r="AU32" s="891">
        <v>883</v>
      </c>
      <c r="AV32" s="891"/>
      <c r="AW32" s="891"/>
      <c r="AX32" s="891"/>
      <c r="AY32" s="891"/>
      <c r="AZ32" s="892" t="s">
        <v>517</v>
      </c>
      <c r="BA32" s="892"/>
      <c r="BB32" s="892"/>
      <c r="BC32" s="892"/>
      <c r="BD32" s="892"/>
      <c r="BE32" s="888" t="s">
        <v>326</v>
      </c>
      <c r="BF32" s="888"/>
      <c r="BG32" s="888"/>
      <c r="BH32" s="888"/>
      <c r="BI32" s="889"/>
      <c r="BJ32" s="364"/>
      <c r="BK32" s="364"/>
      <c r="BL32" s="364"/>
      <c r="BM32" s="364"/>
      <c r="BN32" s="364"/>
      <c r="BO32" s="229"/>
      <c r="BP32" s="229"/>
      <c r="BQ32" s="226">
        <v>26</v>
      </c>
      <c r="BR32" s="227"/>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c r="A33" s="230">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364"/>
      <c r="BK33" s="364"/>
      <c r="BL33" s="364"/>
      <c r="BM33" s="364"/>
      <c r="BN33" s="364"/>
      <c r="BO33" s="229"/>
      <c r="BP33" s="229"/>
      <c r="BQ33" s="226">
        <v>27</v>
      </c>
      <c r="BR33" s="227"/>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c r="A34" s="230">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364"/>
      <c r="BK34" s="364"/>
      <c r="BL34" s="364"/>
      <c r="BM34" s="364"/>
      <c r="BN34" s="364"/>
      <c r="BO34" s="229"/>
      <c r="BP34" s="229"/>
      <c r="BQ34" s="226">
        <v>28</v>
      </c>
      <c r="BR34" s="227"/>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c r="A35" s="230">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364"/>
      <c r="BK35" s="364"/>
      <c r="BL35" s="364"/>
      <c r="BM35" s="364"/>
      <c r="BN35" s="364"/>
      <c r="BO35" s="229"/>
      <c r="BP35" s="229"/>
      <c r="BQ35" s="226">
        <v>29</v>
      </c>
      <c r="BR35" s="227"/>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c r="A36" s="230">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364"/>
      <c r="BK36" s="364"/>
      <c r="BL36" s="364"/>
      <c r="BM36" s="364"/>
      <c r="BN36" s="364"/>
      <c r="BO36" s="229"/>
      <c r="BP36" s="229"/>
      <c r="BQ36" s="226">
        <v>30</v>
      </c>
      <c r="BR36" s="227"/>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c r="A37" s="230">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364"/>
      <c r="BK37" s="364"/>
      <c r="BL37" s="364"/>
      <c r="BM37" s="364"/>
      <c r="BN37" s="364"/>
      <c r="BO37" s="229"/>
      <c r="BP37" s="229"/>
      <c r="BQ37" s="226">
        <v>31</v>
      </c>
      <c r="BR37" s="227"/>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c r="A38" s="230">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364"/>
      <c r="BK38" s="364"/>
      <c r="BL38" s="364"/>
      <c r="BM38" s="364"/>
      <c r="BN38" s="364"/>
      <c r="BO38" s="229"/>
      <c r="BP38" s="229"/>
      <c r="BQ38" s="226">
        <v>32</v>
      </c>
      <c r="BR38" s="227"/>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c r="A39" s="230">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364"/>
      <c r="BK39" s="364"/>
      <c r="BL39" s="364"/>
      <c r="BM39" s="364"/>
      <c r="BN39" s="364"/>
      <c r="BO39" s="229"/>
      <c r="BP39" s="229"/>
      <c r="BQ39" s="226">
        <v>33</v>
      </c>
      <c r="BR39" s="227"/>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c r="A40" s="225">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364"/>
      <c r="BK40" s="364"/>
      <c r="BL40" s="364"/>
      <c r="BM40" s="364"/>
      <c r="BN40" s="364"/>
      <c r="BO40" s="229"/>
      <c r="BP40" s="229"/>
      <c r="BQ40" s="226">
        <v>34</v>
      </c>
      <c r="BR40" s="227"/>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c r="A41" s="225">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364"/>
      <c r="BK41" s="364"/>
      <c r="BL41" s="364"/>
      <c r="BM41" s="364"/>
      <c r="BN41" s="364"/>
      <c r="BO41" s="229"/>
      <c r="BP41" s="229"/>
      <c r="BQ41" s="226">
        <v>35</v>
      </c>
      <c r="BR41" s="227"/>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c r="A42" s="225">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364"/>
      <c r="BK42" s="364"/>
      <c r="BL42" s="364"/>
      <c r="BM42" s="364"/>
      <c r="BN42" s="364"/>
      <c r="BO42" s="229"/>
      <c r="BP42" s="229"/>
      <c r="BQ42" s="226">
        <v>36</v>
      </c>
      <c r="BR42" s="227"/>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c r="A43" s="225">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364"/>
      <c r="BK43" s="364"/>
      <c r="BL43" s="364"/>
      <c r="BM43" s="364"/>
      <c r="BN43" s="364"/>
      <c r="BO43" s="229"/>
      <c r="BP43" s="229"/>
      <c r="BQ43" s="226">
        <v>37</v>
      </c>
      <c r="BR43" s="227"/>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c r="A44" s="225">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364"/>
      <c r="BK44" s="364"/>
      <c r="BL44" s="364"/>
      <c r="BM44" s="364"/>
      <c r="BN44" s="364"/>
      <c r="BO44" s="229"/>
      <c r="BP44" s="229"/>
      <c r="BQ44" s="226">
        <v>38</v>
      </c>
      <c r="BR44" s="227"/>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c r="A45" s="225">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364"/>
      <c r="BK45" s="364"/>
      <c r="BL45" s="364"/>
      <c r="BM45" s="364"/>
      <c r="BN45" s="364"/>
      <c r="BO45" s="229"/>
      <c r="BP45" s="229"/>
      <c r="BQ45" s="226">
        <v>39</v>
      </c>
      <c r="BR45" s="227"/>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c r="A46" s="225">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364"/>
      <c r="BK46" s="364"/>
      <c r="BL46" s="364"/>
      <c r="BM46" s="364"/>
      <c r="BN46" s="364"/>
      <c r="BO46" s="229"/>
      <c r="BP46" s="229"/>
      <c r="BQ46" s="226">
        <v>40</v>
      </c>
      <c r="BR46" s="227"/>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c r="A47" s="225">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364"/>
      <c r="BK47" s="364"/>
      <c r="BL47" s="364"/>
      <c r="BM47" s="364"/>
      <c r="BN47" s="364"/>
      <c r="BO47" s="229"/>
      <c r="BP47" s="229"/>
      <c r="BQ47" s="226">
        <v>41</v>
      </c>
      <c r="BR47" s="227"/>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c r="A48" s="225">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364"/>
      <c r="BK48" s="364"/>
      <c r="BL48" s="364"/>
      <c r="BM48" s="364"/>
      <c r="BN48" s="364"/>
      <c r="BO48" s="229"/>
      <c r="BP48" s="229"/>
      <c r="BQ48" s="226">
        <v>42</v>
      </c>
      <c r="BR48" s="227"/>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c r="A49" s="225">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364"/>
      <c r="BK49" s="364"/>
      <c r="BL49" s="364"/>
      <c r="BM49" s="364"/>
      <c r="BN49" s="364"/>
      <c r="BO49" s="229"/>
      <c r="BP49" s="229"/>
      <c r="BQ49" s="226">
        <v>43</v>
      </c>
      <c r="BR49" s="227"/>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c r="A50" s="225">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364"/>
      <c r="BK50" s="364"/>
      <c r="BL50" s="364"/>
      <c r="BM50" s="364"/>
      <c r="BN50" s="364"/>
      <c r="BO50" s="229"/>
      <c r="BP50" s="229"/>
      <c r="BQ50" s="226">
        <v>44</v>
      </c>
      <c r="BR50" s="227"/>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c r="A51" s="225">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364"/>
      <c r="BK51" s="364"/>
      <c r="BL51" s="364"/>
      <c r="BM51" s="364"/>
      <c r="BN51" s="364"/>
      <c r="BO51" s="229"/>
      <c r="BP51" s="229"/>
      <c r="BQ51" s="226">
        <v>45</v>
      </c>
      <c r="BR51" s="227"/>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c r="A52" s="225">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364"/>
      <c r="BK52" s="364"/>
      <c r="BL52" s="364"/>
      <c r="BM52" s="364"/>
      <c r="BN52" s="364"/>
      <c r="BO52" s="229"/>
      <c r="BP52" s="229"/>
      <c r="BQ52" s="226">
        <v>46</v>
      </c>
      <c r="BR52" s="227"/>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c r="A53" s="225">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364"/>
      <c r="BK53" s="364"/>
      <c r="BL53" s="364"/>
      <c r="BM53" s="364"/>
      <c r="BN53" s="364"/>
      <c r="BO53" s="229"/>
      <c r="BP53" s="229"/>
      <c r="BQ53" s="226">
        <v>47</v>
      </c>
      <c r="BR53" s="227"/>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c r="A54" s="225">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364"/>
      <c r="BK54" s="364"/>
      <c r="BL54" s="364"/>
      <c r="BM54" s="364"/>
      <c r="BN54" s="364"/>
      <c r="BO54" s="229"/>
      <c r="BP54" s="229"/>
      <c r="BQ54" s="226">
        <v>48</v>
      </c>
      <c r="BR54" s="227"/>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c r="A55" s="225">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364"/>
      <c r="BK55" s="364"/>
      <c r="BL55" s="364"/>
      <c r="BM55" s="364"/>
      <c r="BN55" s="364"/>
      <c r="BO55" s="229"/>
      <c r="BP55" s="229"/>
      <c r="BQ55" s="226">
        <v>49</v>
      </c>
      <c r="BR55" s="227"/>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c r="A56" s="225">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364"/>
      <c r="BK56" s="364"/>
      <c r="BL56" s="364"/>
      <c r="BM56" s="364"/>
      <c r="BN56" s="364"/>
      <c r="BO56" s="229"/>
      <c r="BP56" s="229"/>
      <c r="BQ56" s="226">
        <v>50</v>
      </c>
      <c r="BR56" s="227"/>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c r="A57" s="225">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364"/>
      <c r="BK57" s="364"/>
      <c r="BL57" s="364"/>
      <c r="BM57" s="364"/>
      <c r="BN57" s="364"/>
      <c r="BO57" s="229"/>
      <c r="BP57" s="229"/>
      <c r="BQ57" s="226">
        <v>51</v>
      </c>
      <c r="BR57" s="227"/>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c r="A58" s="225">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364"/>
      <c r="BK58" s="364"/>
      <c r="BL58" s="364"/>
      <c r="BM58" s="364"/>
      <c r="BN58" s="364"/>
      <c r="BO58" s="229"/>
      <c r="BP58" s="229"/>
      <c r="BQ58" s="226">
        <v>52</v>
      </c>
      <c r="BR58" s="227"/>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c r="A59" s="225">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364"/>
      <c r="BK59" s="364"/>
      <c r="BL59" s="364"/>
      <c r="BM59" s="364"/>
      <c r="BN59" s="364"/>
      <c r="BO59" s="229"/>
      <c r="BP59" s="229"/>
      <c r="BQ59" s="226">
        <v>53</v>
      </c>
      <c r="BR59" s="227"/>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c r="A60" s="225">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364"/>
      <c r="BK60" s="364"/>
      <c r="BL60" s="364"/>
      <c r="BM60" s="364"/>
      <c r="BN60" s="364"/>
      <c r="BO60" s="229"/>
      <c r="BP60" s="229"/>
      <c r="BQ60" s="226">
        <v>54</v>
      </c>
      <c r="BR60" s="227"/>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c r="A61" s="225">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364"/>
      <c r="BK61" s="364"/>
      <c r="BL61" s="364"/>
      <c r="BM61" s="364"/>
      <c r="BN61" s="364"/>
      <c r="BO61" s="229"/>
      <c r="BP61" s="229"/>
      <c r="BQ61" s="226">
        <v>55</v>
      </c>
      <c r="BR61" s="227"/>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c r="A62" s="225">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327</v>
      </c>
      <c r="BK62" s="866"/>
      <c r="BL62" s="866"/>
      <c r="BM62" s="866"/>
      <c r="BN62" s="867"/>
      <c r="BO62" s="229"/>
      <c r="BP62" s="229"/>
      <c r="BQ62" s="226">
        <v>56</v>
      </c>
      <c r="BR62" s="227"/>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c r="A63" s="228" t="s">
        <v>317</v>
      </c>
      <c r="B63" s="850" t="s">
        <v>328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31</v>
      </c>
      <c r="AG63" s="902"/>
      <c r="AH63" s="902"/>
      <c r="AI63" s="902"/>
      <c r="AJ63" s="903"/>
      <c r="AK63" s="904"/>
      <c r="AL63" s="899"/>
      <c r="AM63" s="899"/>
      <c r="AN63" s="899"/>
      <c r="AO63" s="899"/>
      <c r="AP63" s="902">
        <f>SUM(AP28:AT62)</f>
        <v>1481</v>
      </c>
      <c r="AQ63" s="902"/>
      <c r="AR63" s="902"/>
      <c r="AS63" s="902"/>
      <c r="AT63" s="902"/>
      <c r="AU63" s="902">
        <f>SUM(AU28:AY62)</f>
        <v>1108</v>
      </c>
      <c r="AV63" s="902"/>
      <c r="AW63" s="902"/>
      <c r="AX63" s="902"/>
      <c r="AY63" s="902"/>
      <c r="AZ63" s="906"/>
      <c r="BA63" s="906"/>
      <c r="BB63" s="906"/>
      <c r="BC63" s="906"/>
      <c r="BD63" s="906"/>
      <c r="BE63" s="907"/>
      <c r="BF63" s="907"/>
      <c r="BG63" s="907"/>
      <c r="BH63" s="907"/>
      <c r="BI63" s="908"/>
      <c r="BJ63" s="909" t="s">
        <v>531</v>
      </c>
      <c r="BK63" s="910"/>
      <c r="BL63" s="910"/>
      <c r="BM63" s="910"/>
      <c r="BN63" s="911"/>
      <c r="BO63" s="229"/>
      <c r="BP63" s="229"/>
      <c r="BQ63" s="226">
        <v>57</v>
      </c>
      <c r="BR63" s="227"/>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c r="A65" s="364" t="s">
        <v>329</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9"/>
      <c r="BF65" s="229"/>
      <c r="BG65" s="229"/>
      <c r="BH65" s="229"/>
      <c r="BI65" s="229"/>
      <c r="BJ65" s="229"/>
      <c r="BK65" s="229"/>
      <c r="BL65" s="229"/>
      <c r="BM65" s="229"/>
      <c r="BN65" s="229"/>
      <c r="BO65" s="229"/>
      <c r="BP65" s="229"/>
      <c r="BQ65" s="226">
        <v>59</v>
      </c>
      <c r="BR65" s="227"/>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c r="A66" s="800" t="s">
        <v>330</v>
      </c>
      <c r="B66" s="801"/>
      <c r="C66" s="801"/>
      <c r="D66" s="801"/>
      <c r="E66" s="801"/>
      <c r="F66" s="801"/>
      <c r="G66" s="801"/>
      <c r="H66" s="801"/>
      <c r="I66" s="801"/>
      <c r="J66" s="801"/>
      <c r="K66" s="801"/>
      <c r="L66" s="801"/>
      <c r="M66" s="801"/>
      <c r="N66" s="801"/>
      <c r="O66" s="801"/>
      <c r="P66" s="802"/>
      <c r="Q66" s="777" t="s">
        <v>320</v>
      </c>
      <c r="R66" s="778"/>
      <c r="S66" s="778"/>
      <c r="T66" s="778"/>
      <c r="U66" s="779"/>
      <c r="V66" s="777" t="s">
        <v>520</v>
      </c>
      <c r="W66" s="778"/>
      <c r="X66" s="778"/>
      <c r="Y66" s="778"/>
      <c r="Z66" s="779"/>
      <c r="AA66" s="777" t="s">
        <v>532</v>
      </c>
      <c r="AB66" s="778"/>
      <c r="AC66" s="778"/>
      <c r="AD66" s="778"/>
      <c r="AE66" s="779"/>
      <c r="AF66" s="912" t="s">
        <v>321</v>
      </c>
      <c r="AG66" s="873"/>
      <c r="AH66" s="873"/>
      <c r="AI66" s="873"/>
      <c r="AJ66" s="913"/>
      <c r="AK66" s="777" t="s">
        <v>322</v>
      </c>
      <c r="AL66" s="801"/>
      <c r="AM66" s="801"/>
      <c r="AN66" s="801"/>
      <c r="AO66" s="802"/>
      <c r="AP66" s="777" t="s">
        <v>323</v>
      </c>
      <c r="AQ66" s="778"/>
      <c r="AR66" s="778"/>
      <c r="AS66" s="778"/>
      <c r="AT66" s="779"/>
      <c r="AU66" s="777" t="s">
        <v>533</v>
      </c>
      <c r="AV66" s="778"/>
      <c r="AW66" s="778"/>
      <c r="AX66" s="778"/>
      <c r="AY66" s="779"/>
      <c r="AZ66" s="777" t="s">
        <v>310</v>
      </c>
      <c r="BA66" s="778"/>
      <c r="BB66" s="778"/>
      <c r="BC66" s="778"/>
      <c r="BD66" s="789"/>
      <c r="BE66" s="229"/>
      <c r="BF66" s="229"/>
      <c r="BG66" s="229"/>
      <c r="BH66" s="229"/>
      <c r="BI66" s="229"/>
      <c r="BJ66" s="229"/>
      <c r="BK66" s="229"/>
      <c r="BL66" s="229"/>
      <c r="BM66" s="229"/>
      <c r="BN66" s="229"/>
      <c r="BO66" s="229"/>
      <c r="BP66" s="229"/>
      <c r="BQ66" s="226">
        <v>60</v>
      </c>
      <c r="BR66" s="231"/>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29"/>
      <c r="BF67" s="229"/>
      <c r="BG67" s="229"/>
      <c r="BH67" s="229"/>
      <c r="BI67" s="229"/>
      <c r="BJ67" s="229"/>
      <c r="BK67" s="229"/>
      <c r="BL67" s="229"/>
      <c r="BM67" s="229"/>
      <c r="BN67" s="229"/>
      <c r="BO67" s="229"/>
      <c r="BP67" s="229"/>
      <c r="BQ67" s="226">
        <v>61</v>
      </c>
      <c r="BR67" s="231"/>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c r="A68" s="222">
        <v>1</v>
      </c>
      <c r="B68" s="929" t="str">
        <f>[1]一部組合!$C$7</f>
        <v xml:space="preserve">徳島県市町村議会議員公務災害補償等組合 </v>
      </c>
      <c r="C68" s="930"/>
      <c r="D68" s="930"/>
      <c r="E68" s="930"/>
      <c r="F68" s="930"/>
      <c r="G68" s="930"/>
      <c r="H68" s="930"/>
      <c r="I68" s="930"/>
      <c r="J68" s="930"/>
      <c r="K68" s="930"/>
      <c r="L68" s="930"/>
      <c r="M68" s="930"/>
      <c r="N68" s="930"/>
      <c r="O68" s="930"/>
      <c r="P68" s="931"/>
      <c r="Q68" s="932">
        <f>[1]一部組合!$E$7</f>
        <v>2</v>
      </c>
      <c r="R68" s="926"/>
      <c r="S68" s="926"/>
      <c r="T68" s="926"/>
      <c r="U68" s="926"/>
      <c r="V68" s="926">
        <f>[1]一部組合!$F$7</f>
        <v>1</v>
      </c>
      <c r="W68" s="926"/>
      <c r="X68" s="926"/>
      <c r="Y68" s="926"/>
      <c r="Z68" s="926"/>
      <c r="AA68" s="926">
        <f>Q68-V68</f>
        <v>1</v>
      </c>
      <c r="AB68" s="926"/>
      <c r="AC68" s="926"/>
      <c r="AD68" s="926"/>
      <c r="AE68" s="926"/>
      <c r="AF68" s="926">
        <f>ROUND('[2]４⑦'!$G$230/1000,0)</f>
        <v>1</v>
      </c>
      <c r="AG68" s="926"/>
      <c r="AH68" s="926"/>
      <c r="AI68" s="926"/>
      <c r="AJ68" s="926"/>
      <c r="AK68" s="926" t="str">
        <f>[1]一部組合!$I$7</f>
        <v xml:space="preserve">  -</v>
      </c>
      <c r="AL68" s="926"/>
      <c r="AM68" s="926"/>
      <c r="AN68" s="926"/>
      <c r="AO68" s="926"/>
      <c r="AP68" s="926" t="str">
        <f>[1]一部組合!$J$7</f>
        <v xml:space="preserve">   - </v>
      </c>
      <c r="AQ68" s="926"/>
      <c r="AR68" s="926"/>
      <c r="AS68" s="926"/>
      <c r="AT68" s="926"/>
      <c r="AU68" s="926" t="s">
        <v>517</v>
      </c>
      <c r="AV68" s="926"/>
      <c r="AW68" s="926"/>
      <c r="AX68" s="926"/>
      <c r="AY68" s="926"/>
      <c r="AZ68" s="927"/>
      <c r="BA68" s="927"/>
      <c r="BB68" s="927"/>
      <c r="BC68" s="927"/>
      <c r="BD68" s="928"/>
      <c r="BE68" s="229"/>
      <c r="BF68" s="229"/>
      <c r="BG68" s="229"/>
      <c r="BH68" s="229"/>
      <c r="BI68" s="229"/>
      <c r="BJ68" s="229"/>
      <c r="BK68" s="229"/>
      <c r="BL68" s="229"/>
      <c r="BM68" s="229"/>
      <c r="BN68" s="229"/>
      <c r="BO68" s="229"/>
      <c r="BP68" s="229"/>
      <c r="BQ68" s="226">
        <v>62</v>
      </c>
      <c r="BR68" s="231"/>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c r="A69" s="225">
        <v>2</v>
      </c>
      <c r="B69" s="933" t="str">
        <f>[1]一部組合!$C$8&amp;[1]一部組合!$C$9</f>
        <v xml:space="preserve">徳島県市町村総合事務組合 （一般会計） </v>
      </c>
      <c r="C69" s="934"/>
      <c r="D69" s="934"/>
      <c r="E69" s="934"/>
      <c r="F69" s="934"/>
      <c r="G69" s="934"/>
      <c r="H69" s="934"/>
      <c r="I69" s="934"/>
      <c r="J69" s="934"/>
      <c r="K69" s="934"/>
      <c r="L69" s="934"/>
      <c r="M69" s="934"/>
      <c r="N69" s="934"/>
      <c r="O69" s="934"/>
      <c r="P69" s="935"/>
      <c r="Q69" s="936">
        <f>[1]一部組合!$E$9</f>
        <v>5824</v>
      </c>
      <c r="R69" s="891"/>
      <c r="S69" s="891"/>
      <c r="T69" s="891"/>
      <c r="U69" s="891"/>
      <c r="V69" s="891">
        <f>[1]一部組合!$F$9</f>
        <v>5816</v>
      </c>
      <c r="W69" s="891"/>
      <c r="X69" s="891"/>
      <c r="Y69" s="891"/>
      <c r="Z69" s="891"/>
      <c r="AA69" s="891">
        <f>Q69-V69</f>
        <v>8</v>
      </c>
      <c r="AB69" s="891"/>
      <c r="AC69" s="891"/>
      <c r="AD69" s="891"/>
      <c r="AE69" s="891"/>
      <c r="AF69" s="891">
        <f>ROUND('[2]４⑦'!$G$210/1000,0)</f>
        <v>8</v>
      </c>
      <c r="AG69" s="891"/>
      <c r="AH69" s="891"/>
      <c r="AI69" s="891"/>
      <c r="AJ69" s="891"/>
      <c r="AK69" s="891">
        <f>[1]一部組合!$I$9</f>
        <v>82</v>
      </c>
      <c r="AL69" s="891"/>
      <c r="AM69" s="891"/>
      <c r="AN69" s="891"/>
      <c r="AO69" s="891"/>
      <c r="AP69" s="891" t="str">
        <f>[1]一部組合!$J$9</f>
        <v xml:space="preserve">  - </v>
      </c>
      <c r="AQ69" s="891"/>
      <c r="AR69" s="891"/>
      <c r="AS69" s="891"/>
      <c r="AT69" s="891"/>
      <c r="AU69" s="891" t="s">
        <v>515</v>
      </c>
      <c r="AV69" s="891"/>
      <c r="AW69" s="891"/>
      <c r="AX69" s="891"/>
      <c r="AY69" s="891"/>
      <c r="AZ69" s="937"/>
      <c r="BA69" s="937"/>
      <c r="BB69" s="937"/>
      <c r="BC69" s="937"/>
      <c r="BD69" s="938"/>
      <c r="BE69" s="229"/>
      <c r="BF69" s="229"/>
      <c r="BG69" s="229"/>
      <c r="BH69" s="229"/>
      <c r="BI69" s="229"/>
      <c r="BJ69" s="229"/>
      <c r="BK69" s="229"/>
      <c r="BL69" s="229"/>
      <c r="BM69" s="229"/>
      <c r="BN69" s="229"/>
      <c r="BO69" s="229"/>
      <c r="BP69" s="229"/>
      <c r="BQ69" s="226">
        <v>63</v>
      </c>
      <c r="BR69" s="231"/>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c r="A70" s="225">
        <v>3</v>
      </c>
      <c r="B70" s="933" t="str">
        <f>[1]一部組合!$C$8&amp;"("&amp;MID([1]一部組合!$C$10,4,10)&amp;")"</f>
        <v>徳島県市町村総合事務組合 (滞納整理機構特別会計)</v>
      </c>
      <c r="C70" s="934"/>
      <c r="D70" s="934"/>
      <c r="E70" s="934"/>
      <c r="F70" s="934"/>
      <c r="G70" s="934"/>
      <c r="H70" s="934"/>
      <c r="I70" s="934"/>
      <c r="J70" s="934"/>
      <c r="K70" s="934"/>
      <c r="L70" s="934"/>
      <c r="M70" s="934"/>
      <c r="N70" s="934"/>
      <c r="O70" s="934"/>
      <c r="P70" s="935"/>
      <c r="Q70" s="936">
        <f>[1]一部組合!$E$10</f>
        <v>127</v>
      </c>
      <c r="R70" s="891"/>
      <c r="S70" s="891"/>
      <c r="T70" s="891"/>
      <c r="U70" s="891"/>
      <c r="V70" s="891">
        <f>[1]一部組合!$F$10</f>
        <v>61</v>
      </c>
      <c r="W70" s="891"/>
      <c r="X70" s="891"/>
      <c r="Y70" s="891"/>
      <c r="Z70" s="891"/>
      <c r="AA70" s="891">
        <f t="shared" ref="AA70:AA73" si="0">Q70-V70</f>
        <v>66</v>
      </c>
      <c r="AB70" s="891"/>
      <c r="AC70" s="891"/>
      <c r="AD70" s="891"/>
      <c r="AE70" s="891"/>
      <c r="AF70" s="891">
        <f>ROUND('[2]４⑦'!$G$212/1000,0)</f>
        <v>66</v>
      </c>
      <c r="AG70" s="891"/>
      <c r="AH70" s="891"/>
      <c r="AI70" s="891"/>
      <c r="AJ70" s="891"/>
      <c r="AK70" s="891" t="str">
        <f>[1]一部組合!$I$10</f>
        <v>-</v>
      </c>
      <c r="AL70" s="891"/>
      <c r="AM70" s="891"/>
      <c r="AN70" s="891"/>
      <c r="AO70" s="891"/>
      <c r="AP70" s="891" t="str">
        <f>[1]一部組合!$J$10</f>
        <v xml:space="preserve">  - </v>
      </c>
      <c r="AQ70" s="891"/>
      <c r="AR70" s="891"/>
      <c r="AS70" s="891"/>
      <c r="AT70" s="891"/>
      <c r="AU70" s="891" t="s">
        <v>516</v>
      </c>
      <c r="AV70" s="891"/>
      <c r="AW70" s="891"/>
      <c r="AX70" s="891"/>
      <c r="AY70" s="891"/>
      <c r="AZ70" s="937"/>
      <c r="BA70" s="937"/>
      <c r="BB70" s="937"/>
      <c r="BC70" s="937"/>
      <c r="BD70" s="938"/>
      <c r="BE70" s="229"/>
      <c r="BF70" s="229"/>
      <c r="BG70" s="229"/>
      <c r="BH70" s="229"/>
      <c r="BI70" s="229"/>
      <c r="BJ70" s="229"/>
      <c r="BK70" s="229"/>
      <c r="BL70" s="229"/>
      <c r="BM70" s="229"/>
      <c r="BN70" s="229"/>
      <c r="BO70" s="229"/>
      <c r="BP70" s="229"/>
      <c r="BQ70" s="226">
        <v>64</v>
      </c>
      <c r="BR70" s="231"/>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c r="A71" s="225">
        <v>4</v>
      </c>
      <c r="B71" s="933" t="str">
        <f>[1]一部組合!$C$24</f>
        <v xml:space="preserve">小松島市外三町村衛生組合 </v>
      </c>
      <c r="C71" s="934"/>
      <c r="D71" s="934"/>
      <c r="E71" s="934"/>
      <c r="F71" s="934"/>
      <c r="G71" s="934"/>
      <c r="H71" s="934"/>
      <c r="I71" s="934"/>
      <c r="J71" s="934"/>
      <c r="K71" s="934"/>
      <c r="L71" s="934"/>
      <c r="M71" s="934"/>
      <c r="N71" s="934"/>
      <c r="O71" s="934"/>
      <c r="P71" s="935"/>
      <c r="Q71" s="936">
        <f>[1]一部組合!$E$24</f>
        <v>418</v>
      </c>
      <c r="R71" s="891"/>
      <c r="S71" s="891"/>
      <c r="T71" s="891"/>
      <c r="U71" s="891"/>
      <c r="V71" s="891">
        <f>[1]一部組合!$F$24</f>
        <v>388</v>
      </c>
      <c r="W71" s="891"/>
      <c r="X71" s="891"/>
      <c r="Y71" s="891"/>
      <c r="Z71" s="891"/>
      <c r="AA71" s="891">
        <f t="shared" si="0"/>
        <v>30</v>
      </c>
      <c r="AB71" s="891"/>
      <c r="AC71" s="891"/>
      <c r="AD71" s="891"/>
      <c r="AE71" s="891"/>
      <c r="AF71" s="891">
        <f>ROUND('[2]４⑦'!$G$270/1000,0)</f>
        <v>30</v>
      </c>
      <c r="AG71" s="891"/>
      <c r="AH71" s="891"/>
      <c r="AI71" s="891"/>
      <c r="AJ71" s="891"/>
      <c r="AK71" s="891" t="str">
        <f>[1]一部組合!$I$24</f>
        <v>-</v>
      </c>
      <c r="AL71" s="891"/>
      <c r="AM71" s="891"/>
      <c r="AN71" s="891"/>
      <c r="AO71" s="891"/>
      <c r="AP71" s="891">
        <f>[1]一部組合!$J$24</f>
        <v>59</v>
      </c>
      <c r="AQ71" s="891"/>
      <c r="AR71" s="891"/>
      <c r="AS71" s="891"/>
      <c r="AT71" s="891"/>
      <c r="AU71" s="891">
        <f>ROUND('[2]４④'!$G$8/1000,0)</f>
        <v>6</v>
      </c>
      <c r="AV71" s="891"/>
      <c r="AW71" s="891"/>
      <c r="AX71" s="891"/>
      <c r="AY71" s="891"/>
      <c r="AZ71" s="937"/>
      <c r="BA71" s="937"/>
      <c r="BB71" s="937"/>
      <c r="BC71" s="937"/>
      <c r="BD71" s="938"/>
      <c r="BE71" s="229"/>
      <c r="BF71" s="229"/>
      <c r="BG71" s="229"/>
      <c r="BH71" s="229"/>
      <c r="BI71" s="229"/>
      <c r="BJ71" s="229"/>
      <c r="BK71" s="229"/>
      <c r="BL71" s="229"/>
      <c r="BM71" s="229"/>
      <c r="BN71" s="229"/>
      <c r="BO71" s="229"/>
      <c r="BP71" s="229"/>
      <c r="BQ71" s="226">
        <v>65</v>
      </c>
      <c r="BR71" s="231"/>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c r="A72" s="225">
        <v>5</v>
      </c>
      <c r="B72" s="933" t="str">
        <f>[1]一部組合!$B$50&amp;[1]一部組合!$B$51</f>
        <v xml:space="preserve">徳島県後期高齢者医療広域連合 （一般会計） </v>
      </c>
      <c r="C72" s="934"/>
      <c r="D72" s="934"/>
      <c r="E72" s="934"/>
      <c r="F72" s="934"/>
      <c r="G72" s="934"/>
      <c r="H72" s="934"/>
      <c r="I72" s="934"/>
      <c r="J72" s="934"/>
      <c r="K72" s="934"/>
      <c r="L72" s="934"/>
      <c r="M72" s="934"/>
      <c r="N72" s="934"/>
      <c r="O72" s="934"/>
      <c r="P72" s="935"/>
      <c r="Q72" s="936">
        <f>[1]一部組合!$E$51</f>
        <v>844</v>
      </c>
      <c r="R72" s="891"/>
      <c r="S72" s="891"/>
      <c r="T72" s="891"/>
      <c r="U72" s="891"/>
      <c r="V72" s="891">
        <f>[1]一部組合!$F$51</f>
        <v>839</v>
      </c>
      <c r="W72" s="891"/>
      <c r="X72" s="891"/>
      <c r="Y72" s="891"/>
      <c r="Z72" s="891"/>
      <c r="AA72" s="891">
        <f t="shared" si="0"/>
        <v>5</v>
      </c>
      <c r="AB72" s="891"/>
      <c r="AC72" s="891"/>
      <c r="AD72" s="891"/>
      <c r="AE72" s="891"/>
      <c r="AF72" s="891">
        <f>ROUND('[2]４⑦'!$G$250/1000,0)</f>
        <v>5</v>
      </c>
      <c r="AG72" s="891"/>
      <c r="AH72" s="891"/>
      <c r="AI72" s="891"/>
      <c r="AJ72" s="891"/>
      <c r="AK72" s="891">
        <f>[1]一部組合!$I$51</f>
        <v>7</v>
      </c>
      <c r="AL72" s="891"/>
      <c r="AM72" s="891"/>
      <c r="AN72" s="891"/>
      <c r="AO72" s="891"/>
      <c r="AP72" s="891" t="str">
        <f>[1]一部組合!$J$51</f>
        <v>-</v>
      </c>
      <c r="AQ72" s="891"/>
      <c r="AR72" s="891"/>
      <c r="AS72" s="891"/>
      <c r="AT72" s="891"/>
      <c r="AU72" s="891" t="s">
        <v>515</v>
      </c>
      <c r="AV72" s="891"/>
      <c r="AW72" s="891"/>
      <c r="AX72" s="891"/>
      <c r="AY72" s="891"/>
      <c r="AZ72" s="937"/>
      <c r="BA72" s="937"/>
      <c r="BB72" s="937"/>
      <c r="BC72" s="937"/>
      <c r="BD72" s="938"/>
      <c r="BE72" s="229"/>
      <c r="BF72" s="229"/>
      <c r="BG72" s="229"/>
      <c r="BH72" s="229"/>
      <c r="BI72" s="229"/>
      <c r="BJ72" s="229"/>
      <c r="BK72" s="229"/>
      <c r="BL72" s="229"/>
      <c r="BM72" s="229"/>
      <c r="BN72" s="229"/>
      <c r="BO72" s="229"/>
      <c r="BP72" s="229"/>
      <c r="BQ72" s="226">
        <v>66</v>
      </c>
      <c r="BR72" s="231"/>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c r="A73" s="225">
        <v>6</v>
      </c>
      <c r="B73" s="933" t="str">
        <f>[1]一部組合!$B$50&amp;[1]一部組合!$B$52:$D$52</f>
        <v xml:space="preserve">徳島県後期高齢者医療広域連合 （後期高齢者医療事業会計） </v>
      </c>
      <c r="C73" s="934"/>
      <c r="D73" s="934"/>
      <c r="E73" s="934"/>
      <c r="F73" s="934"/>
      <c r="G73" s="934"/>
      <c r="H73" s="934"/>
      <c r="I73" s="934"/>
      <c r="J73" s="934"/>
      <c r="K73" s="934"/>
      <c r="L73" s="934"/>
      <c r="M73" s="934"/>
      <c r="N73" s="934"/>
      <c r="O73" s="934"/>
      <c r="P73" s="935"/>
      <c r="Q73" s="936">
        <f>[1]一部組合!$E$52</f>
        <v>130938</v>
      </c>
      <c r="R73" s="891"/>
      <c r="S73" s="891"/>
      <c r="T73" s="891"/>
      <c r="U73" s="891"/>
      <c r="V73" s="891">
        <f>[1]一部組合!$F$52</f>
        <v>123520</v>
      </c>
      <c r="W73" s="891"/>
      <c r="X73" s="891"/>
      <c r="Y73" s="891"/>
      <c r="Z73" s="891"/>
      <c r="AA73" s="891">
        <f t="shared" si="0"/>
        <v>7418</v>
      </c>
      <c r="AB73" s="891"/>
      <c r="AC73" s="891"/>
      <c r="AD73" s="891"/>
      <c r="AE73" s="891"/>
      <c r="AF73" s="891">
        <f>ROUND('[2]４⑦'!$G$252/1000,0)</f>
        <v>7418</v>
      </c>
      <c r="AG73" s="891"/>
      <c r="AH73" s="891"/>
      <c r="AI73" s="891"/>
      <c r="AJ73" s="891"/>
      <c r="AK73" s="891" t="str">
        <f>[1]一部組合!$I$52</f>
        <v>-</v>
      </c>
      <c r="AL73" s="891"/>
      <c r="AM73" s="891"/>
      <c r="AN73" s="891"/>
      <c r="AO73" s="891"/>
      <c r="AP73" s="891" t="str">
        <f>[1]一部組合!$J$52</f>
        <v>-</v>
      </c>
      <c r="AQ73" s="891"/>
      <c r="AR73" s="891"/>
      <c r="AS73" s="891"/>
      <c r="AT73" s="891"/>
      <c r="AU73" s="891" t="s">
        <v>515</v>
      </c>
      <c r="AV73" s="891"/>
      <c r="AW73" s="891"/>
      <c r="AX73" s="891"/>
      <c r="AY73" s="891"/>
      <c r="AZ73" s="937"/>
      <c r="BA73" s="937"/>
      <c r="BB73" s="937"/>
      <c r="BC73" s="937"/>
      <c r="BD73" s="938"/>
      <c r="BE73" s="229"/>
      <c r="BF73" s="229"/>
      <c r="BG73" s="229"/>
      <c r="BH73" s="229"/>
      <c r="BI73" s="229"/>
      <c r="BJ73" s="229"/>
      <c r="BK73" s="229"/>
      <c r="BL73" s="229"/>
      <c r="BM73" s="229"/>
      <c r="BN73" s="229"/>
      <c r="BO73" s="229"/>
      <c r="BP73" s="229"/>
      <c r="BQ73" s="226">
        <v>67</v>
      </c>
      <c r="BR73" s="231"/>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c r="A74" s="225">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29"/>
      <c r="BF74" s="229"/>
      <c r="BG74" s="229"/>
      <c r="BH74" s="229"/>
      <c r="BI74" s="229"/>
      <c r="BJ74" s="229"/>
      <c r="BK74" s="229"/>
      <c r="BL74" s="229"/>
      <c r="BM74" s="229"/>
      <c r="BN74" s="229"/>
      <c r="BO74" s="229"/>
      <c r="BP74" s="229"/>
      <c r="BQ74" s="226">
        <v>68</v>
      </c>
      <c r="BR74" s="231"/>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c r="A75" s="225">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29"/>
      <c r="BF75" s="229"/>
      <c r="BG75" s="229"/>
      <c r="BH75" s="229"/>
      <c r="BI75" s="229"/>
      <c r="BJ75" s="229"/>
      <c r="BK75" s="229"/>
      <c r="BL75" s="229"/>
      <c r="BM75" s="229"/>
      <c r="BN75" s="229"/>
      <c r="BO75" s="229"/>
      <c r="BP75" s="229"/>
      <c r="BQ75" s="226">
        <v>69</v>
      </c>
      <c r="BR75" s="231"/>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c r="A76" s="225">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29"/>
      <c r="BF76" s="229"/>
      <c r="BG76" s="229"/>
      <c r="BH76" s="229"/>
      <c r="BI76" s="229"/>
      <c r="BJ76" s="229"/>
      <c r="BK76" s="229"/>
      <c r="BL76" s="229"/>
      <c r="BM76" s="229"/>
      <c r="BN76" s="229"/>
      <c r="BO76" s="229"/>
      <c r="BP76" s="229"/>
      <c r="BQ76" s="226">
        <v>70</v>
      </c>
      <c r="BR76" s="231"/>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c r="A77" s="225">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29"/>
      <c r="BF77" s="229"/>
      <c r="BG77" s="229"/>
      <c r="BH77" s="229"/>
      <c r="BI77" s="229"/>
      <c r="BJ77" s="229"/>
      <c r="BK77" s="229"/>
      <c r="BL77" s="229"/>
      <c r="BM77" s="229"/>
      <c r="BN77" s="229"/>
      <c r="BO77" s="229"/>
      <c r="BP77" s="229"/>
      <c r="BQ77" s="226">
        <v>71</v>
      </c>
      <c r="BR77" s="231"/>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c r="A78" s="225">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29"/>
      <c r="BF78" s="229"/>
      <c r="BG78" s="229"/>
      <c r="BH78" s="229"/>
      <c r="BI78" s="229"/>
      <c r="BJ78" s="232"/>
      <c r="BK78" s="232"/>
      <c r="BL78" s="232"/>
      <c r="BM78" s="232"/>
      <c r="BN78" s="232"/>
      <c r="BO78" s="229"/>
      <c r="BP78" s="229"/>
      <c r="BQ78" s="226">
        <v>72</v>
      </c>
      <c r="BR78" s="231"/>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c r="A79" s="225">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29"/>
      <c r="BF79" s="229"/>
      <c r="BG79" s="229"/>
      <c r="BH79" s="229"/>
      <c r="BI79" s="229"/>
      <c r="BJ79" s="232"/>
      <c r="BK79" s="232"/>
      <c r="BL79" s="232"/>
      <c r="BM79" s="232"/>
      <c r="BN79" s="232"/>
      <c r="BO79" s="229"/>
      <c r="BP79" s="229"/>
      <c r="BQ79" s="226">
        <v>73</v>
      </c>
      <c r="BR79" s="231"/>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c r="A80" s="225">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29"/>
      <c r="BF80" s="229"/>
      <c r="BG80" s="229"/>
      <c r="BH80" s="229"/>
      <c r="BI80" s="229"/>
      <c r="BJ80" s="229"/>
      <c r="BK80" s="229"/>
      <c r="BL80" s="229"/>
      <c r="BM80" s="229"/>
      <c r="BN80" s="229"/>
      <c r="BO80" s="229"/>
      <c r="BP80" s="229"/>
      <c r="BQ80" s="226">
        <v>74</v>
      </c>
      <c r="BR80" s="231"/>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c r="A81" s="225">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29"/>
      <c r="BF81" s="229"/>
      <c r="BG81" s="229"/>
      <c r="BH81" s="229"/>
      <c r="BI81" s="229"/>
      <c r="BJ81" s="229"/>
      <c r="BK81" s="229"/>
      <c r="BL81" s="229"/>
      <c r="BM81" s="229"/>
      <c r="BN81" s="229"/>
      <c r="BO81" s="229"/>
      <c r="BP81" s="229"/>
      <c r="BQ81" s="226">
        <v>75</v>
      </c>
      <c r="BR81" s="231"/>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c r="A82" s="225">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29"/>
      <c r="BF82" s="229"/>
      <c r="BG82" s="229"/>
      <c r="BH82" s="229"/>
      <c r="BI82" s="229"/>
      <c r="BJ82" s="229"/>
      <c r="BK82" s="229"/>
      <c r="BL82" s="229"/>
      <c r="BM82" s="229"/>
      <c r="BN82" s="229"/>
      <c r="BO82" s="229"/>
      <c r="BP82" s="229"/>
      <c r="BQ82" s="226">
        <v>76</v>
      </c>
      <c r="BR82" s="231"/>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c r="A83" s="225">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29"/>
      <c r="BF83" s="229"/>
      <c r="BG83" s="229"/>
      <c r="BH83" s="229"/>
      <c r="BI83" s="229"/>
      <c r="BJ83" s="229"/>
      <c r="BK83" s="229"/>
      <c r="BL83" s="229"/>
      <c r="BM83" s="229"/>
      <c r="BN83" s="229"/>
      <c r="BO83" s="229"/>
      <c r="BP83" s="229"/>
      <c r="BQ83" s="226">
        <v>77</v>
      </c>
      <c r="BR83" s="231"/>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c r="A84" s="225">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29"/>
      <c r="BF84" s="229"/>
      <c r="BG84" s="229"/>
      <c r="BH84" s="229"/>
      <c r="BI84" s="229"/>
      <c r="BJ84" s="229"/>
      <c r="BK84" s="229"/>
      <c r="BL84" s="229"/>
      <c r="BM84" s="229"/>
      <c r="BN84" s="229"/>
      <c r="BO84" s="229"/>
      <c r="BP84" s="229"/>
      <c r="BQ84" s="226">
        <v>78</v>
      </c>
      <c r="BR84" s="231"/>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c r="A85" s="225">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29"/>
      <c r="BF85" s="229"/>
      <c r="BG85" s="229"/>
      <c r="BH85" s="229"/>
      <c r="BI85" s="229"/>
      <c r="BJ85" s="229"/>
      <c r="BK85" s="229"/>
      <c r="BL85" s="229"/>
      <c r="BM85" s="229"/>
      <c r="BN85" s="229"/>
      <c r="BO85" s="229"/>
      <c r="BP85" s="229"/>
      <c r="BQ85" s="226">
        <v>79</v>
      </c>
      <c r="BR85" s="231"/>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c r="A86" s="225">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29"/>
      <c r="BF86" s="229"/>
      <c r="BG86" s="229"/>
      <c r="BH86" s="229"/>
      <c r="BI86" s="229"/>
      <c r="BJ86" s="229"/>
      <c r="BK86" s="229"/>
      <c r="BL86" s="229"/>
      <c r="BM86" s="229"/>
      <c r="BN86" s="229"/>
      <c r="BO86" s="229"/>
      <c r="BP86" s="229"/>
      <c r="BQ86" s="226">
        <v>80</v>
      </c>
      <c r="BR86" s="231"/>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c r="A87" s="233">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29"/>
      <c r="BF87" s="229"/>
      <c r="BG87" s="229"/>
      <c r="BH87" s="229"/>
      <c r="BI87" s="229"/>
      <c r="BJ87" s="229"/>
      <c r="BK87" s="229"/>
      <c r="BL87" s="229"/>
      <c r="BM87" s="229"/>
      <c r="BN87" s="229"/>
      <c r="BO87" s="229"/>
      <c r="BP87" s="229"/>
      <c r="BQ87" s="226">
        <v>81</v>
      </c>
      <c r="BR87" s="231"/>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c r="A88" s="228" t="s">
        <v>317</v>
      </c>
      <c r="B88" s="850" t="s">
        <v>331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7528</v>
      </c>
      <c r="AG88" s="902"/>
      <c r="AH88" s="902"/>
      <c r="AI88" s="902"/>
      <c r="AJ88" s="902"/>
      <c r="AK88" s="899"/>
      <c r="AL88" s="899"/>
      <c r="AM88" s="899"/>
      <c r="AN88" s="899"/>
      <c r="AO88" s="899"/>
      <c r="AP88" s="902">
        <f>SUM(AP68:AT87)</f>
        <v>59</v>
      </c>
      <c r="AQ88" s="902"/>
      <c r="AR88" s="902"/>
      <c r="AS88" s="902"/>
      <c r="AT88" s="902"/>
      <c r="AU88" s="902">
        <f>SUM(AU68:AY87)</f>
        <v>6</v>
      </c>
      <c r="AV88" s="902"/>
      <c r="AW88" s="902"/>
      <c r="AX88" s="902"/>
      <c r="AY88" s="902"/>
      <c r="AZ88" s="907"/>
      <c r="BA88" s="907"/>
      <c r="BB88" s="907"/>
      <c r="BC88" s="907"/>
      <c r="BD88" s="908"/>
      <c r="BE88" s="229"/>
      <c r="BF88" s="229"/>
      <c r="BG88" s="229"/>
      <c r="BH88" s="229"/>
      <c r="BI88" s="229"/>
      <c r="BJ88" s="229"/>
      <c r="BK88" s="229"/>
      <c r="BL88" s="229"/>
      <c r="BM88" s="229"/>
      <c r="BN88" s="229"/>
      <c r="BO88" s="229"/>
      <c r="BP88" s="229"/>
      <c r="BQ88" s="226">
        <v>82</v>
      </c>
      <c r="BR88" s="231"/>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317</v>
      </c>
      <c r="BR102" s="850" t="s">
        <v>332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10</v>
      </c>
      <c r="CS102" s="910"/>
      <c r="CT102" s="910"/>
      <c r="CU102" s="910"/>
      <c r="CV102" s="953"/>
      <c r="CW102" s="952">
        <f t="shared" ref="CW102" si="1">SUM(CW7:DA88)</f>
        <v>34</v>
      </c>
      <c r="CX102" s="910"/>
      <c r="CY102" s="910"/>
      <c r="CZ102" s="910"/>
      <c r="DA102" s="953"/>
      <c r="DB102" s="952" t="s">
        <v>534</v>
      </c>
      <c r="DC102" s="910"/>
      <c r="DD102" s="910"/>
      <c r="DE102" s="910"/>
      <c r="DF102" s="953"/>
      <c r="DG102" s="952" t="s">
        <v>534</v>
      </c>
      <c r="DH102" s="910"/>
      <c r="DI102" s="910"/>
      <c r="DJ102" s="910"/>
      <c r="DK102" s="953"/>
      <c r="DL102" s="952" t="s">
        <v>534</v>
      </c>
      <c r="DM102" s="910"/>
      <c r="DN102" s="910"/>
      <c r="DO102" s="910"/>
      <c r="DP102" s="953"/>
      <c r="DQ102" s="952" t="s">
        <v>534</v>
      </c>
      <c r="DR102" s="910"/>
      <c r="DS102" s="910"/>
      <c r="DT102" s="910"/>
      <c r="DU102" s="953"/>
      <c r="DV102" s="976" t="s">
        <v>534</v>
      </c>
      <c r="DW102" s="977"/>
      <c r="DX102" s="977"/>
      <c r="DY102" s="977"/>
      <c r="DZ102" s="978"/>
      <c r="EA102" s="212"/>
    </row>
    <row r="103" spans="1:131" s="213" customFormat="1" ht="26.25" customHeight="1">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979" t="s">
        <v>535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980" t="s">
        <v>536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c r="A107" s="239" t="s">
        <v>333</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239" t="s">
        <v>537</v>
      </c>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row>
    <row r="108" spans="1:131" s="212" customFormat="1" ht="26.25" customHeight="1">
      <c r="A108" s="981" t="s">
        <v>334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c r="A109" s="974" t="s">
        <v>336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337</v>
      </c>
      <c r="AB109" s="955"/>
      <c r="AC109" s="955"/>
      <c r="AD109" s="955"/>
      <c r="AE109" s="956"/>
      <c r="AF109" s="954" t="s">
        <v>246</v>
      </c>
      <c r="AG109" s="955"/>
      <c r="AH109" s="955"/>
      <c r="AI109" s="955"/>
      <c r="AJ109" s="956"/>
      <c r="AK109" s="954" t="s">
        <v>245</v>
      </c>
      <c r="AL109" s="955"/>
      <c r="AM109" s="955"/>
      <c r="AN109" s="955"/>
      <c r="AO109" s="956"/>
      <c r="AP109" s="954" t="s">
        <v>338</v>
      </c>
      <c r="AQ109" s="955"/>
      <c r="AR109" s="955"/>
      <c r="AS109" s="955"/>
      <c r="AT109" s="957"/>
      <c r="AU109" s="974" t="s">
        <v>336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337</v>
      </c>
      <c r="BR109" s="955"/>
      <c r="BS109" s="955"/>
      <c r="BT109" s="955"/>
      <c r="BU109" s="956"/>
      <c r="BV109" s="954" t="s">
        <v>246</v>
      </c>
      <c r="BW109" s="955"/>
      <c r="BX109" s="955"/>
      <c r="BY109" s="955"/>
      <c r="BZ109" s="956"/>
      <c r="CA109" s="954" t="s">
        <v>245</v>
      </c>
      <c r="CB109" s="955"/>
      <c r="CC109" s="955"/>
      <c r="CD109" s="955"/>
      <c r="CE109" s="956"/>
      <c r="CF109" s="975" t="s">
        <v>338</v>
      </c>
      <c r="CG109" s="975"/>
      <c r="CH109" s="975"/>
      <c r="CI109" s="975"/>
      <c r="CJ109" s="975"/>
      <c r="CK109" s="954" t="s">
        <v>339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337</v>
      </c>
      <c r="DH109" s="955"/>
      <c r="DI109" s="955"/>
      <c r="DJ109" s="955"/>
      <c r="DK109" s="956"/>
      <c r="DL109" s="954" t="s">
        <v>246</v>
      </c>
      <c r="DM109" s="955"/>
      <c r="DN109" s="955"/>
      <c r="DO109" s="955"/>
      <c r="DP109" s="956"/>
      <c r="DQ109" s="954" t="s">
        <v>245</v>
      </c>
      <c r="DR109" s="955"/>
      <c r="DS109" s="955"/>
      <c r="DT109" s="955"/>
      <c r="DU109" s="956"/>
      <c r="DV109" s="954" t="s">
        <v>338</v>
      </c>
      <c r="DW109" s="955"/>
      <c r="DX109" s="955"/>
      <c r="DY109" s="955"/>
      <c r="DZ109" s="957"/>
    </row>
    <row r="110" spans="1:131" s="212" customFormat="1" ht="26.25" customHeight="1">
      <c r="A110" s="958" t="s">
        <v>340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307621</v>
      </c>
      <c r="AB110" s="962"/>
      <c r="AC110" s="962"/>
      <c r="AD110" s="962"/>
      <c r="AE110" s="963"/>
      <c r="AF110" s="964">
        <v>270361</v>
      </c>
      <c r="AG110" s="962"/>
      <c r="AH110" s="962"/>
      <c r="AI110" s="962"/>
      <c r="AJ110" s="963"/>
      <c r="AK110" s="964">
        <v>226063</v>
      </c>
      <c r="AL110" s="962"/>
      <c r="AM110" s="962"/>
      <c r="AN110" s="962"/>
      <c r="AO110" s="963"/>
      <c r="AP110" s="965">
        <v>18.7</v>
      </c>
      <c r="AQ110" s="966"/>
      <c r="AR110" s="966"/>
      <c r="AS110" s="966"/>
      <c r="AT110" s="967"/>
      <c r="AU110" s="968" t="s">
        <v>51</v>
      </c>
      <c r="AV110" s="969"/>
      <c r="AW110" s="969"/>
      <c r="AX110" s="969"/>
      <c r="AY110" s="969"/>
      <c r="AZ110" s="1010" t="s">
        <v>341</v>
      </c>
      <c r="BA110" s="959"/>
      <c r="BB110" s="959"/>
      <c r="BC110" s="959"/>
      <c r="BD110" s="959"/>
      <c r="BE110" s="959"/>
      <c r="BF110" s="959"/>
      <c r="BG110" s="959"/>
      <c r="BH110" s="959"/>
      <c r="BI110" s="959"/>
      <c r="BJ110" s="959"/>
      <c r="BK110" s="959"/>
      <c r="BL110" s="959"/>
      <c r="BM110" s="959"/>
      <c r="BN110" s="959"/>
      <c r="BO110" s="959"/>
      <c r="BP110" s="960"/>
      <c r="BQ110" s="996">
        <v>1748407</v>
      </c>
      <c r="BR110" s="997"/>
      <c r="BS110" s="997"/>
      <c r="BT110" s="997"/>
      <c r="BU110" s="997"/>
      <c r="BV110" s="997">
        <v>1582277</v>
      </c>
      <c r="BW110" s="997"/>
      <c r="BX110" s="997"/>
      <c r="BY110" s="997"/>
      <c r="BZ110" s="997"/>
      <c r="CA110" s="997">
        <v>1363903</v>
      </c>
      <c r="CB110" s="997"/>
      <c r="CC110" s="997"/>
      <c r="CD110" s="997"/>
      <c r="CE110" s="997"/>
      <c r="CF110" s="1011">
        <v>113</v>
      </c>
      <c r="CG110" s="1012"/>
      <c r="CH110" s="1012"/>
      <c r="CI110" s="1012"/>
      <c r="CJ110" s="1012"/>
      <c r="CK110" s="1013" t="s">
        <v>342</v>
      </c>
      <c r="CL110" s="1014"/>
      <c r="CM110" s="993" t="s">
        <v>343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538</v>
      </c>
      <c r="DH110" s="997"/>
      <c r="DI110" s="997"/>
      <c r="DJ110" s="997"/>
      <c r="DK110" s="997"/>
      <c r="DL110" s="997" t="s">
        <v>538</v>
      </c>
      <c r="DM110" s="997"/>
      <c r="DN110" s="997"/>
      <c r="DO110" s="997"/>
      <c r="DP110" s="997"/>
      <c r="DQ110" s="997" t="s">
        <v>538</v>
      </c>
      <c r="DR110" s="997"/>
      <c r="DS110" s="997"/>
      <c r="DT110" s="997"/>
      <c r="DU110" s="997"/>
      <c r="DV110" s="998" t="s">
        <v>538</v>
      </c>
      <c r="DW110" s="998"/>
      <c r="DX110" s="998"/>
      <c r="DY110" s="998"/>
      <c r="DZ110" s="999"/>
    </row>
    <row r="111" spans="1:131" s="212" customFormat="1" ht="26.25" customHeight="1">
      <c r="A111" s="1000" t="s">
        <v>344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538</v>
      </c>
      <c r="AB111" s="1004"/>
      <c r="AC111" s="1004"/>
      <c r="AD111" s="1004"/>
      <c r="AE111" s="1005"/>
      <c r="AF111" s="1006" t="s">
        <v>538</v>
      </c>
      <c r="AG111" s="1004"/>
      <c r="AH111" s="1004"/>
      <c r="AI111" s="1004"/>
      <c r="AJ111" s="1005"/>
      <c r="AK111" s="1006" t="s">
        <v>538</v>
      </c>
      <c r="AL111" s="1004"/>
      <c r="AM111" s="1004"/>
      <c r="AN111" s="1004"/>
      <c r="AO111" s="1005"/>
      <c r="AP111" s="1007" t="s">
        <v>538</v>
      </c>
      <c r="AQ111" s="1008"/>
      <c r="AR111" s="1008"/>
      <c r="AS111" s="1008"/>
      <c r="AT111" s="1009"/>
      <c r="AU111" s="970"/>
      <c r="AV111" s="971"/>
      <c r="AW111" s="971"/>
      <c r="AX111" s="971"/>
      <c r="AY111" s="971"/>
      <c r="AZ111" s="1019" t="s">
        <v>345</v>
      </c>
      <c r="BA111" s="1020"/>
      <c r="BB111" s="1020"/>
      <c r="BC111" s="1020"/>
      <c r="BD111" s="1020"/>
      <c r="BE111" s="1020"/>
      <c r="BF111" s="1020"/>
      <c r="BG111" s="1020"/>
      <c r="BH111" s="1020"/>
      <c r="BI111" s="1020"/>
      <c r="BJ111" s="1020"/>
      <c r="BK111" s="1020"/>
      <c r="BL111" s="1020"/>
      <c r="BM111" s="1020"/>
      <c r="BN111" s="1020"/>
      <c r="BO111" s="1020"/>
      <c r="BP111" s="1021"/>
      <c r="BQ111" s="989" t="s">
        <v>538</v>
      </c>
      <c r="BR111" s="990"/>
      <c r="BS111" s="990"/>
      <c r="BT111" s="990"/>
      <c r="BU111" s="990"/>
      <c r="BV111" s="990" t="s">
        <v>538</v>
      </c>
      <c r="BW111" s="990"/>
      <c r="BX111" s="990"/>
      <c r="BY111" s="990"/>
      <c r="BZ111" s="990"/>
      <c r="CA111" s="990" t="s">
        <v>538</v>
      </c>
      <c r="CB111" s="990"/>
      <c r="CC111" s="990"/>
      <c r="CD111" s="990"/>
      <c r="CE111" s="990"/>
      <c r="CF111" s="984" t="s">
        <v>538</v>
      </c>
      <c r="CG111" s="985"/>
      <c r="CH111" s="985"/>
      <c r="CI111" s="985"/>
      <c r="CJ111" s="985"/>
      <c r="CK111" s="1015"/>
      <c r="CL111" s="1016"/>
      <c r="CM111" s="986" t="s">
        <v>346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538</v>
      </c>
      <c r="DH111" s="990"/>
      <c r="DI111" s="990"/>
      <c r="DJ111" s="990"/>
      <c r="DK111" s="990"/>
      <c r="DL111" s="990" t="s">
        <v>538</v>
      </c>
      <c r="DM111" s="990"/>
      <c r="DN111" s="990"/>
      <c r="DO111" s="990"/>
      <c r="DP111" s="990"/>
      <c r="DQ111" s="990" t="s">
        <v>538</v>
      </c>
      <c r="DR111" s="990"/>
      <c r="DS111" s="990"/>
      <c r="DT111" s="990"/>
      <c r="DU111" s="990"/>
      <c r="DV111" s="991" t="s">
        <v>538</v>
      </c>
      <c r="DW111" s="991"/>
      <c r="DX111" s="991"/>
      <c r="DY111" s="991"/>
      <c r="DZ111" s="992"/>
    </row>
    <row r="112" spans="1:131" s="212" customFormat="1" ht="26.25" customHeight="1">
      <c r="A112" s="1022" t="s">
        <v>347</v>
      </c>
      <c r="B112" s="1023"/>
      <c r="C112" s="1020" t="s">
        <v>348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538</v>
      </c>
      <c r="AB112" s="1029"/>
      <c r="AC112" s="1029"/>
      <c r="AD112" s="1029"/>
      <c r="AE112" s="1030"/>
      <c r="AF112" s="1031" t="s">
        <v>538</v>
      </c>
      <c r="AG112" s="1029"/>
      <c r="AH112" s="1029"/>
      <c r="AI112" s="1029"/>
      <c r="AJ112" s="1030"/>
      <c r="AK112" s="1031" t="s">
        <v>538</v>
      </c>
      <c r="AL112" s="1029"/>
      <c r="AM112" s="1029"/>
      <c r="AN112" s="1029"/>
      <c r="AO112" s="1030"/>
      <c r="AP112" s="1032" t="s">
        <v>538</v>
      </c>
      <c r="AQ112" s="1033"/>
      <c r="AR112" s="1033"/>
      <c r="AS112" s="1033"/>
      <c r="AT112" s="1034"/>
      <c r="AU112" s="970"/>
      <c r="AV112" s="971"/>
      <c r="AW112" s="971"/>
      <c r="AX112" s="971"/>
      <c r="AY112" s="971"/>
      <c r="AZ112" s="1019" t="s">
        <v>349</v>
      </c>
      <c r="BA112" s="1020"/>
      <c r="BB112" s="1020"/>
      <c r="BC112" s="1020"/>
      <c r="BD112" s="1020"/>
      <c r="BE112" s="1020"/>
      <c r="BF112" s="1020"/>
      <c r="BG112" s="1020"/>
      <c r="BH112" s="1020"/>
      <c r="BI112" s="1020"/>
      <c r="BJ112" s="1020"/>
      <c r="BK112" s="1020"/>
      <c r="BL112" s="1020"/>
      <c r="BM112" s="1020"/>
      <c r="BN112" s="1020"/>
      <c r="BO112" s="1020"/>
      <c r="BP112" s="1021"/>
      <c r="BQ112" s="989">
        <v>1465240</v>
      </c>
      <c r="BR112" s="990"/>
      <c r="BS112" s="990"/>
      <c r="BT112" s="990"/>
      <c r="BU112" s="990"/>
      <c r="BV112" s="990">
        <v>1314631</v>
      </c>
      <c r="BW112" s="990"/>
      <c r="BX112" s="990"/>
      <c r="BY112" s="990"/>
      <c r="BZ112" s="990"/>
      <c r="CA112" s="990">
        <v>1107248</v>
      </c>
      <c r="CB112" s="990"/>
      <c r="CC112" s="990"/>
      <c r="CD112" s="990"/>
      <c r="CE112" s="990"/>
      <c r="CF112" s="984">
        <v>91.7</v>
      </c>
      <c r="CG112" s="985"/>
      <c r="CH112" s="985"/>
      <c r="CI112" s="985"/>
      <c r="CJ112" s="985"/>
      <c r="CK112" s="1015"/>
      <c r="CL112" s="1016"/>
      <c r="CM112" s="986" t="s">
        <v>350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538</v>
      </c>
      <c r="DH112" s="990"/>
      <c r="DI112" s="990"/>
      <c r="DJ112" s="990"/>
      <c r="DK112" s="990"/>
      <c r="DL112" s="990" t="s">
        <v>538</v>
      </c>
      <c r="DM112" s="990"/>
      <c r="DN112" s="990"/>
      <c r="DO112" s="990"/>
      <c r="DP112" s="990"/>
      <c r="DQ112" s="990" t="s">
        <v>538</v>
      </c>
      <c r="DR112" s="990"/>
      <c r="DS112" s="990"/>
      <c r="DT112" s="990"/>
      <c r="DU112" s="990"/>
      <c r="DV112" s="991" t="s">
        <v>538</v>
      </c>
      <c r="DW112" s="991"/>
      <c r="DX112" s="991"/>
      <c r="DY112" s="991"/>
      <c r="DZ112" s="992"/>
    </row>
    <row r="113" spans="1:130" s="212" customFormat="1" ht="26.25" customHeight="1">
      <c r="A113" s="1024"/>
      <c r="B113" s="1025"/>
      <c r="C113" s="1020" t="s">
        <v>351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130835</v>
      </c>
      <c r="AB113" s="1004"/>
      <c r="AC113" s="1004"/>
      <c r="AD113" s="1004"/>
      <c r="AE113" s="1005"/>
      <c r="AF113" s="1006">
        <v>132738</v>
      </c>
      <c r="AG113" s="1004"/>
      <c r="AH113" s="1004"/>
      <c r="AI113" s="1004"/>
      <c r="AJ113" s="1005"/>
      <c r="AK113" s="1006">
        <v>103394</v>
      </c>
      <c r="AL113" s="1004"/>
      <c r="AM113" s="1004"/>
      <c r="AN113" s="1004"/>
      <c r="AO113" s="1005"/>
      <c r="AP113" s="1007">
        <v>8.6</v>
      </c>
      <c r="AQ113" s="1008"/>
      <c r="AR113" s="1008"/>
      <c r="AS113" s="1008"/>
      <c r="AT113" s="1009"/>
      <c r="AU113" s="970"/>
      <c r="AV113" s="971"/>
      <c r="AW113" s="971"/>
      <c r="AX113" s="971"/>
      <c r="AY113" s="971"/>
      <c r="AZ113" s="1019" t="s">
        <v>352</v>
      </c>
      <c r="BA113" s="1020"/>
      <c r="BB113" s="1020"/>
      <c r="BC113" s="1020"/>
      <c r="BD113" s="1020"/>
      <c r="BE113" s="1020"/>
      <c r="BF113" s="1020"/>
      <c r="BG113" s="1020"/>
      <c r="BH113" s="1020"/>
      <c r="BI113" s="1020"/>
      <c r="BJ113" s="1020"/>
      <c r="BK113" s="1020"/>
      <c r="BL113" s="1020"/>
      <c r="BM113" s="1020"/>
      <c r="BN113" s="1020"/>
      <c r="BO113" s="1020"/>
      <c r="BP113" s="1021"/>
      <c r="BQ113" s="989">
        <v>8615</v>
      </c>
      <c r="BR113" s="990"/>
      <c r="BS113" s="990"/>
      <c r="BT113" s="990"/>
      <c r="BU113" s="990"/>
      <c r="BV113" s="990">
        <v>7384</v>
      </c>
      <c r="BW113" s="990"/>
      <c r="BX113" s="990"/>
      <c r="BY113" s="990"/>
      <c r="BZ113" s="990"/>
      <c r="CA113" s="990">
        <v>6154</v>
      </c>
      <c r="CB113" s="990"/>
      <c r="CC113" s="990"/>
      <c r="CD113" s="990"/>
      <c r="CE113" s="990"/>
      <c r="CF113" s="984">
        <v>0.5</v>
      </c>
      <c r="CG113" s="985"/>
      <c r="CH113" s="985"/>
      <c r="CI113" s="985"/>
      <c r="CJ113" s="985"/>
      <c r="CK113" s="1015"/>
      <c r="CL113" s="1016"/>
      <c r="CM113" s="986" t="s">
        <v>539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538</v>
      </c>
      <c r="DH113" s="1029"/>
      <c r="DI113" s="1029"/>
      <c r="DJ113" s="1029"/>
      <c r="DK113" s="1030"/>
      <c r="DL113" s="1031" t="s">
        <v>538</v>
      </c>
      <c r="DM113" s="1029"/>
      <c r="DN113" s="1029"/>
      <c r="DO113" s="1029"/>
      <c r="DP113" s="1030"/>
      <c r="DQ113" s="1031" t="s">
        <v>538</v>
      </c>
      <c r="DR113" s="1029"/>
      <c r="DS113" s="1029"/>
      <c r="DT113" s="1029"/>
      <c r="DU113" s="1030"/>
      <c r="DV113" s="1032" t="s">
        <v>538</v>
      </c>
      <c r="DW113" s="1033"/>
      <c r="DX113" s="1033"/>
      <c r="DY113" s="1033"/>
      <c r="DZ113" s="1034"/>
    </row>
    <row r="114" spans="1:130" s="212" customFormat="1" ht="26.25" customHeight="1">
      <c r="A114" s="1024"/>
      <c r="B114" s="1025"/>
      <c r="C114" s="1020" t="s">
        <v>353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1260</v>
      </c>
      <c r="AB114" s="1029"/>
      <c r="AC114" s="1029"/>
      <c r="AD114" s="1029"/>
      <c r="AE114" s="1030"/>
      <c r="AF114" s="1031">
        <v>1256</v>
      </c>
      <c r="AG114" s="1029"/>
      <c r="AH114" s="1029"/>
      <c r="AI114" s="1029"/>
      <c r="AJ114" s="1030"/>
      <c r="AK114" s="1031">
        <v>1252</v>
      </c>
      <c r="AL114" s="1029"/>
      <c r="AM114" s="1029"/>
      <c r="AN114" s="1029"/>
      <c r="AO114" s="1030"/>
      <c r="AP114" s="1032">
        <v>0.1</v>
      </c>
      <c r="AQ114" s="1033"/>
      <c r="AR114" s="1033"/>
      <c r="AS114" s="1033"/>
      <c r="AT114" s="1034"/>
      <c r="AU114" s="970"/>
      <c r="AV114" s="971"/>
      <c r="AW114" s="971"/>
      <c r="AX114" s="971"/>
      <c r="AY114" s="971"/>
      <c r="AZ114" s="1019" t="s">
        <v>354</v>
      </c>
      <c r="BA114" s="1020"/>
      <c r="BB114" s="1020"/>
      <c r="BC114" s="1020"/>
      <c r="BD114" s="1020"/>
      <c r="BE114" s="1020"/>
      <c r="BF114" s="1020"/>
      <c r="BG114" s="1020"/>
      <c r="BH114" s="1020"/>
      <c r="BI114" s="1020"/>
      <c r="BJ114" s="1020"/>
      <c r="BK114" s="1020"/>
      <c r="BL114" s="1020"/>
      <c r="BM114" s="1020"/>
      <c r="BN114" s="1020"/>
      <c r="BO114" s="1020"/>
      <c r="BP114" s="1021"/>
      <c r="BQ114" s="989">
        <v>341038</v>
      </c>
      <c r="BR114" s="990"/>
      <c r="BS114" s="990"/>
      <c r="BT114" s="990"/>
      <c r="BU114" s="990"/>
      <c r="BV114" s="990">
        <v>347588</v>
      </c>
      <c r="BW114" s="990"/>
      <c r="BX114" s="990"/>
      <c r="BY114" s="990"/>
      <c r="BZ114" s="990"/>
      <c r="CA114" s="990">
        <v>329325</v>
      </c>
      <c r="CB114" s="990"/>
      <c r="CC114" s="990"/>
      <c r="CD114" s="990"/>
      <c r="CE114" s="990"/>
      <c r="CF114" s="984">
        <v>27.3</v>
      </c>
      <c r="CG114" s="985"/>
      <c r="CH114" s="985"/>
      <c r="CI114" s="985"/>
      <c r="CJ114" s="985"/>
      <c r="CK114" s="1015"/>
      <c r="CL114" s="1016"/>
      <c r="CM114" s="986" t="s">
        <v>355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538</v>
      </c>
      <c r="DH114" s="1029"/>
      <c r="DI114" s="1029"/>
      <c r="DJ114" s="1029"/>
      <c r="DK114" s="1030"/>
      <c r="DL114" s="1031" t="s">
        <v>538</v>
      </c>
      <c r="DM114" s="1029"/>
      <c r="DN114" s="1029"/>
      <c r="DO114" s="1029"/>
      <c r="DP114" s="1030"/>
      <c r="DQ114" s="1031" t="s">
        <v>538</v>
      </c>
      <c r="DR114" s="1029"/>
      <c r="DS114" s="1029"/>
      <c r="DT114" s="1029"/>
      <c r="DU114" s="1030"/>
      <c r="DV114" s="1032" t="s">
        <v>538</v>
      </c>
      <c r="DW114" s="1033"/>
      <c r="DX114" s="1033"/>
      <c r="DY114" s="1033"/>
      <c r="DZ114" s="1034"/>
    </row>
    <row r="115" spans="1:130" s="212" customFormat="1" ht="26.25" customHeight="1">
      <c r="A115" s="1024"/>
      <c r="B115" s="1025"/>
      <c r="C115" s="1020" t="s">
        <v>356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538</v>
      </c>
      <c r="AB115" s="1004"/>
      <c r="AC115" s="1004"/>
      <c r="AD115" s="1004"/>
      <c r="AE115" s="1005"/>
      <c r="AF115" s="1006" t="s">
        <v>538</v>
      </c>
      <c r="AG115" s="1004"/>
      <c r="AH115" s="1004"/>
      <c r="AI115" s="1004"/>
      <c r="AJ115" s="1005"/>
      <c r="AK115" s="1006" t="s">
        <v>538</v>
      </c>
      <c r="AL115" s="1004"/>
      <c r="AM115" s="1004"/>
      <c r="AN115" s="1004"/>
      <c r="AO115" s="1005"/>
      <c r="AP115" s="1007" t="s">
        <v>538</v>
      </c>
      <c r="AQ115" s="1008"/>
      <c r="AR115" s="1008"/>
      <c r="AS115" s="1008"/>
      <c r="AT115" s="1009"/>
      <c r="AU115" s="970"/>
      <c r="AV115" s="971"/>
      <c r="AW115" s="971"/>
      <c r="AX115" s="971"/>
      <c r="AY115" s="971"/>
      <c r="AZ115" s="1019" t="s">
        <v>357</v>
      </c>
      <c r="BA115" s="1020"/>
      <c r="BB115" s="1020"/>
      <c r="BC115" s="1020"/>
      <c r="BD115" s="1020"/>
      <c r="BE115" s="1020"/>
      <c r="BF115" s="1020"/>
      <c r="BG115" s="1020"/>
      <c r="BH115" s="1020"/>
      <c r="BI115" s="1020"/>
      <c r="BJ115" s="1020"/>
      <c r="BK115" s="1020"/>
      <c r="BL115" s="1020"/>
      <c r="BM115" s="1020"/>
      <c r="BN115" s="1020"/>
      <c r="BO115" s="1020"/>
      <c r="BP115" s="1021"/>
      <c r="BQ115" s="989" t="s">
        <v>538</v>
      </c>
      <c r="BR115" s="990"/>
      <c r="BS115" s="990"/>
      <c r="BT115" s="990"/>
      <c r="BU115" s="990"/>
      <c r="BV115" s="990" t="s">
        <v>538</v>
      </c>
      <c r="BW115" s="990"/>
      <c r="BX115" s="990"/>
      <c r="BY115" s="990"/>
      <c r="BZ115" s="990"/>
      <c r="CA115" s="990" t="s">
        <v>538</v>
      </c>
      <c r="CB115" s="990"/>
      <c r="CC115" s="990"/>
      <c r="CD115" s="990"/>
      <c r="CE115" s="990"/>
      <c r="CF115" s="984" t="s">
        <v>538</v>
      </c>
      <c r="CG115" s="985"/>
      <c r="CH115" s="985"/>
      <c r="CI115" s="985"/>
      <c r="CJ115" s="985"/>
      <c r="CK115" s="1015"/>
      <c r="CL115" s="1016"/>
      <c r="CM115" s="1019" t="s">
        <v>358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538</v>
      </c>
      <c r="DH115" s="1029"/>
      <c r="DI115" s="1029"/>
      <c r="DJ115" s="1029"/>
      <c r="DK115" s="1030"/>
      <c r="DL115" s="1031" t="s">
        <v>538</v>
      </c>
      <c r="DM115" s="1029"/>
      <c r="DN115" s="1029"/>
      <c r="DO115" s="1029"/>
      <c r="DP115" s="1030"/>
      <c r="DQ115" s="1031" t="s">
        <v>538</v>
      </c>
      <c r="DR115" s="1029"/>
      <c r="DS115" s="1029"/>
      <c r="DT115" s="1029"/>
      <c r="DU115" s="1030"/>
      <c r="DV115" s="1032" t="s">
        <v>538</v>
      </c>
      <c r="DW115" s="1033"/>
      <c r="DX115" s="1033"/>
      <c r="DY115" s="1033"/>
      <c r="DZ115" s="1034"/>
    </row>
    <row r="116" spans="1:130" s="212" customFormat="1" ht="26.25" customHeight="1">
      <c r="A116" s="1026"/>
      <c r="B116" s="1027"/>
      <c r="C116" s="1035" t="s">
        <v>359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538</v>
      </c>
      <c r="AB116" s="1029"/>
      <c r="AC116" s="1029"/>
      <c r="AD116" s="1029"/>
      <c r="AE116" s="1030"/>
      <c r="AF116" s="1031" t="s">
        <v>538</v>
      </c>
      <c r="AG116" s="1029"/>
      <c r="AH116" s="1029"/>
      <c r="AI116" s="1029"/>
      <c r="AJ116" s="1030"/>
      <c r="AK116" s="1031" t="s">
        <v>538</v>
      </c>
      <c r="AL116" s="1029"/>
      <c r="AM116" s="1029"/>
      <c r="AN116" s="1029"/>
      <c r="AO116" s="1030"/>
      <c r="AP116" s="1032" t="s">
        <v>538</v>
      </c>
      <c r="AQ116" s="1033"/>
      <c r="AR116" s="1033"/>
      <c r="AS116" s="1033"/>
      <c r="AT116" s="1034"/>
      <c r="AU116" s="970"/>
      <c r="AV116" s="971"/>
      <c r="AW116" s="971"/>
      <c r="AX116" s="971"/>
      <c r="AY116" s="971"/>
      <c r="AZ116" s="1037" t="s">
        <v>540</v>
      </c>
      <c r="BA116" s="1038"/>
      <c r="BB116" s="1038"/>
      <c r="BC116" s="1038"/>
      <c r="BD116" s="1038"/>
      <c r="BE116" s="1038"/>
      <c r="BF116" s="1038"/>
      <c r="BG116" s="1038"/>
      <c r="BH116" s="1038"/>
      <c r="BI116" s="1038"/>
      <c r="BJ116" s="1038"/>
      <c r="BK116" s="1038"/>
      <c r="BL116" s="1038"/>
      <c r="BM116" s="1038"/>
      <c r="BN116" s="1038"/>
      <c r="BO116" s="1038"/>
      <c r="BP116" s="1039"/>
      <c r="BQ116" s="989" t="s">
        <v>538</v>
      </c>
      <c r="BR116" s="990"/>
      <c r="BS116" s="990"/>
      <c r="BT116" s="990"/>
      <c r="BU116" s="990"/>
      <c r="BV116" s="990" t="s">
        <v>538</v>
      </c>
      <c r="BW116" s="990"/>
      <c r="BX116" s="990"/>
      <c r="BY116" s="990"/>
      <c r="BZ116" s="990"/>
      <c r="CA116" s="990" t="s">
        <v>538</v>
      </c>
      <c r="CB116" s="990"/>
      <c r="CC116" s="990"/>
      <c r="CD116" s="990"/>
      <c r="CE116" s="990"/>
      <c r="CF116" s="984" t="s">
        <v>538</v>
      </c>
      <c r="CG116" s="985"/>
      <c r="CH116" s="985"/>
      <c r="CI116" s="985"/>
      <c r="CJ116" s="985"/>
      <c r="CK116" s="1015"/>
      <c r="CL116" s="1016"/>
      <c r="CM116" s="986" t="s">
        <v>360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538</v>
      </c>
      <c r="DH116" s="1029"/>
      <c r="DI116" s="1029"/>
      <c r="DJ116" s="1029"/>
      <c r="DK116" s="1030"/>
      <c r="DL116" s="1031" t="s">
        <v>538</v>
      </c>
      <c r="DM116" s="1029"/>
      <c r="DN116" s="1029"/>
      <c r="DO116" s="1029"/>
      <c r="DP116" s="1030"/>
      <c r="DQ116" s="1031" t="s">
        <v>538</v>
      </c>
      <c r="DR116" s="1029"/>
      <c r="DS116" s="1029"/>
      <c r="DT116" s="1029"/>
      <c r="DU116" s="1030"/>
      <c r="DV116" s="1032" t="s">
        <v>538</v>
      </c>
      <c r="DW116" s="1033"/>
      <c r="DX116" s="1033"/>
      <c r="DY116" s="1033"/>
      <c r="DZ116" s="1034"/>
    </row>
    <row r="117" spans="1:130" s="212" customFormat="1" ht="26.25" customHeight="1">
      <c r="A117" s="974" t="s">
        <v>145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541</v>
      </c>
      <c r="Z117" s="956"/>
      <c r="AA117" s="1046">
        <v>439716</v>
      </c>
      <c r="AB117" s="1047"/>
      <c r="AC117" s="1047"/>
      <c r="AD117" s="1047"/>
      <c r="AE117" s="1048"/>
      <c r="AF117" s="1049">
        <v>404355</v>
      </c>
      <c r="AG117" s="1047"/>
      <c r="AH117" s="1047"/>
      <c r="AI117" s="1047"/>
      <c r="AJ117" s="1048"/>
      <c r="AK117" s="1049">
        <v>330709</v>
      </c>
      <c r="AL117" s="1047"/>
      <c r="AM117" s="1047"/>
      <c r="AN117" s="1047"/>
      <c r="AO117" s="1048"/>
      <c r="AP117" s="1050"/>
      <c r="AQ117" s="1051"/>
      <c r="AR117" s="1051"/>
      <c r="AS117" s="1051"/>
      <c r="AT117" s="1052"/>
      <c r="AU117" s="970"/>
      <c r="AV117" s="971"/>
      <c r="AW117" s="971"/>
      <c r="AX117" s="971"/>
      <c r="AY117" s="971"/>
      <c r="AZ117" s="1037" t="s">
        <v>542</v>
      </c>
      <c r="BA117" s="1038"/>
      <c r="BB117" s="1038"/>
      <c r="BC117" s="1038"/>
      <c r="BD117" s="1038"/>
      <c r="BE117" s="1038"/>
      <c r="BF117" s="1038"/>
      <c r="BG117" s="1038"/>
      <c r="BH117" s="1038"/>
      <c r="BI117" s="1038"/>
      <c r="BJ117" s="1038"/>
      <c r="BK117" s="1038"/>
      <c r="BL117" s="1038"/>
      <c r="BM117" s="1038"/>
      <c r="BN117" s="1038"/>
      <c r="BO117" s="1038"/>
      <c r="BP117" s="1039"/>
      <c r="BQ117" s="989" t="s">
        <v>538</v>
      </c>
      <c r="BR117" s="990"/>
      <c r="BS117" s="990"/>
      <c r="BT117" s="990"/>
      <c r="BU117" s="990"/>
      <c r="BV117" s="990" t="s">
        <v>538</v>
      </c>
      <c r="BW117" s="990"/>
      <c r="BX117" s="990"/>
      <c r="BY117" s="990"/>
      <c r="BZ117" s="990"/>
      <c r="CA117" s="990" t="s">
        <v>538</v>
      </c>
      <c r="CB117" s="990"/>
      <c r="CC117" s="990"/>
      <c r="CD117" s="990"/>
      <c r="CE117" s="990"/>
      <c r="CF117" s="984" t="s">
        <v>538</v>
      </c>
      <c r="CG117" s="985"/>
      <c r="CH117" s="985"/>
      <c r="CI117" s="985"/>
      <c r="CJ117" s="985"/>
      <c r="CK117" s="1015"/>
      <c r="CL117" s="1016"/>
      <c r="CM117" s="986" t="s">
        <v>361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538</v>
      </c>
      <c r="DH117" s="1029"/>
      <c r="DI117" s="1029"/>
      <c r="DJ117" s="1029"/>
      <c r="DK117" s="1030"/>
      <c r="DL117" s="1031" t="s">
        <v>538</v>
      </c>
      <c r="DM117" s="1029"/>
      <c r="DN117" s="1029"/>
      <c r="DO117" s="1029"/>
      <c r="DP117" s="1030"/>
      <c r="DQ117" s="1031" t="s">
        <v>538</v>
      </c>
      <c r="DR117" s="1029"/>
      <c r="DS117" s="1029"/>
      <c r="DT117" s="1029"/>
      <c r="DU117" s="1030"/>
      <c r="DV117" s="1032" t="s">
        <v>538</v>
      </c>
      <c r="DW117" s="1033"/>
      <c r="DX117" s="1033"/>
      <c r="DY117" s="1033"/>
      <c r="DZ117" s="1034"/>
    </row>
    <row r="118" spans="1:130" s="212" customFormat="1" ht="26.25" customHeight="1">
      <c r="A118" s="974" t="s">
        <v>339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337</v>
      </c>
      <c r="AB118" s="955"/>
      <c r="AC118" s="955"/>
      <c r="AD118" s="955"/>
      <c r="AE118" s="956"/>
      <c r="AF118" s="954" t="s">
        <v>246</v>
      </c>
      <c r="AG118" s="955"/>
      <c r="AH118" s="955"/>
      <c r="AI118" s="955"/>
      <c r="AJ118" s="956"/>
      <c r="AK118" s="954" t="s">
        <v>245</v>
      </c>
      <c r="AL118" s="955"/>
      <c r="AM118" s="955"/>
      <c r="AN118" s="955"/>
      <c r="AO118" s="956"/>
      <c r="AP118" s="1041" t="s">
        <v>338</v>
      </c>
      <c r="AQ118" s="1042"/>
      <c r="AR118" s="1042"/>
      <c r="AS118" s="1042"/>
      <c r="AT118" s="1043"/>
      <c r="AU118" s="970"/>
      <c r="AV118" s="971"/>
      <c r="AW118" s="971"/>
      <c r="AX118" s="971"/>
      <c r="AY118" s="971"/>
      <c r="AZ118" s="1044" t="s">
        <v>362</v>
      </c>
      <c r="BA118" s="1035"/>
      <c r="BB118" s="1035"/>
      <c r="BC118" s="1035"/>
      <c r="BD118" s="1035"/>
      <c r="BE118" s="1035"/>
      <c r="BF118" s="1035"/>
      <c r="BG118" s="1035"/>
      <c r="BH118" s="1035"/>
      <c r="BI118" s="1035"/>
      <c r="BJ118" s="1035"/>
      <c r="BK118" s="1035"/>
      <c r="BL118" s="1035"/>
      <c r="BM118" s="1035"/>
      <c r="BN118" s="1035"/>
      <c r="BO118" s="1035"/>
      <c r="BP118" s="1036"/>
      <c r="BQ118" s="1067" t="s">
        <v>538</v>
      </c>
      <c r="BR118" s="1068"/>
      <c r="BS118" s="1068"/>
      <c r="BT118" s="1068"/>
      <c r="BU118" s="1068"/>
      <c r="BV118" s="1068" t="s">
        <v>538</v>
      </c>
      <c r="BW118" s="1068"/>
      <c r="BX118" s="1068"/>
      <c r="BY118" s="1068"/>
      <c r="BZ118" s="1068"/>
      <c r="CA118" s="1068" t="s">
        <v>538</v>
      </c>
      <c r="CB118" s="1068"/>
      <c r="CC118" s="1068"/>
      <c r="CD118" s="1068"/>
      <c r="CE118" s="1068"/>
      <c r="CF118" s="984" t="s">
        <v>538</v>
      </c>
      <c r="CG118" s="985"/>
      <c r="CH118" s="985"/>
      <c r="CI118" s="985"/>
      <c r="CJ118" s="985"/>
      <c r="CK118" s="1015"/>
      <c r="CL118" s="1016"/>
      <c r="CM118" s="986" t="s">
        <v>363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538</v>
      </c>
      <c r="DH118" s="1029"/>
      <c r="DI118" s="1029"/>
      <c r="DJ118" s="1029"/>
      <c r="DK118" s="1030"/>
      <c r="DL118" s="1031" t="s">
        <v>538</v>
      </c>
      <c r="DM118" s="1029"/>
      <c r="DN118" s="1029"/>
      <c r="DO118" s="1029"/>
      <c r="DP118" s="1030"/>
      <c r="DQ118" s="1031" t="s">
        <v>538</v>
      </c>
      <c r="DR118" s="1029"/>
      <c r="DS118" s="1029"/>
      <c r="DT118" s="1029"/>
      <c r="DU118" s="1030"/>
      <c r="DV118" s="1032" t="s">
        <v>538</v>
      </c>
      <c r="DW118" s="1033"/>
      <c r="DX118" s="1033"/>
      <c r="DY118" s="1033"/>
      <c r="DZ118" s="1034"/>
    </row>
    <row r="119" spans="1:130" s="212" customFormat="1" ht="26.25" customHeight="1">
      <c r="A119" s="1134" t="s">
        <v>342</v>
      </c>
      <c r="B119" s="1014"/>
      <c r="C119" s="993" t="s">
        <v>343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538</v>
      </c>
      <c r="AB119" s="962"/>
      <c r="AC119" s="962"/>
      <c r="AD119" s="962"/>
      <c r="AE119" s="963"/>
      <c r="AF119" s="964" t="s">
        <v>538</v>
      </c>
      <c r="AG119" s="962"/>
      <c r="AH119" s="962"/>
      <c r="AI119" s="962"/>
      <c r="AJ119" s="963"/>
      <c r="AK119" s="964" t="s">
        <v>538</v>
      </c>
      <c r="AL119" s="962"/>
      <c r="AM119" s="962"/>
      <c r="AN119" s="962"/>
      <c r="AO119" s="963"/>
      <c r="AP119" s="965" t="s">
        <v>538</v>
      </c>
      <c r="AQ119" s="966"/>
      <c r="AR119" s="966"/>
      <c r="AS119" s="966"/>
      <c r="AT119" s="967"/>
      <c r="AU119" s="972"/>
      <c r="AV119" s="973"/>
      <c r="AW119" s="973"/>
      <c r="AX119" s="973"/>
      <c r="AY119" s="973"/>
      <c r="AZ119" s="240" t="s">
        <v>145</v>
      </c>
      <c r="BA119" s="240"/>
      <c r="BB119" s="240"/>
      <c r="BC119" s="240"/>
      <c r="BD119" s="240"/>
      <c r="BE119" s="240"/>
      <c r="BF119" s="240"/>
      <c r="BG119" s="240"/>
      <c r="BH119" s="240"/>
      <c r="BI119" s="240"/>
      <c r="BJ119" s="240"/>
      <c r="BK119" s="240"/>
      <c r="BL119" s="240"/>
      <c r="BM119" s="240"/>
      <c r="BN119" s="240"/>
      <c r="BO119" s="1045" t="s">
        <v>543</v>
      </c>
      <c r="BP119" s="1076"/>
      <c r="BQ119" s="1067">
        <v>3563300</v>
      </c>
      <c r="BR119" s="1068"/>
      <c r="BS119" s="1068"/>
      <c r="BT119" s="1068"/>
      <c r="BU119" s="1068"/>
      <c r="BV119" s="1068">
        <v>3251880</v>
      </c>
      <c r="BW119" s="1068"/>
      <c r="BX119" s="1068"/>
      <c r="BY119" s="1068"/>
      <c r="BZ119" s="1068"/>
      <c r="CA119" s="1068">
        <v>2806630</v>
      </c>
      <c r="CB119" s="1068"/>
      <c r="CC119" s="1068"/>
      <c r="CD119" s="1068"/>
      <c r="CE119" s="1068"/>
      <c r="CF119" s="1069"/>
      <c r="CG119" s="1070"/>
      <c r="CH119" s="1070"/>
      <c r="CI119" s="1070"/>
      <c r="CJ119" s="1071"/>
      <c r="CK119" s="1017"/>
      <c r="CL119" s="1018"/>
      <c r="CM119" s="1072" t="s">
        <v>364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538</v>
      </c>
      <c r="DH119" s="1054"/>
      <c r="DI119" s="1054"/>
      <c r="DJ119" s="1054"/>
      <c r="DK119" s="1055"/>
      <c r="DL119" s="1053" t="s">
        <v>538</v>
      </c>
      <c r="DM119" s="1054"/>
      <c r="DN119" s="1054"/>
      <c r="DO119" s="1054"/>
      <c r="DP119" s="1055"/>
      <c r="DQ119" s="1053" t="s">
        <v>538</v>
      </c>
      <c r="DR119" s="1054"/>
      <c r="DS119" s="1054"/>
      <c r="DT119" s="1054"/>
      <c r="DU119" s="1055"/>
      <c r="DV119" s="1056" t="s">
        <v>538</v>
      </c>
      <c r="DW119" s="1057"/>
      <c r="DX119" s="1057"/>
      <c r="DY119" s="1057"/>
      <c r="DZ119" s="1058"/>
    </row>
    <row r="120" spans="1:130" s="212" customFormat="1" ht="26.25" customHeight="1">
      <c r="A120" s="1135"/>
      <c r="B120" s="1016"/>
      <c r="C120" s="986" t="s">
        <v>346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538</v>
      </c>
      <c r="AB120" s="1029"/>
      <c r="AC120" s="1029"/>
      <c r="AD120" s="1029"/>
      <c r="AE120" s="1030"/>
      <c r="AF120" s="1031" t="s">
        <v>538</v>
      </c>
      <c r="AG120" s="1029"/>
      <c r="AH120" s="1029"/>
      <c r="AI120" s="1029"/>
      <c r="AJ120" s="1030"/>
      <c r="AK120" s="1031" t="s">
        <v>538</v>
      </c>
      <c r="AL120" s="1029"/>
      <c r="AM120" s="1029"/>
      <c r="AN120" s="1029"/>
      <c r="AO120" s="1030"/>
      <c r="AP120" s="1032" t="s">
        <v>538</v>
      </c>
      <c r="AQ120" s="1033"/>
      <c r="AR120" s="1033"/>
      <c r="AS120" s="1033"/>
      <c r="AT120" s="1034"/>
      <c r="AU120" s="1059" t="s">
        <v>365</v>
      </c>
      <c r="AV120" s="1060"/>
      <c r="AW120" s="1060"/>
      <c r="AX120" s="1060"/>
      <c r="AY120" s="1061"/>
      <c r="AZ120" s="1010" t="s">
        <v>366</v>
      </c>
      <c r="BA120" s="959"/>
      <c r="BB120" s="959"/>
      <c r="BC120" s="959"/>
      <c r="BD120" s="959"/>
      <c r="BE120" s="959"/>
      <c r="BF120" s="959"/>
      <c r="BG120" s="959"/>
      <c r="BH120" s="959"/>
      <c r="BI120" s="959"/>
      <c r="BJ120" s="959"/>
      <c r="BK120" s="959"/>
      <c r="BL120" s="959"/>
      <c r="BM120" s="959"/>
      <c r="BN120" s="959"/>
      <c r="BO120" s="959"/>
      <c r="BP120" s="960"/>
      <c r="BQ120" s="996">
        <v>3603070</v>
      </c>
      <c r="BR120" s="997"/>
      <c r="BS120" s="997"/>
      <c r="BT120" s="997"/>
      <c r="BU120" s="997"/>
      <c r="BV120" s="997">
        <v>3855177</v>
      </c>
      <c r="BW120" s="997"/>
      <c r="BX120" s="997"/>
      <c r="BY120" s="997"/>
      <c r="BZ120" s="997"/>
      <c r="CA120" s="997">
        <v>3908755</v>
      </c>
      <c r="CB120" s="997"/>
      <c r="CC120" s="997"/>
      <c r="CD120" s="997"/>
      <c r="CE120" s="997"/>
      <c r="CF120" s="1011">
        <v>323.7</v>
      </c>
      <c r="CG120" s="1012"/>
      <c r="CH120" s="1012"/>
      <c r="CI120" s="1012"/>
      <c r="CJ120" s="1012"/>
      <c r="CK120" s="1077" t="s">
        <v>367</v>
      </c>
      <c r="CL120" s="1078"/>
      <c r="CM120" s="1078"/>
      <c r="CN120" s="1078"/>
      <c r="CO120" s="1079"/>
      <c r="CP120" s="1085" t="s">
        <v>544</v>
      </c>
      <c r="CQ120" s="1086"/>
      <c r="CR120" s="1086"/>
      <c r="CS120" s="1086"/>
      <c r="CT120" s="1086"/>
      <c r="CU120" s="1086"/>
      <c r="CV120" s="1086"/>
      <c r="CW120" s="1086"/>
      <c r="CX120" s="1086"/>
      <c r="CY120" s="1086"/>
      <c r="CZ120" s="1086"/>
      <c r="DA120" s="1086"/>
      <c r="DB120" s="1086"/>
      <c r="DC120" s="1086"/>
      <c r="DD120" s="1086"/>
      <c r="DE120" s="1086"/>
      <c r="DF120" s="1087"/>
      <c r="DG120" s="996">
        <v>1141020</v>
      </c>
      <c r="DH120" s="997"/>
      <c r="DI120" s="997"/>
      <c r="DJ120" s="997"/>
      <c r="DK120" s="997"/>
      <c r="DL120" s="997">
        <v>1032090</v>
      </c>
      <c r="DM120" s="997"/>
      <c r="DN120" s="997"/>
      <c r="DO120" s="997"/>
      <c r="DP120" s="997"/>
      <c r="DQ120" s="997">
        <v>882636</v>
      </c>
      <c r="DR120" s="997"/>
      <c r="DS120" s="997"/>
      <c r="DT120" s="997"/>
      <c r="DU120" s="997"/>
      <c r="DV120" s="998">
        <v>73.099999999999994</v>
      </c>
      <c r="DW120" s="998"/>
      <c r="DX120" s="998"/>
      <c r="DY120" s="998"/>
      <c r="DZ120" s="999"/>
    </row>
    <row r="121" spans="1:130" s="212" customFormat="1" ht="26.25" customHeight="1">
      <c r="A121" s="1135"/>
      <c r="B121" s="1016"/>
      <c r="C121" s="1037" t="s">
        <v>368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538</v>
      </c>
      <c r="AB121" s="1029"/>
      <c r="AC121" s="1029"/>
      <c r="AD121" s="1029"/>
      <c r="AE121" s="1030"/>
      <c r="AF121" s="1031" t="s">
        <v>538</v>
      </c>
      <c r="AG121" s="1029"/>
      <c r="AH121" s="1029"/>
      <c r="AI121" s="1029"/>
      <c r="AJ121" s="1030"/>
      <c r="AK121" s="1031" t="s">
        <v>538</v>
      </c>
      <c r="AL121" s="1029"/>
      <c r="AM121" s="1029"/>
      <c r="AN121" s="1029"/>
      <c r="AO121" s="1030"/>
      <c r="AP121" s="1032" t="s">
        <v>538</v>
      </c>
      <c r="AQ121" s="1033"/>
      <c r="AR121" s="1033"/>
      <c r="AS121" s="1033"/>
      <c r="AT121" s="1034"/>
      <c r="AU121" s="1062"/>
      <c r="AV121" s="1063"/>
      <c r="AW121" s="1063"/>
      <c r="AX121" s="1063"/>
      <c r="AY121" s="1064"/>
      <c r="AZ121" s="1019" t="s">
        <v>369</v>
      </c>
      <c r="BA121" s="1020"/>
      <c r="BB121" s="1020"/>
      <c r="BC121" s="1020"/>
      <c r="BD121" s="1020"/>
      <c r="BE121" s="1020"/>
      <c r="BF121" s="1020"/>
      <c r="BG121" s="1020"/>
      <c r="BH121" s="1020"/>
      <c r="BI121" s="1020"/>
      <c r="BJ121" s="1020"/>
      <c r="BK121" s="1020"/>
      <c r="BL121" s="1020"/>
      <c r="BM121" s="1020"/>
      <c r="BN121" s="1020"/>
      <c r="BO121" s="1020"/>
      <c r="BP121" s="1021"/>
      <c r="BQ121" s="989" t="s">
        <v>538</v>
      </c>
      <c r="BR121" s="990"/>
      <c r="BS121" s="990"/>
      <c r="BT121" s="990"/>
      <c r="BU121" s="990"/>
      <c r="BV121" s="990" t="s">
        <v>538</v>
      </c>
      <c r="BW121" s="990"/>
      <c r="BX121" s="990"/>
      <c r="BY121" s="990"/>
      <c r="BZ121" s="990"/>
      <c r="CA121" s="990" t="s">
        <v>538</v>
      </c>
      <c r="CB121" s="990"/>
      <c r="CC121" s="990"/>
      <c r="CD121" s="990"/>
      <c r="CE121" s="990"/>
      <c r="CF121" s="984" t="s">
        <v>538</v>
      </c>
      <c r="CG121" s="985"/>
      <c r="CH121" s="985"/>
      <c r="CI121" s="985"/>
      <c r="CJ121" s="985"/>
      <c r="CK121" s="1080"/>
      <c r="CL121" s="1081"/>
      <c r="CM121" s="1081"/>
      <c r="CN121" s="1081"/>
      <c r="CO121" s="1082"/>
      <c r="CP121" s="1090" t="s">
        <v>545</v>
      </c>
      <c r="CQ121" s="1091"/>
      <c r="CR121" s="1091"/>
      <c r="CS121" s="1091"/>
      <c r="CT121" s="1091"/>
      <c r="CU121" s="1091"/>
      <c r="CV121" s="1091"/>
      <c r="CW121" s="1091"/>
      <c r="CX121" s="1091"/>
      <c r="CY121" s="1091"/>
      <c r="CZ121" s="1091"/>
      <c r="DA121" s="1091"/>
      <c r="DB121" s="1091"/>
      <c r="DC121" s="1091"/>
      <c r="DD121" s="1091"/>
      <c r="DE121" s="1091"/>
      <c r="DF121" s="1092"/>
      <c r="DG121" s="989">
        <v>324220</v>
      </c>
      <c r="DH121" s="990"/>
      <c r="DI121" s="990"/>
      <c r="DJ121" s="990"/>
      <c r="DK121" s="990"/>
      <c r="DL121" s="990">
        <v>282541</v>
      </c>
      <c r="DM121" s="990"/>
      <c r="DN121" s="990"/>
      <c r="DO121" s="990"/>
      <c r="DP121" s="990"/>
      <c r="DQ121" s="990">
        <v>224612</v>
      </c>
      <c r="DR121" s="990"/>
      <c r="DS121" s="990"/>
      <c r="DT121" s="990"/>
      <c r="DU121" s="990"/>
      <c r="DV121" s="991">
        <v>18.600000000000001</v>
      </c>
      <c r="DW121" s="991"/>
      <c r="DX121" s="991"/>
      <c r="DY121" s="991"/>
      <c r="DZ121" s="992"/>
    </row>
    <row r="122" spans="1:130" s="212" customFormat="1" ht="26.25" customHeight="1">
      <c r="A122" s="1135"/>
      <c r="B122" s="1016"/>
      <c r="C122" s="986" t="s">
        <v>355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538</v>
      </c>
      <c r="AB122" s="1029"/>
      <c r="AC122" s="1029"/>
      <c r="AD122" s="1029"/>
      <c r="AE122" s="1030"/>
      <c r="AF122" s="1031" t="s">
        <v>538</v>
      </c>
      <c r="AG122" s="1029"/>
      <c r="AH122" s="1029"/>
      <c r="AI122" s="1029"/>
      <c r="AJ122" s="1030"/>
      <c r="AK122" s="1031" t="s">
        <v>538</v>
      </c>
      <c r="AL122" s="1029"/>
      <c r="AM122" s="1029"/>
      <c r="AN122" s="1029"/>
      <c r="AO122" s="1030"/>
      <c r="AP122" s="1032" t="s">
        <v>538</v>
      </c>
      <c r="AQ122" s="1033"/>
      <c r="AR122" s="1033"/>
      <c r="AS122" s="1033"/>
      <c r="AT122" s="1034"/>
      <c r="AU122" s="1062"/>
      <c r="AV122" s="1063"/>
      <c r="AW122" s="1063"/>
      <c r="AX122" s="1063"/>
      <c r="AY122" s="1064"/>
      <c r="AZ122" s="1044" t="s">
        <v>370</v>
      </c>
      <c r="BA122" s="1035"/>
      <c r="BB122" s="1035"/>
      <c r="BC122" s="1035"/>
      <c r="BD122" s="1035"/>
      <c r="BE122" s="1035"/>
      <c r="BF122" s="1035"/>
      <c r="BG122" s="1035"/>
      <c r="BH122" s="1035"/>
      <c r="BI122" s="1035"/>
      <c r="BJ122" s="1035"/>
      <c r="BK122" s="1035"/>
      <c r="BL122" s="1035"/>
      <c r="BM122" s="1035"/>
      <c r="BN122" s="1035"/>
      <c r="BO122" s="1035"/>
      <c r="BP122" s="1036"/>
      <c r="BQ122" s="1067">
        <v>3062640</v>
      </c>
      <c r="BR122" s="1068"/>
      <c r="BS122" s="1068"/>
      <c r="BT122" s="1068"/>
      <c r="BU122" s="1068"/>
      <c r="BV122" s="1068">
        <v>2795933</v>
      </c>
      <c r="BW122" s="1068"/>
      <c r="BX122" s="1068"/>
      <c r="BY122" s="1068"/>
      <c r="BZ122" s="1068"/>
      <c r="CA122" s="1068">
        <v>2519595</v>
      </c>
      <c r="CB122" s="1068"/>
      <c r="CC122" s="1068"/>
      <c r="CD122" s="1068"/>
      <c r="CE122" s="1068"/>
      <c r="CF122" s="1088">
        <v>208.7</v>
      </c>
      <c r="CG122" s="1089"/>
      <c r="CH122" s="1089"/>
      <c r="CI122" s="1089"/>
      <c r="CJ122" s="1089"/>
      <c r="CK122" s="1080"/>
      <c r="CL122" s="1081"/>
      <c r="CM122" s="1081"/>
      <c r="CN122" s="1081"/>
      <c r="CO122" s="1082"/>
      <c r="CP122" s="1090" t="s">
        <v>546</v>
      </c>
      <c r="CQ122" s="1091"/>
      <c r="CR122" s="1091"/>
      <c r="CS122" s="1091"/>
      <c r="CT122" s="1091"/>
      <c r="CU122" s="1091"/>
      <c r="CV122" s="1091"/>
      <c r="CW122" s="1091"/>
      <c r="CX122" s="1091"/>
      <c r="CY122" s="1091"/>
      <c r="CZ122" s="1091"/>
      <c r="DA122" s="1091"/>
      <c r="DB122" s="1091"/>
      <c r="DC122" s="1091"/>
      <c r="DD122" s="1091"/>
      <c r="DE122" s="1091"/>
      <c r="DF122" s="1092"/>
      <c r="DG122" s="989" t="s">
        <v>538</v>
      </c>
      <c r="DH122" s="990"/>
      <c r="DI122" s="990"/>
      <c r="DJ122" s="990"/>
      <c r="DK122" s="990"/>
      <c r="DL122" s="990" t="s">
        <v>538</v>
      </c>
      <c r="DM122" s="990"/>
      <c r="DN122" s="990"/>
      <c r="DO122" s="990"/>
      <c r="DP122" s="990"/>
      <c r="DQ122" s="990" t="s">
        <v>538</v>
      </c>
      <c r="DR122" s="990"/>
      <c r="DS122" s="990"/>
      <c r="DT122" s="990"/>
      <c r="DU122" s="990"/>
      <c r="DV122" s="991" t="s">
        <v>538</v>
      </c>
      <c r="DW122" s="991"/>
      <c r="DX122" s="991"/>
      <c r="DY122" s="991"/>
      <c r="DZ122" s="992"/>
    </row>
    <row r="123" spans="1:130" s="212" customFormat="1" ht="26.25" customHeight="1">
      <c r="A123" s="1135"/>
      <c r="B123" s="1016"/>
      <c r="C123" s="986" t="s">
        <v>360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538</v>
      </c>
      <c r="AB123" s="1029"/>
      <c r="AC123" s="1029"/>
      <c r="AD123" s="1029"/>
      <c r="AE123" s="1030"/>
      <c r="AF123" s="1031" t="s">
        <v>538</v>
      </c>
      <c r="AG123" s="1029"/>
      <c r="AH123" s="1029"/>
      <c r="AI123" s="1029"/>
      <c r="AJ123" s="1030"/>
      <c r="AK123" s="1031" t="s">
        <v>538</v>
      </c>
      <c r="AL123" s="1029"/>
      <c r="AM123" s="1029"/>
      <c r="AN123" s="1029"/>
      <c r="AO123" s="1030"/>
      <c r="AP123" s="1032" t="s">
        <v>538</v>
      </c>
      <c r="AQ123" s="1033"/>
      <c r="AR123" s="1033"/>
      <c r="AS123" s="1033"/>
      <c r="AT123" s="1034"/>
      <c r="AU123" s="1065"/>
      <c r="AV123" s="1066"/>
      <c r="AW123" s="1066"/>
      <c r="AX123" s="1066"/>
      <c r="AY123" s="1066"/>
      <c r="AZ123" s="240" t="s">
        <v>145</v>
      </c>
      <c r="BA123" s="240"/>
      <c r="BB123" s="240"/>
      <c r="BC123" s="240"/>
      <c r="BD123" s="240"/>
      <c r="BE123" s="240"/>
      <c r="BF123" s="240"/>
      <c r="BG123" s="240"/>
      <c r="BH123" s="240"/>
      <c r="BI123" s="240"/>
      <c r="BJ123" s="240"/>
      <c r="BK123" s="240"/>
      <c r="BL123" s="240"/>
      <c r="BM123" s="240"/>
      <c r="BN123" s="240"/>
      <c r="BO123" s="1045" t="s">
        <v>547</v>
      </c>
      <c r="BP123" s="1076"/>
      <c r="BQ123" s="1106">
        <v>6665710</v>
      </c>
      <c r="BR123" s="1107"/>
      <c r="BS123" s="1107"/>
      <c r="BT123" s="1107"/>
      <c r="BU123" s="1107"/>
      <c r="BV123" s="1107">
        <v>6651110</v>
      </c>
      <c r="BW123" s="1107"/>
      <c r="BX123" s="1107"/>
      <c r="BY123" s="1107"/>
      <c r="BZ123" s="1107"/>
      <c r="CA123" s="1107">
        <v>6428350</v>
      </c>
      <c r="CB123" s="1107"/>
      <c r="CC123" s="1107"/>
      <c r="CD123" s="1107"/>
      <c r="CE123" s="1107"/>
      <c r="CF123" s="1069"/>
      <c r="CG123" s="1070"/>
      <c r="CH123" s="1070"/>
      <c r="CI123" s="1070"/>
      <c r="CJ123" s="1071"/>
      <c r="CK123" s="1080"/>
      <c r="CL123" s="1081"/>
      <c r="CM123" s="1081"/>
      <c r="CN123" s="1081"/>
      <c r="CO123" s="1082"/>
      <c r="CP123" s="1090" t="s">
        <v>548</v>
      </c>
      <c r="CQ123" s="1091"/>
      <c r="CR123" s="1091"/>
      <c r="CS123" s="1091"/>
      <c r="CT123" s="1091"/>
      <c r="CU123" s="1091"/>
      <c r="CV123" s="1091"/>
      <c r="CW123" s="1091"/>
      <c r="CX123" s="1091"/>
      <c r="CY123" s="1091"/>
      <c r="CZ123" s="1091"/>
      <c r="DA123" s="1091"/>
      <c r="DB123" s="1091"/>
      <c r="DC123" s="1091"/>
      <c r="DD123" s="1091"/>
      <c r="DE123" s="1091"/>
      <c r="DF123" s="1092"/>
      <c r="DG123" s="1028" t="s">
        <v>538</v>
      </c>
      <c r="DH123" s="1029"/>
      <c r="DI123" s="1029"/>
      <c r="DJ123" s="1029"/>
      <c r="DK123" s="1030"/>
      <c r="DL123" s="1031" t="s">
        <v>538</v>
      </c>
      <c r="DM123" s="1029"/>
      <c r="DN123" s="1029"/>
      <c r="DO123" s="1029"/>
      <c r="DP123" s="1030"/>
      <c r="DQ123" s="1031" t="s">
        <v>538</v>
      </c>
      <c r="DR123" s="1029"/>
      <c r="DS123" s="1029"/>
      <c r="DT123" s="1029"/>
      <c r="DU123" s="1030"/>
      <c r="DV123" s="1032" t="s">
        <v>538</v>
      </c>
      <c r="DW123" s="1033"/>
      <c r="DX123" s="1033"/>
      <c r="DY123" s="1033"/>
      <c r="DZ123" s="1034"/>
    </row>
    <row r="124" spans="1:130" s="212" customFormat="1" ht="26.25" customHeight="1" thickBot="1">
      <c r="A124" s="1135"/>
      <c r="B124" s="1016"/>
      <c r="C124" s="986" t="s">
        <v>361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538</v>
      </c>
      <c r="AB124" s="1029"/>
      <c r="AC124" s="1029"/>
      <c r="AD124" s="1029"/>
      <c r="AE124" s="1030"/>
      <c r="AF124" s="1031" t="s">
        <v>538</v>
      </c>
      <c r="AG124" s="1029"/>
      <c r="AH124" s="1029"/>
      <c r="AI124" s="1029"/>
      <c r="AJ124" s="1030"/>
      <c r="AK124" s="1031" t="s">
        <v>538</v>
      </c>
      <c r="AL124" s="1029"/>
      <c r="AM124" s="1029"/>
      <c r="AN124" s="1029"/>
      <c r="AO124" s="1030"/>
      <c r="AP124" s="1032" t="s">
        <v>538</v>
      </c>
      <c r="AQ124" s="1033"/>
      <c r="AR124" s="1033"/>
      <c r="AS124" s="1033"/>
      <c r="AT124" s="1034"/>
      <c r="AU124" s="1102" t="s">
        <v>371</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t="s">
        <v>538</v>
      </c>
      <c r="BR124" s="1098"/>
      <c r="BS124" s="1098"/>
      <c r="BT124" s="1098"/>
      <c r="BU124" s="1098"/>
      <c r="BV124" s="1098" t="s">
        <v>538</v>
      </c>
      <c r="BW124" s="1098"/>
      <c r="BX124" s="1098"/>
      <c r="BY124" s="1098"/>
      <c r="BZ124" s="1098"/>
      <c r="CA124" s="1098" t="s">
        <v>538</v>
      </c>
      <c r="CB124" s="1098"/>
      <c r="CC124" s="1098"/>
      <c r="CD124" s="1098"/>
      <c r="CE124" s="1098"/>
      <c r="CF124" s="1099"/>
      <c r="CG124" s="1100"/>
      <c r="CH124" s="1100"/>
      <c r="CI124" s="1100"/>
      <c r="CJ124" s="1101"/>
      <c r="CK124" s="1083"/>
      <c r="CL124" s="1083"/>
      <c r="CM124" s="1083"/>
      <c r="CN124" s="1083"/>
      <c r="CO124" s="1084"/>
      <c r="CP124" s="1090" t="s">
        <v>549</v>
      </c>
      <c r="CQ124" s="1091"/>
      <c r="CR124" s="1091"/>
      <c r="CS124" s="1091"/>
      <c r="CT124" s="1091"/>
      <c r="CU124" s="1091"/>
      <c r="CV124" s="1091"/>
      <c r="CW124" s="1091"/>
      <c r="CX124" s="1091"/>
      <c r="CY124" s="1091"/>
      <c r="CZ124" s="1091"/>
      <c r="DA124" s="1091"/>
      <c r="DB124" s="1091"/>
      <c r="DC124" s="1091"/>
      <c r="DD124" s="1091"/>
      <c r="DE124" s="1091"/>
      <c r="DF124" s="1092"/>
      <c r="DG124" s="1075" t="s">
        <v>538</v>
      </c>
      <c r="DH124" s="1054"/>
      <c r="DI124" s="1054"/>
      <c r="DJ124" s="1054"/>
      <c r="DK124" s="1055"/>
      <c r="DL124" s="1053" t="s">
        <v>538</v>
      </c>
      <c r="DM124" s="1054"/>
      <c r="DN124" s="1054"/>
      <c r="DO124" s="1054"/>
      <c r="DP124" s="1055"/>
      <c r="DQ124" s="1053" t="s">
        <v>538</v>
      </c>
      <c r="DR124" s="1054"/>
      <c r="DS124" s="1054"/>
      <c r="DT124" s="1054"/>
      <c r="DU124" s="1055"/>
      <c r="DV124" s="1056" t="s">
        <v>538</v>
      </c>
      <c r="DW124" s="1057"/>
      <c r="DX124" s="1057"/>
      <c r="DY124" s="1057"/>
      <c r="DZ124" s="1058"/>
    </row>
    <row r="125" spans="1:130" s="212" customFormat="1" ht="26.25" customHeight="1">
      <c r="A125" s="1135"/>
      <c r="B125" s="1016"/>
      <c r="C125" s="986" t="s">
        <v>363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538</v>
      </c>
      <c r="AB125" s="1029"/>
      <c r="AC125" s="1029"/>
      <c r="AD125" s="1029"/>
      <c r="AE125" s="1030"/>
      <c r="AF125" s="1031" t="s">
        <v>538</v>
      </c>
      <c r="AG125" s="1029"/>
      <c r="AH125" s="1029"/>
      <c r="AI125" s="1029"/>
      <c r="AJ125" s="1030"/>
      <c r="AK125" s="1031" t="s">
        <v>538</v>
      </c>
      <c r="AL125" s="1029"/>
      <c r="AM125" s="1029"/>
      <c r="AN125" s="1029"/>
      <c r="AO125" s="1030"/>
      <c r="AP125" s="1032" t="s">
        <v>538</v>
      </c>
      <c r="AQ125" s="1033"/>
      <c r="AR125" s="1033"/>
      <c r="AS125" s="1033"/>
      <c r="AT125" s="1034"/>
      <c r="AU125" s="241"/>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2"/>
      <c r="BR125" s="362"/>
      <c r="BS125" s="362"/>
      <c r="BT125" s="362"/>
      <c r="BU125" s="362"/>
      <c r="BV125" s="362"/>
      <c r="BW125" s="362"/>
      <c r="BX125" s="362"/>
      <c r="BY125" s="362"/>
      <c r="BZ125" s="362"/>
      <c r="CA125" s="362"/>
      <c r="CB125" s="362"/>
      <c r="CC125" s="362"/>
      <c r="CD125" s="362"/>
      <c r="CE125" s="362"/>
      <c r="CF125" s="362"/>
      <c r="CG125" s="362"/>
      <c r="CH125" s="362"/>
      <c r="CI125" s="362"/>
      <c r="CJ125" s="242"/>
      <c r="CK125" s="1093" t="s">
        <v>372</v>
      </c>
      <c r="CL125" s="1078"/>
      <c r="CM125" s="1078"/>
      <c r="CN125" s="1078"/>
      <c r="CO125" s="1079"/>
      <c r="CP125" s="1010" t="s">
        <v>373</v>
      </c>
      <c r="CQ125" s="959"/>
      <c r="CR125" s="959"/>
      <c r="CS125" s="959"/>
      <c r="CT125" s="959"/>
      <c r="CU125" s="959"/>
      <c r="CV125" s="959"/>
      <c r="CW125" s="959"/>
      <c r="CX125" s="959"/>
      <c r="CY125" s="959"/>
      <c r="CZ125" s="959"/>
      <c r="DA125" s="959"/>
      <c r="DB125" s="959"/>
      <c r="DC125" s="959"/>
      <c r="DD125" s="959"/>
      <c r="DE125" s="959"/>
      <c r="DF125" s="960"/>
      <c r="DG125" s="996" t="s">
        <v>538</v>
      </c>
      <c r="DH125" s="997"/>
      <c r="DI125" s="997"/>
      <c r="DJ125" s="997"/>
      <c r="DK125" s="997"/>
      <c r="DL125" s="997" t="s">
        <v>538</v>
      </c>
      <c r="DM125" s="997"/>
      <c r="DN125" s="997"/>
      <c r="DO125" s="997"/>
      <c r="DP125" s="997"/>
      <c r="DQ125" s="997" t="s">
        <v>538</v>
      </c>
      <c r="DR125" s="997"/>
      <c r="DS125" s="997"/>
      <c r="DT125" s="997"/>
      <c r="DU125" s="997"/>
      <c r="DV125" s="998" t="s">
        <v>538</v>
      </c>
      <c r="DW125" s="998"/>
      <c r="DX125" s="998"/>
      <c r="DY125" s="998"/>
      <c r="DZ125" s="999"/>
    </row>
    <row r="126" spans="1:130" s="212" customFormat="1" ht="26.25" customHeight="1" thickBot="1">
      <c r="A126" s="1135"/>
      <c r="B126" s="1016"/>
      <c r="C126" s="986" t="s">
        <v>364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538</v>
      </c>
      <c r="AB126" s="1029"/>
      <c r="AC126" s="1029"/>
      <c r="AD126" s="1029"/>
      <c r="AE126" s="1030"/>
      <c r="AF126" s="1031" t="s">
        <v>538</v>
      </c>
      <c r="AG126" s="1029"/>
      <c r="AH126" s="1029"/>
      <c r="AI126" s="1029"/>
      <c r="AJ126" s="1030"/>
      <c r="AK126" s="1031" t="s">
        <v>538</v>
      </c>
      <c r="AL126" s="1029"/>
      <c r="AM126" s="1029"/>
      <c r="AN126" s="1029"/>
      <c r="AO126" s="1030"/>
      <c r="AP126" s="1032" t="s">
        <v>538</v>
      </c>
      <c r="AQ126" s="1033"/>
      <c r="AR126" s="1033"/>
      <c r="AS126" s="1033"/>
      <c r="AT126" s="1034"/>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62"/>
      <c r="CH126" s="362"/>
      <c r="CI126" s="362"/>
      <c r="CJ126" s="242"/>
      <c r="CK126" s="1094"/>
      <c r="CL126" s="1081"/>
      <c r="CM126" s="1081"/>
      <c r="CN126" s="1081"/>
      <c r="CO126" s="1082"/>
      <c r="CP126" s="1019" t="s">
        <v>374</v>
      </c>
      <c r="CQ126" s="1020"/>
      <c r="CR126" s="1020"/>
      <c r="CS126" s="1020"/>
      <c r="CT126" s="1020"/>
      <c r="CU126" s="1020"/>
      <c r="CV126" s="1020"/>
      <c r="CW126" s="1020"/>
      <c r="CX126" s="1020"/>
      <c r="CY126" s="1020"/>
      <c r="CZ126" s="1020"/>
      <c r="DA126" s="1020"/>
      <c r="DB126" s="1020"/>
      <c r="DC126" s="1020"/>
      <c r="DD126" s="1020"/>
      <c r="DE126" s="1020"/>
      <c r="DF126" s="1021"/>
      <c r="DG126" s="989" t="s">
        <v>538</v>
      </c>
      <c r="DH126" s="990"/>
      <c r="DI126" s="990"/>
      <c r="DJ126" s="990"/>
      <c r="DK126" s="990"/>
      <c r="DL126" s="990" t="s">
        <v>538</v>
      </c>
      <c r="DM126" s="990"/>
      <c r="DN126" s="990"/>
      <c r="DO126" s="990"/>
      <c r="DP126" s="990"/>
      <c r="DQ126" s="990" t="s">
        <v>538</v>
      </c>
      <c r="DR126" s="990"/>
      <c r="DS126" s="990"/>
      <c r="DT126" s="990"/>
      <c r="DU126" s="990"/>
      <c r="DV126" s="991" t="s">
        <v>538</v>
      </c>
      <c r="DW126" s="991"/>
      <c r="DX126" s="991"/>
      <c r="DY126" s="991"/>
      <c r="DZ126" s="992"/>
    </row>
    <row r="127" spans="1:130" s="212" customFormat="1" ht="26.25" customHeight="1">
      <c r="A127" s="1136"/>
      <c r="B127" s="1018"/>
      <c r="C127" s="1072" t="s">
        <v>375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538</v>
      </c>
      <c r="AB127" s="1029"/>
      <c r="AC127" s="1029"/>
      <c r="AD127" s="1029"/>
      <c r="AE127" s="1030"/>
      <c r="AF127" s="1031" t="s">
        <v>538</v>
      </c>
      <c r="AG127" s="1029"/>
      <c r="AH127" s="1029"/>
      <c r="AI127" s="1029"/>
      <c r="AJ127" s="1030"/>
      <c r="AK127" s="1031" t="s">
        <v>538</v>
      </c>
      <c r="AL127" s="1029"/>
      <c r="AM127" s="1029"/>
      <c r="AN127" s="1029"/>
      <c r="AO127" s="1030"/>
      <c r="AP127" s="1032" t="s">
        <v>538</v>
      </c>
      <c r="AQ127" s="1033"/>
      <c r="AR127" s="1033"/>
      <c r="AS127" s="1033"/>
      <c r="AT127" s="1034"/>
      <c r="AU127" s="243"/>
      <c r="AV127" s="243"/>
      <c r="AW127" s="243"/>
      <c r="AX127" s="1108" t="s">
        <v>376</v>
      </c>
      <c r="AY127" s="1109"/>
      <c r="AZ127" s="1109"/>
      <c r="BA127" s="1109"/>
      <c r="BB127" s="1109"/>
      <c r="BC127" s="1109"/>
      <c r="BD127" s="1109"/>
      <c r="BE127" s="1110"/>
      <c r="BF127" s="1111" t="s">
        <v>377</v>
      </c>
      <c r="BG127" s="1109"/>
      <c r="BH127" s="1109"/>
      <c r="BI127" s="1109"/>
      <c r="BJ127" s="1109"/>
      <c r="BK127" s="1109"/>
      <c r="BL127" s="1110"/>
      <c r="BM127" s="1111" t="s">
        <v>550</v>
      </c>
      <c r="BN127" s="1109"/>
      <c r="BO127" s="1109"/>
      <c r="BP127" s="1109"/>
      <c r="BQ127" s="1109"/>
      <c r="BR127" s="1109"/>
      <c r="BS127" s="1110"/>
      <c r="BT127" s="1111" t="s">
        <v>551</v>
      </c>
      <c r="BU127" s="1109"/>
      <c r="BV127" s="1109"/>
      <c r="BW127" s="1109"/>
      <c r="BX127" s="1109"/>
      <c r="BY127" s="1109"/>
      <c r="BZ127" s="1133"/>
      <c r="CA127" s="243"/>
      <c r="CB127" s="243"/>
      <c r="CC127" s="243"/>
      <c r="CD127" s="244"/>
      <c r="CE127" s="244"/>
      <c r="CF127" s="244"/>
      <c r="CG127" s="362"/>
      <c r="CH127" s="362"/>
      <c r="CI127" s="362"/>
      <c r="CJ127" s="242"/>
      <c r="CK127" s="1094"/>
      <c r="CL127" s="1081"/>
      <c r="CM127" s="1081"/>
      <c r="CN127" s="1081"/>
      <c r="CO127" s="1082"/>
      <c r="CP127" s="1019" t="s">
        <v>552</v>
      </c>
      <c r="CQ127" s="1020"/>
      <c r="CR127" s="1020"/>
      <c r="CS127" s="1020"/>
      <c r="CT127" s="1020"/>
      <c r="CU127" s="1020"/>
      <c r="CV127" s="1020"/>
      <c r="CW127" s="1020"/>
      <c r="CX127" s="1020"/>
      <c r="CY127" s="1020"/>
      <c r="CZ127" s="1020"/>
      <c r="DA127" s="1020"/>
      <c r="DB127" s="1020"/>
      <c r="DC127" s="1020"/>
      <c r="DD127" s="1020"/>
      <c r="DE127" s="1020"/>
      <c r="DF127" s="1021"/>
      <c r="DG127" s="989" t="s">
        <v>538</v>
      </c>
      <c r="DH127" s="990"/>
      <c r="DI127" s="990"/>
      <c r="DJ127" s="990"/>
      <c r="DK127" s="990"/>
      <c r="DL127" s="990" t="s">
        <v>538</v>
      </c>
      <c r="DM127" s="990"/>
      <c r="DN127" s="990"/>
      <c r="DO127" s="990"/>
      <c r="DP127" s="990"/>
      <c r="DQ127" s="990" t="s">
        <v>538</v>
      </c>
      <c r="DR127" s="990"/>
      <c r="DS127" s="990"/>
      <c r="DT127" s="990"/>
      <c r="DU127" s="990"/>
      <c r="DV127" s="991" t="s">
        <v>538</v>
      </c>
      <c r="DW127" s="991"/>
      <c r="DX127" s="991"/>
      <c r="DY127" s="991"/>
      <c r="DZ127" s="992"/>
    </row>
    <row r="128" spans="1:130" s="212" customFormat="1" ht="26.25" customHeight="1" thickBot="1">
      <c r="A128" s="1119" t="s">
        <v>378</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553</v>
      </c>
      <c r="X128" s="1121"/>
      <c r="Y128" s="1121"/>
      <c r="Z128" s="1122"/>
      <c r="AA128" s="1123" t="s">
        <v>538</v>
      </c>
      <c r="AB128" s="1124"/>
      <c r="AC128" s="1124"/>
      <c r="AD128" s="1124"/>
      <c r="AE128" s="1125"/>
      <c r="AF128" s="1126" t="s">
        <v>538</v>
      </c>
      <c r="AG128" s="1124"/>
      <c r="AH128" s="1124"/>
      <c r="AI128" s="1124"/>
      <c r="AJ128" s="1125"/>
      <c r="AK128" s="1126" t="s">
        <v>538</v>
      </c>
      <c r="AL128" s="1124"/>
      <c r="AM128" s="1124"/>
      <c r="AN128" s="1124"/>
      <c r="AO128" s="1125"/>
      <c r="AP128" s="1127"/>
      <c r="AQ128" s="1128"/>
      <c r="AR128" s="1128"/>
      <c r="AS128" s="1128"/>
      <c r="AT128" s="1129"/>
      <c r="AU128" s="243"/>
      <c r="AV128" s="243"/>
      <c r="AW128" s="243"/>
      <c r="AX128" s="958" t="s">
        <v>379</v>
      </c>
      <c r="AY128" s="959"/>
      <c r="AZ128" s="959"/>
      <c r="BA128" s="959"/>
      <c r="BB128" s="959"/>
      <c r="BC128" s="959"/>
      <c r="BD128" s="959"/>
      <c r="BE128" s="960"/>
      <c r="BF128" s="1130" t="s">
        <v>538</v>
      </c>
      <c r="BG128" s="1131"/>
      <c r="BH128" s="1131"/>
      <c r="BI128" s="1131"/>
      <c r="BJ128" s="1131"/>
      <c r="BK128" s="1131"/>
      <c r="BL128" s="1132"/>
      <c r="BM128" s="1130">
        <v>15</v>
      </c>
      <c r="BN128" s="1131"/>
      <c r="BO128" s="1131"/>
      <c r="BP128" s="1131"/>
      <c r="BQ128" s="1131"/>
      <c r="BR128" s="1131"/>
      <c r="BS128" s="1132"/>
      <c r="BT128" s="1130">
        <v>20</v>
      </c>
      <c r="BU128" s="1131"/>
      <c r="BV128" s="1131"/>
      <c r="BW128" s="1131"/>
      <c r="BX128" s="1131"/>
      <c r="BY128" s="1131"/>
      <c r="BZ128" s="1149"/>
      <c r="CA128" s="244"/>
      <c r="CB128" s="244"/>
      <c r="CC128" s="244"/>
      <c r="CD128" s="244"/>
      <c r="CE128" s="244"/>
      <c r="CF128" s="244"/>
      <c r="CG128" s="362"/>
      <c r="CH128" s="362"/>
      <c r="CI128" s="362"/>
      <c r="CJ128" s="242"/>
      <c r="CK128" s="1095"/>
      <c r="CL128" s="1096"/>
      <c r="CM128" s="1096"/>
      <c r="CN128" s="1096"/>
      <c r="CO128" s="1097"/>
      <c r="CP128" s="1112" t="s">
        <v>380</v>
      </c>
      <c r="CQ128" s="1113"/>
      <c r="CR128" s="1113"/>
      <c r="CS128" s="1113"/>
      <c r="CT128" s="1113"/>
      <c r="CU128" s="1113"/>
      <c r="CV128" s="1113"/>
      <c r="CW128" s="1113"/>
      <c r="CX128" s="1113"/>
      <c r="CY128" s="1113"/>
      <c r="CZ128" s="1113"/>
      <c r="DA128" s="1113"/>
      <c r="DB128" s="1113"/>
      <c r="DC128" s="1113"/>
      <c r="DD128" s="1113"/>
      <c r="DE128" s="1113"/>
      <c r="DF128" s="1114"/>
      <c r="DG128" s="1115" t="s">
        <v>538</v>
      </c>
      <c r="DH128" s="1116"/>
      <c r="DI128" s="1116"/>
      <c r="DJ128" s="1116"/>
      <c r="DK128" s="1116"/>
      <c r="DL128" s="1116" t="s">
        <v>538</v>
      </c>
      <c r="DM128" s="1116"/>
      <c r="DN128" s="1116"/>
      <c r="DO128" s="1116"/>
      <c r="DP128" s="1116"/>
      <c r="DQ128" s="1116" t="s">
        <v>538</v>
      </c>
      <c r="DR128" s="1116"/>
      <c r="DS128" s="1116"/>
      <c r="DT128" s="1116"/>
      <c r="DU128" s="1116"/>
      <c r="DV128" s="1117" t="s">
        <v>538</v>
      </c>
      <c r="DW128" s="1117"/>
      <c r="DX128" s="1117"/>
      <c r="DY128" s="1117"/>
      <c r="DZ128" s="1118"/>
    </row>
    <row r="129" spans="1:131" s="212" customFormat="1" ht="26.25" customHeight="1">
      <c r="A129" s="1000" t="s">
        <v>77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554</v>
      </c>
      <c r="X129" s="1144"/>
      <c r="Y129" s="1144"/>
      <c r="Z129" s="1145"/>
      <c r="AA129" s="1028">
        <v>1668686</v>
      </c>
      <c r="AB129" s="1029"/>
      <c r="AC129" s="1029"/>
      <c r="AD129" s="1029"/>
      <c r="AE129" s="1030"/>
      <c r="AF129" s="1031">
        <v>1628248</v>
      </c>
      <c r="AG129" s="1029"/>
      <c r="AH129" s="1029"/>
      <c r="AI129" s="1029"/>
      <c r="AJ129" s="1030"/>
      <c r="AK129" s="1031">
        <v>1561807</v>
      </c>
      <c r="AL129" s="1029"/>
      <c r="AM129" s="1029"/>
      <c r="AN129" s="1029"/>
      <c r="AO129" s="1030"/>
      <c r="AP129" s="1146"/>
      <c r="AQ129" s="1147"/>
      <c r="AR129" s="1147"/>
      <c r="AS129" s="1147"/>
      <c r="AT129" s="1148"/>
      <c r="AU129" s="245"/>
      <c r="AV129" s="245"/>
      <c r="AW129" s="245"/>
      <c r="AX129" s="1137" t="s">
        <v>381</v>
      </c>
      <c r="AY129" s="1020"/>
      <c r="AZ129" s="1020"/>
      <c r="BA129" s="1020"/>
      <c r="BB129" s="1020"/>
      <c r="BC129" s="1020"/>
      <c r="BD129" s="1020"/>
      <c r="BE129" s="1021"/>
      <c r="BF129" s="1138" t="s">
        <v>538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c r="A130" s="1000" t="s">
        <v>382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555</v>
      </c>
      <c r="X130" s="1144"/>
      <c r="Y130" s="1144"/>
      <c r="Z130" s="1145"/>
      <c r="AA130" s="1028">
        <v>397743</v>
      </c>
      <c r="AB130" s="1029"/>
      <c r="AC130" s="1029"/>
      <c r="AD130" s="1029"/>
      <c r="AE130" s="1030"/>
      <c r="AF130" s="1031">
        <v>375985</v>
      </c>
      <c r="AG130" s="1029"/>
      <c r="AH130" s="1029"/>
      <c r="AI130" s="1029"/>
      <c r="AJ130" s="1030"/>
      <c r="AK130" s="1031">
        <v>354438</v>
      </c>
      <c r="AL130" s="1029"/>
      <c r="AM130" s="1029"/>
      <c r="AN130" s="1029"/>
      <c r="AO130" s="1030"/>
      <c r="AP130" s="1146"/>
      <c r="AQ130" s="1147"/>
      <c r="AR130" s="1147"/>
      <c r="AS130" s="1147"/>
      <c r="AT130" s="1148"/>
      <c r="AU130" s="245"/>
      <c r="AV130" s="245"/>
      <c r="AW130" s="245"/>
      <c r="AX130" s="1137" t="s">
        <v>383</v>
      </c>
      <c r="AY130" s="1020"/>
      <c r="AZ130" s="1020"/>
      <c r="BA130" s="1020"/>
      <c r="BB130" s="1020"/>
      <c r="BC130" s="1020"/>
      <c r="BD130" s="1020"/>
      <c r="BE130" s="1021"/>
      <c r="BF130" s="1174">
        <v>1.2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556</v>
      </c>
      <c r="X131" s="1182"/>
      <c r="Y131" s="1182"/>
      <c r="Z131" s="1183"/>
      <c r="AA131" s="1075">
        <v>1270943</v>
      </c>
      <c r="AB131" s="1054"/>
      <c r="AC131" s="1054"/>
      <c r="AD131" s="1054"/>
      <c r="AE131" s="1055"/>
      <c r="AF131" s="1053">
        <v>1252263</v>
      </c>
      <c r="AG131" s="1054"/>
      <c r="AH131" s="1054"/>
      <c r="AI131" s="1054"/>
      <c r="AJ131" s="1055"/>
      <c r="AK131" s="1053">
        <v>1207369</v>
      </c>
      <c r="AL131" s="1054"/>
      <c r="AM131" s="1054"/>
      <c r="AN131" s="1054"/>
      <c r="AO131" s="1055"/>
      <c r="AP131" s="1184"/>
      <c r="AQ131" s="1185"/>
      <c r="AR131" s="1185"/>
      <c r="AS131" s="1185"/>
      <c r="AT131" s="1186"/>
      <c r="AU131" s="245"/>
      <c r="AV131" s="245"/>
      <c r="AW131" s="245"/>
      <c r="AX131" s="1156" t="s">
        <v>384</v>
      </c>
      <c r="AY131" s="1113"/>
      <c r="AZ131" s="1113"/>
      <c r="BA131" s="1113"/>
      <c r="BB131" s="1113"/>
      <c r="BC131" s="1113"/>
      <c r="BD131" s="1113"/>
      <c r="BE131" s="1114"/>
      <c r="BF131" s="1157" t="s">
        <v>538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c r="A132" s="1163" t="s">
        <v>385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386</v>
      </c>
      <c r="W132" s="1167"/>
      <c r="X132" s="1167"/>
      <c r="Y132" s="1167"/>
      <c r="Z132" s="1168"/>
      <c r="AA132" s="1169">
        <v>3.3025084520000001</v>
      </c>
      <c r="AB132" s="1170"/>
      <c r="AC132" s="1170"/>
      <c r="AD132" s="1170"/>
      <c r="AE132" s="1171"/>
      <c r="AF132" s="1172">
        <v>2.2654985409999999</v>
      </c>
      <c r="AG132" s="1170"/>
      <c r="AH132" s="1170"/>
      <c r="AI132" s="1170"/>
      <c r="AJ132" s="1171"/>
      <c r="AK132" s="1172">
        <v>-1.9653477930000001</v>
      </c>
      <c r="AL132" s="1170"/>
      <c r="AM132" s="1170"/>
      <c r="AN132" s="1170"/>
      <c r="AO132" s="1171"/>
      <c r="AP132" s="1069"/>
      <c r="AQ132" s="1070"/>
      <c r="AR132" s="1070"/>
      <c r="AS132" s="1070"/>
      <c r="AT132" s="1173"/>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387</v>
      </c>
      <c r="W133" s="1150"/>
      <c r="X133" s="1150"/>
      <c r="Y133" s="1150"/>
      <c r="Z133" s="1151"/>
      <c r="AA133" s="1152">
        <v>6.8</v>
      </c>
      <c r="AB133" s="1153"/>
      <c r="AC133" s="1153"/>
      <c r="AD133" s="1153"/>
      <c r="AE133" s="1154"/>
      <c r="AF133" s="1152">
        <v>4.4000000000000004</v>
      </c>
      <c r="AG133" s="1153"/>
      <c r="AH133" s="1153"/>
      <c r="AI133" s="1153"/>
      <c r="AJ133" s="1154"/>
      <c r="AK133" s="1152">
        <v>1.2</v>
      </c>
      <c r="AL133" s="1153"/>
      <c r="AM133" s="1153"/>
      <c r="AN133" s="1153"/>
      <c r="AO133" s="1154"/>
      <c r="AP133" s="1099"/>
      <c r="AQ133" s="1100"/>
      <c r="AR133" s="1100"/>
      <c r="AS133" s="1100"/>
      <c r="AT133" s="1155"/>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sheetData>
  <sheetProtection algorithmName="SHA-512" hashValue="u1aqOdDzjTg5MwhelzRAW5nzd9vLGWwFvsbH/xZz4EAdCKr5ikNYTc5XiRHFEyLbWqZYcBkxsMeQKKbrBZGb+w==" saltValue="K0wEuRFSz2ENeD/M103F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52" customWidth="1"/>
    <col min="121" max="121" width="0" style="251" hidden="1" customWidth="1"/>
    <col min="122" max="16384" width="9" style="251" hidden="1"/>
  </cols>
  <sheetData>
    <row r="1" spans="1:120">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row r="3" spans="1:120"/>
    <row r="4" spans="1:120"/>
    <row r="5" spans="1:120"/>
    <row r="6" spans="1:120"/>
    <row r="7" spans="1:120"/>
    <row r="8" spans="1:120"/>
    <row r="9" spans="1:120"/>
    <row r="10" spans="1:120"/>
    <row r="11" spans="1:120"/>
    <row r="12" spans="1:120"/>
    <row r="13" spans="1:120"/>
    <row r="14" spans="1:120"/>
    <row r="15" spans="1:120"/>
    <row r="16" spans="1:120">
      <c r="DP16" s="251"/>
    </row>
    <row r="17" spans="119:120">
      <c r="DP17" s="251"/>
    </row>
    <row r="18" spans="119:120"/>
    <row r="19" spans="119:120"/>
    <row r="20" spans="119:120">
      <c r="DO20" s="251"/>
      <c r="DP20" s="251"/>
    </row>
    <row r="21" spans="119:120">
      <c r="DP21" s="251"/>
    </row>
    <row r="22" spans="119:120"/>
    <row r="23" spans="119:120">
      <c r="DO23" s="251"/>
      <c r="DP23" s="251"/>
    </row>
    <row r="24" spans="119:120">
      <c r="DP24" s="251"/>
    </row>
    <row r="25" spans="119:120">
      <c r="DP25" s="251"/>
    </row>
    <row r="26" spans="119:120">
      <c r="DO26" s="251"/>
      <c r="DP26" s="251"/>
    </row>
    <row r="27" spans="119:120"/>
    <row r="28" spans="119:120">
      <c r="DO28" s="251"/>
      <c r="DP28" s="251"/>
    </row>
    <row r="29" spans="119:120">
      <c r="DP29" s="251"/>
    </row>
    <row r="30" spans="119:120"/>
    <row r="31" spans="119:120">
      <c r="DO31" s="251"/>
      <c r="DP31" s="251"/>
    </row>
    <row r="32" spans="119:120"/>
    <row r="33" spans="98:120">
      <c r="DO33" s="251"/>
      <c r="DP33" s="251"/>
    </row>
    <row r="34" spans="98:120">
      <c r="DM34" s="251"/>
    </row>
    <row r="35" spans="98:120">
      <c r="CT35" s="251"/>
      <c r="CU35" s="251"/>
      <c r="CV35" s="251"/>
      <c r="CY35" s="251"/>
      <c r="CZ35" s="251"/>
      <c r="DA35" s="251"/>
      <c r="DD35" s="251"/>
      <c r="DE35" s="251"/>
      <c r="DF35" s="251"/>
      <c r="DI35" s="251"/>
      <c r="DJ35" s="251"/>
      <c r="DK35" s="251"/>
      <c r="DM35" s="251"/>
      <c r="DN35" s="251"/>
      <c r="DO35" s="251"/>
      <c r="DP35" s="251"/>
    </row>
    <row r="36" spans="98:120"/>
    <row r="37" spans="98:120">
      <c r="CW37" s="251"/>
      <c r="DB37" s="251"/>
      <c r="DG37" s="251"/>
      <c r="DL37" s="251"/>
      <c r="DP37" s="251"/>
    </row>
    <row r="38" spans="98:120">
      <c r="CT38" s="251"/>
      <c r="CU38" s="251"/>
      <c r="CV38" s="251"/>
      <c r="CW38" s="251"/>
      <c r="CY38" s="251"/>
      <c r="CZ38" s="251"/>
      <c r="DA38" s="251"/>
      <c r="DB38" s="251"/>
      <c r="DD38" s="251"/>
      <c r="DE38" s="251"/>
      <c r="DF38" s="251"/>
      <c r="DG38" s="251"/>
      <c r="DI38" s="251"/>
      <c r="DJ38" s="251"/>
      <c r="DK38" s="251"/>
      <c r="DL38" s="251"/>
      <c r="DN38" s="251"/>
      <c r="DO38" s="251"/>
      <c r="DP38" s="251"/>
    </row>
    <row r="39" spans="98:120"/>
    <row r="40" spans="98:120"/>
    <row r="41" spans="98:120"/>
    <row r="42" spans="98:120"/>
    <row r="43" spans="98:120"/>
    <row r="44" spans="98:120"/>
    <row r="45" spans="98:120"/>
    <row r="46" spans="98:120"/>
    <row r="47" spans="98:120"/>
    <row r="48" spans="98:120"/>
    <row r="49" spans="22:120">
      <c r="DN49" s="251"/>
      <c r="DO49" s="251"/>
      <c r="DP49" s="2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1"/>
      <c r="CS63" s="251"/>
      <c r="CX63" s="251"/>
      <c r="DC63" s="251"/>
      <c r="DH63" s="251"/>
    </row>
    <row r="64" spans="22:120">
      <c r="V64" s="251"/>
    </row>
    <row r="65" spans="15:120">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c r="Q66" s="251"/>
      <c r="S66" s="251"/>
      <c r="U66" s="251"/>
      <c r="DM66" s="251"/>
    </row>
    <row r="67" spans="15:120">
      <c r="O67" s="251"/>
      <c r="P67" s="251"/>
      <c r="R67" s="251"/>
      <c r="T67" s="251"/>
      <c r="Y67" s="251"/>
      <c r="CT67" s="251"/>
      <c r="CV67" s="251"/>
      <c r="CW67" s="251"/>
      <c r="CY67" s="251"/>
      <c r="DA67" s="251"/>
      <c r="DB67" s="251"/>
      <c r="DD67" s="251"/>
      <c r="DF67" s="251"/>
      <c r="DG67" s="251"/>
      <c r="DI67" s="251"/>
      <c r="DK67" s="251"/>
      <c r="DL67" s="251"/>
      <c r="DN67" s="251"/>
      <c r="DO67" s="251"/>
      <c r="DP67" s="251"/>
    </row>
    <row r="68" spans="15:120"/>
    <row r="69" spans="15:120"/>
    <row r="70" spans="15:120"/>
    <row r="71" spans="15:120"/>
    <row r="72" spans="15:120">
      <c r="DP72" s="251"/>
    </row>
    <row r="73" spans="15:120">
      <c r="DP73" s="2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1"/>
      <c r="CX96" s="251"/>
      <c r="DC96" s="251"/>
      <c r="DH96" s="251"/>
    </row>
    <row r="97" spans="24:120">
      <c r="CS97" s="251"/>
      <c r="CX97" s="251"/>
      <c r="DC97" s="251"/>
      <c r="DH97" s="251"/>
      <c r="DP97" s="252" t="s">
        <v>557</v>
      </c>
    </row>
    <row r="98" spans="24:120" hidden="1">
      <c r="CS98" s="251"/>
      <c r="CX98" s="251"/>
      <c r="DC98" s="251"/>
      <c r="DH98" s="251"/>
    </row>
    <row r="99" spans="24:120" hidden="1">
      <c r="CS99" s="251"/>
      <c r="CX99" s="251"/>
      <c r="DC99" s="251"/>
      <c r="DH99" s="251"/>
    </row>
    <row r="100" spans="24:120" hidden="1"/>
    <row r="101" spans="24:120" ht="12" hidden="1" customHeight="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c r="CU102" s="251"/>
      <c r="CZ102" s="251"/>
      <c r="DE102" s="251"/>
      <c r="DJ102" s="251"/>
      <c r="DM102" s="251"/>
    </row>
    <row r="103" spans="24:120" hidden="1">
      <c r="CT103" s="251"/>
      <c r="CV103" s="251"/>
      <c r="CW103" s="251"/>
      <c r="CY103" s="251"/>
      <c r="DA103" s="251"/>
      <c r="DB103" s="251"/>
      <c r="DD103" s="251"/>
      <c r="DF103" s="251"/>
      <c r="DG103" s="251"/>
      <c r="DI103" s="251"/>
      <c r="DK103" s="251"/>
      <c r="DL103" s="251"/>
      <c r="DM103" s="251"/>
      <c r="DN103" s="251"/>
      <c r="DO103" s="251"/>
      <c r="DP103" s="251"/>
    </row>
    <row r="104" spans="24:120" hidden="1">
      <c r="CV104" s="251"/>
      <c r="CW104" s="251"/>
      <c r="DA104" s="251"/>
      <c r="DB104" s="251"/>
      <c r="DF104" s="251"/>
      <c r="DG104" s="251"/>
      <c r="DK104" s="251"/>
      <c r="DL104" s="251"/>
      <c r="DN104" s="251"/>
      <c r="DO104" s="251"/>
      <c r="DP104" s="251"/>
    </row>
    <row r="105" spans="24:120" ht="12.75" hidden="1" customHeight="1"/>
    <row r="106" spans="24:120" hidden="1"/>
    <row r="107" spans="24:120" hidden="1"/>
    <row r="108" spans="24:120" hidden="1"/>
    <row r="109" spans="24:120" hidden="1"/>
    <row r="110" spans="24:120" hidden="1"/>
  </sheetData>
  <sheetProtection algorithmName="SHA-512" hashValue="tiirxUCRtAxIe5Ftcwbw/drutrgAhEtzDWvlmIajgZYJDFTd7MTyT/0LmC3mdquxvhTQPK5EBZHnvEVwjdhs5g==" saltValue="45EzRzsriiV857+fkjQx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52" customWidth="1"/>
    <col min="117" max="16384" width="9" style="251" hidden="1"/>
  </cols>
  <sheetData>
    <row r="1" spans="2:116">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row r="3" spans="2:116"/>
    <row r="4" spans="2:116">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row r="7" spans="2:116"/>
    <row r="8" spans="2:116"/>
    <row r="9" spans="2:116"/>
    <row r="10" spans="2:116"/>
    <row r="11" spans="2:116"/>
    <row r="12" spans="2:116"/>
    <row r="13" spans="2:116"/>
    <row r="14" spans="2:116"/>
    <row r="15" spans="2:116"/>
    <row r="16" spans="2:116"/>
    <row r="17" spans="9:116"/>
    <row r="18" spans="9:116">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row r="20" spans="9:116"/>
    <row r="21" spans="9:116">
      <c r="DL21" s="251"/>
    </row>
    <row r="22" spans="9:116">
      <c r="DI22" s="251"/>
      <c r="DJ22" s="251"/>
      <c r="DK22" s="251"/>
      <c r="DL22" s="251"/>
    </row>
    <row r="23" spans="9:116">
      <c r="CY23" s="251"/>
      <c r="CZ23" s="251"/>
      <c r="DA23" s="251"/>
      <c r="DB23" s="251"/>
      <c r="DC23" s="251"/>
      <c r="DD23" s="251"/>
      <c r="DE23" s="251"/>
      <c r="DF23" s="251"/>
      <c r="DG23" s="251"/>
      <c r="DH23" s="251"/>
      <c r="DI23" s="251"/>
      <c r="DJ23" s="251"/>
      <c r="DK23" s="251"/>
      <c r="DL23" s="251"/>
    </row>
    <row r="24" spans="9:116"/>
    <row r="25" spans="9:116"/>
    <row r="26" spans="9:116"/>
    <row r="27" spans="9:116"/>
    <row r="28" spans="9:116"/>
    <row r="29" spans="9:116"/>
    <row r="30" spans="9:116"/>
    <row r="31" spans="9:116"/>
    <row r="32" spans="9:116"/>
    <row r="33" spans="15:116"/>
    <row r="34" spans="15:116"/>
    <row r="35" spans="15:116">
      <c r="CZ35" s="251"/>
      <c r="DA35" s="251"/>
      <c r="DB35" s="251"/>
      <c r="DC35" s="251"/>
      <c r="DD35" s="251"/>
      <c r="DE35" s="251"/>
      <c r="DF35" s="251"/>
      <c r="DG35" s="251"/>
      <c r="DH35" s="251"/>
      <c r="DI35" s="251"/>
      <c r="DJ35" s="251"/>
      <c r="DK35" s="251"/>
      <c r="DL35" s="251"/>
    </row>
    <row r="36" spans="15:116"/>
    <row r="37" spans="15:116">
      <c r="DL37" s="251"/>
    </row>
    <row r="38" spans="15:116">
      <c r="DI38" s="251"/>
      <c r="DJ38" s="251"/>
      <c r="DK38" s="251"/>
      <c r="DL38" s="251"/>
    </row>
    <row r="39" spans="15:116"/>
    <row r="40" spans="15:116"/>
    <row r="41" spans="15:116"/>
    <row r="42" spans="15:116"/>
    <row r="43" spans="15:116">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c r="DL44" s="251"/>
    </row>
    <row r="45" spans="15:116"/>
    <row r="46" spans="15:116">
      <c r="DA46" s="251"/>
      <c r="DB46" s="251"/>
      <c r="DC46" s="251"/>
      <c r="DD46" s="251"/>
      <c r="DE46" s="251"/>
      <c r="DF46" s="251"/>
      <c r="DG46" s="251"/>
      <c r="DH46" s="251"/>
      <c r="DI46" s="251"/>
      <c r="DJ46" s="251"/>
      <c r="DK46" s="251"/>
      <c r="DL46" s="251"/>
    </row>
    <row r="47" spans="15:116"/>
    <row r="48" spans="15:116"/>
    <row r="49" spans="104:116"/>
    <row r="50" spans="104:116">
      <c r="CZ50" s="251"/>
      <c r="DA50" s="251"/>
      <c r="DB50" s="251"/>
      <c r="DC50" s="251"/>
      <c r="DD50" s="251"/>
      <c r="DE50" s="251"/>
      <c r="DF50" s="251"/>
      <c r="DG50" s="251"/>
      <c r="DH50" s="251"/>
      <c r="DI50" s="251"/>
      <c r="DJ50" s="251"/>
      <c r="DK50" s="251"/>
      <c r="DL50" s="251"/>
    </row>
    <row r="51" spans="104:116"/>
    <row r="52" spans="104:116"/>
    <row r="53" spans="104:116">
      <c r="DL53" s="2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1"/>
      <c r="DD67" s="251"/>
      <c r="DE67" s="251"/>
      <c r="DF67" s="251"/>
      <c r="DG67" s="251"/>
      <c r="DH67" s="251"/>
      <c r="DI67" s="251"/>
      <c r="DJ67" s="251"/>
      <c r="DK67" s="251"/>
      <c r="DL67" s="2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DSVk0py2JPHdgzfhZ6QszvQfJ0+FUg6SigXkAw8StmPCNR+YtoFYVjLAMV8S2OwjduzApZSzOvM4fqy8nm3AA==" saltValue="Y/Af82cqDwZIOkd2DcGD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c r="AS1" s="254"/>
      <c r="AT1" s="254"/>
    </row>
    <row r="2" spans="1:46">
      <c r="AS2" s="254"/>
      <c r="AT2" s="254"/>
    </row>
    <row r="3" spans="1:46">
      <c r="AS3" s="254"/>
      <c r="AT3" s="254"/>
    </row>
    <row r="4" spans="1:46">
      <c r="AS4" s="254"/>
      <c r="AT4" s="254"/>
    </row>
    <row r="5" spans="1:46" ht="17.25">
      <c r="A5" s="255" t="s">
        <v>389</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390</v>
      </c>
      <c r="AL6" s="259"/>
      <c r="AM6" s="259"/>
      <c r="AN6" s="259"/>
      <c r="AO6" s="254"/>
      <c r="AP6" s="254"/>
      <c r="AQ6" s="254"/>
      <c r="AR6" s="254"/>
    </row>
    <row r="7" spans="1:46">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0" t="s">
        <v>391</v>
      </c>
      <c r="AP7" s="264"/>
      <c r="AQ7" s="265" t="s">
        <v>392</v>
      </c>
      <c r="AR7" s="266"/>
    </row>
    <row r="8" spans="1:46">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1"/>
      <c r="AP8" s="270" t="s">
        <v>393</v>
      </c>
      <c r="AQ8" s="271" t="s">
        <v>394</v>
      </c>
      <c r="AR8" s="272" t="s">
        <v>395</v>
      </c>
    </row>
    <row r="9" spans="1:46">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2" t="s">
        <v>396</v>
      </c>
      <c r="AL9" s="1193"/>
      <c r="AM9" s="1193"/>
      <c r="AN9" s="1194"/>
      <c r="AO9" s="273">
        <v>435163</v>
      </c>
      <c r="AP9" s="273">
        <v>180416</v>
      </c>
      <c r="AQ9" s="274">
        <v>189734</v>
      </c>
      <c r="AR9" s="275">
        <v>-4.9000000000000004</v>
      </c>
    </row>
    <row r="10" spans="1:46">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2" t="s">
        <v>397</v>
      </c>
      <c r="AL10" s="1193"/>
      <c r="AM10" s="1193"/>
      <c r="AN10" s="1194"/>
      <c r="AO10" s="276">
        <v>79417</v>
      </c>
      <c r="AP10" s="276">
        <v>32926</v>
      </c>
      <c r="AQ10" s="277">
        <v>22180</v>
      </c>
      <c r="AR10" s="278">
        <v>48.4</v>
      </c>
    </row>
    <row r="11" spans="1:46" ht="13.5" customHeight="1">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2" t="s">
        <v>398</v>
      </c>
      <c r="AL11" s="1193"/>
      <c r="AM11" s="1193"/>
      <c r="AN11" s="1194"/>
      <c r="AO11" s="276">
        <v>2516</v>
      </c>
      <c r="AP11" s="276">
        <v>1043</v>
      </c>
      <c r="AQ11" s="277">
        <v>28692</v>
      </c>
      <c r="AR11" s="278">
        <v>-96.4</v>
      </c>
    </row>
    <row r="12" spans="1:46" ht="13.5" customHeight="1">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2" t="s">
        <v>399</v>
      </c>
      <c r="AL12" s="1193"/>
      <c r="AM12" s="1193"/>
      <c r="AN12" s="1194"/>
      <c r="AO12" s="276" t="s">
        <v>400</v>
      </c>
      <c r="AP12" s="276" t="s">
        <v>400</v>
      </c>
      <c r="AQ12" s="277">
        <v>4806</v>
      </c>
      <c r="AR12" s="278" t="s">
        <v>400</v>
      </c>
    </row>
    <row r="13" spans="1:46" ht="13.5" customHeight="1">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2" t="s">
        <v>401</v>
      </c>
      <c r="AL13" s="1193"/>
      <c r="AM13" s="1193"/>
      <c r="AN13" s="1194"/>
      <c r="AO13" s="276" t="s">
        <v>400</v>
      </c>
      <c r="AP13" s="276" t="s">
        <v>400</v>
      </c>
      <c r="AQ13" s="277" t="s">
        <v>400</v>
      </c>
      <c r="AR13" s="278" t="s">
        <v>400</v>
      </c>
    </row>
    <row r="14" spans="1:46" ht="13.5" customHeight="1">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2" t="s">
        <v>402</v>
      </c>
      <c r="AL14" s="1193"/>
      <c r="AM14" s="1193"/>
      <c r="AN14" s="1194"/>
      <c r="AO14" s="276">
        <v>18812</v>
      </c>
      <c r="AP14" s="276">
        <v>7799</v>
      </c>
      <c r="AQ14" s="277">
        <v>8976</v>
      </c>
      <c r="AR14" s="278">
        <v>-13.1</v>
      </c>
    </row>
    <row r="15" spans="1:46" ht="13.5" customHeight="1">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2" t="s">
        <v>403</v>
      </c>
      <c r="AL15" s="1193"/>
      <c r="AM15" s="1193"/>
      <c r="AN15" s="1194"/>
      <c r="AO15" s="276">
        <v>9160</v>
      </c>
      <c r="AP15" s="276">
        <v>3798</v>
      </c>
      <c r="AQ15" s="277">
        <v>4161</v>
      </c>
      <c r="AR15" s="278">
        <v>-8.6999999999999993</v>
      </c>
    </row>
    <row r="16" spans="1:46">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5" t="s">
        <v>404</v>
      </c>
      <c r="AL16" s="1196"/>
      <c r="AM16" s="1196"/>
      <c r="AN16" s="1197"/>
      <c r="AO16" s="276">
        <v>-42599</v>
      </c>
      <c r="AP16" s="276">
        <v>-17661</v>
      </c>
      <c r="AQ16" s="277">
        <v>-17989</v>
      </c>
      <c r="AR16" s="278">
        <v>-1.8</v>
      </c>
    </row>
    <row r="17" spans="1:46">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195" t="s">
        <v>145</v>
      </c>
      <c r="AL17" s="1196"/>
      <c r="AM17" s="1196"/>
      <c r="AN17" s="1197"/>
      <c r="AO17" s="276">
        <v>502469</v>
      </c>
      <c r="AP17" s="276">
        <v>208320</v>
      </c>
      <c r="AQ17" s="277">
        <v>240560</v>
      </c>
      <c r="AR17" s="278">
        <v>-13.4</v>
      </c>
    </row>
    <row r="18" spans="1:46">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405</v>
      </c>
      <c r="AL19" s="254"/>
      <c r="AM19" s="254"/>
      <c r="AN19" s="254"/>
      <c r="AO19" s="254"/>
      <c r="AP19" s="254"/>
      <c r="AQ19" s="254"/>
      <c r="AR19" s="254"/>
    </row>
    <row r="20" spans="1:46">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406</v>
      </c>
      <c r="AP20" s="284" t="s">
        <v>407</v>
      </c>
      <c r="AQ20" s="285" t="s">
        <v>408</v>
      </c>
      <c r="AR20" s="286"/>
    </row>
    <row r="21" spans="1:46" s="292" customFormat="1">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7" t="s">
        <v>409</v>
      </c>
      <c r="AL21" s="1188"/>
      <c r="AM21" s="1188"/>
      <c r="AN21" s="1189"/>
      <c r="AO21" s="288">
        <v>19.489999999999998</v>
      </c>
      <c r="AP21" s="289">
        <v>21.65</v>
      </c>
      <c r="AQ21" s="290">
        <v>-2.16</v>
      </c>
      <c r="AR21" s="259"/>
      <c r="AS21" s="291"/>
      <c r="AT21" s="287"/>
    </row>
    <row r="22" spans="1:46" s="292" customFormat="1">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7" t="s">
        <v>410</v>
      </c>
      <c r="AL22" s="1188"/>
      <c r="AM22" s="1188"/>
      <c r="AN22" s="1189"/>
      <c r="AO22" s="293">
        <v>98.1</v>
      </c>
      <c r="AP22" s="294">
        <v>95.4</v>
      </c>
      <c r="AQ22" s="295">
        <v>2.7</v>
      </c>
      <c r="AR22" s="279"/>
      <c r="AS22" s="291"/>
      <c r="AT22" s="287"/>
    </row>
    <row r="23" spans="1:46" s="292" customFormat="1">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259" t="s">
        <v>558</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c r="A27" s="300" t="s">
        <v>411</v>
      </c>
      <c r="AO27" s="254"/>
      <c r="AP27" s="254"/>
      <c r="AQ27" s="254"/>
      <c r="AR27" s="254"/>
      <c r="AS27" s="254"/>
      <c r="AT27" s="254"/>
    </row>
    <row r="28" spans="1:46" ht="17.25">
      <c r="A28" s="255" t="s">
        <v>412</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413</v>
      </c>
      <c r="AL29" s="259"/>
      <c r="AM29" s="259"/>
      <c r="AN29" s="259"/>
      <c r="AO29" s="254"/>
      <c r="AP29" s="254"/>
      <c r="AQ29" s="254"/>
      <c r="AR29" s="254"/>
      <c r="AS29" s="302"/>
    </row>
    <row r="30" spans="1:46">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0" t="s">
        <v>391</v>
      </c>
      <c r="AP30" s="264"/>
      <c r="AQ30" s="265" t="s">
        <v>392</v>
      </c>
      <c r="AR30" s="266"/>
    </row>
    <row r="31" spans="1:46">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1"/>
      <c r="AP31" s="270" t="s">
        <v>393</v>
      </c>
      <c r="AQ31" s="271" t="s">
        <v>394</v>
      </c>
      <c r="AR31" s="272" t="s">
        <v>395</v>
      </c>
    </row>
    <row r="32" spans="1:46" ht="27" customHeight="1">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203" t="s">
        <v>414</v>
      </c>
      <c r="AL32" s="1204"/>
      <c r="AM32" s="1204"/>
      <c r="AN32" s="1205"/>
      <c r="AO32" s="303">
        <v>226063</v>
      </c>
      <c r="AP32" s="303">
        <v>93724</v>
      </c>
      <c r="AQ32" s="304">
        <v>139228</v>
      </c>
      <c r="AR32" s="305">
        <v>-32.700000000000003</v>
      </c>
    </row>
    <row r="33" spans="1:46" ht="13.5" customHeight="1">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203" t="s">
        <v>415</v>
      </c>
      <c r="AL33" s="1204"/>
      <c r="AM33" s="1204"/>
      <c r="AN33" s="1205"/>
      <c r="AO33" s="303" t="s">
        <v>400</v>
      </c>
      <c r="AP33" s="303" t="s">
        <v>400</v>
      </c>
      <c r="AQ33" s="304" t="s">
        <v>400</v>
      </c>
      <c r="AR33" s="305" t="s">
        <v>400</v>
      </c>
    </row>
    <row r="34" spans="1:46" ht="27" customHeight="1">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203" t="s">
        <v>416</v>
      </c>
      <c r="AL34" s="1204"/>
      <c r="AM34" s="1204"/>
      <c r="AN34" s="1205"/>
      <c r="AO34" s="303" t="s">
        <v>400</v>
      </c>
      <c r="AP34" s="303" t="s">
        <v>400</v>
      </c>
      <c r="AQ34" s="304">
        <v>5</v>
      </c>
      <c r="AR34" s="305" t="s">
        <v>400</v>
      </c>
    </row>
    <row r="35" spans="1:46" ht="27" customHeight="1">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203" t="s">
        <v>559</v>
      </c>
      <c r="AL35" s="1204"/>
      <c r="AM35" s="1204"/>
      <c r="AN35" s="1205"/>
      <c r="AO35" s="303">
        <v>103394</v>
      </c>
      <c r="AP35" s="303">
        <v>42867</v>
      </c>
      <c r="AQ35" s="304">
        <v>32095</v>
      </c>
      <c r="AR35" s="305">
        <v>33.6</v>
      </c>
    </row>
    <row r="36" spans="1:46" ht="27" customHeight="1">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203" t="s">
        <v>560</v>
      </c>
      <c r="AL36" s="1204"/>
      <c r="AM36" s="1204"/>
      <c r="AN36" s="1205"/>
      <c r="AO36" s="303">
        <v>1252</v>
      </c>
      <c r="AP36" s="303">
        <v>519</v>
      </c>
      <c r="AQ36" s="304">
        <v>5254</v>
      </c>
      <c r="AR36" s="305">
        <v>-90.1</v>
      </c>
    </row>
    <row r="37" spans="1:46" ht="13.5" customHeight="1">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203" t="s">
        <v>561</v>
      </c>
      <c r="AL37" s="1204"/>
      <c r="AM37" s="1204"/>
      <c r="AN37" s="1205"/>
      <c r="AO37" s="303" t="s">
        <v>400</v>
      </c>
      <c r="AP37" s="303" t="s">
        <v>400</v>
      </c>
      <c r="AQ37" s="304">
        <v>1384</v>
      </c>
      <c r="AR37" s="305" t="s">
        <v>400</v>
      </c>
    </row>
    <row r="38" spans="1:46" ht="27" customHeight="1">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206" t="s">
        <v>417</v>
      </c>
      <c r="AL38" s="1207"/>
      <c r="AM38" s="1207"/>
      <c r="AN38" s="1208"/>
      <c r="AO38" s="306" t="s">
        <v>400</v>
      </c>
      <c r="AP38" s="306" t="s">
        <v>400</v>
      </c>
      <c r="AQ38" s="307">
        <v>32</v>
      </c>
      <c r="AR38" s="295" t="s">
        <v>400</v>
      </c>
      <c r="AS38" s="302"/>
    </row>
    <row r="39" spans="1:46">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206" t="s">
        <v>418</v>
      </c>
      <c r="AL39" s="1207"/>
      <c r="AM39" s="1207"/>
      <c r="AN39" s="1208"/>
      <c r="AO39" s="303" t="s">
        <v>400</v>
      </c>
      <c r="AP39" s="303" t="s">
        <v>400</v>
      </c>
      <c r="AQ39" s="304">
        <v>-8131</v>
      </c>
      <c r="AR39" s="305" t="s">
        <v>400</v>
      </c>
      <c r="AS39" s="302"/>
    </row>
    <row r="40" spans="1:46" ht="27" customHeight="1">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203" t="s">
        <v>419</v>
      </c>
      <c r="AL40" s="1204"/>
      <c r="AM40" s="1204"/>
      <c r="AN40" s="1205"/>
      <c r="AO40" s="303">
        <v>-354438</v>
      </c>
      <c r="AP40" s="303">
        <v>-146948</v>
      </c>
      <c r="AQ40" s="304">
        <v>-126394</v>
      </c>
      <c r="AR40" s="305">
        <v>16.3</v>
      </c>
      <c r="AS40" s="302"/>
    </row>
    <row r="41" spans="1:46">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9" t="s">
        <v>240</v>
      </c>
      <c r="AL41" s="1210"/>
      <c r="AM41" s="1210"/>
      <c r="AN41" s="1211"/>
      <c r="AO41" s="303">
        <v>-23729</v>
      </c>
      <c r="AP41" s="303">
        <v>-9838</v>
      </c>
      <c r="AQ41" s="304">
        <v>43473</v>
      </c>
      <c r="AR41" s="305">
        <v>-122.6</v>
      </c>
      <c r="AS41" s="302"/>
    </row>
    <row r="42" spans="1:46">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562</v>
      </c>
      <c r="AL42" s="254"/>
      <c r="AM42" s="254"/>
      <c r="AN42" s="254"/>
      <c r="AO42" s="254"/>
      <c r="AP42" s="254"/>
      <c r="AQ42" s="279"/>
      <c r="AR42" s="279"/>
      <c r="AS42" s="302"/>
    </row>
    <row r="43" spans="1:46">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c r="A47" s="312" t="s">
        <v>420</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421</v>
      </c>
      <c r="AL48" s="313"/>
      <c r="AM48" s="313"/>
      <c r="AN48" s="313"/>
      <c r="AO48" s="313"/>
      <c r="AP48" s="313"/>
      <c r="AQ48" s="314"/>
      <c r="AR48" s="313"/>
    </row>
    <row r="49" spans="1:44" ht="13.5" customHeight="1">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8" t="s">
        <v>391</v>
      </c>
      <c r="AN49" s="1200" t="s">
        <v>422</v>
      </c>
      <c r="AO49" s="1201"/>
      <c r="AP49" s="1201"/>
      <c r="AQ49" s="1201"/>
      <c r="AR49" s="1202"/>
    </row>
    <row r="50" spans="1:44">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9"/>
      <c r="AN50" s="319" t="s">
        <v>423</v>
      </c>
      <c r="AO50" s="320" t="s">
        <v>424</v>
      </c>
      <c r="AP50" s="321" t="s">
        <v>425</v>
      </c>
      <c r="AQ50" s="322" t="s">
        <v>426</v>
      </c>
      <c r="AR50" s="323" t="s">
        <v>427</v>
      </c>
    </row>
    <row r="51" spans="1:44">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428</v>
      </c>
      <c r="AL51" s="316"/>
      <c r="AM51" s="324">
        <v>271292</v>
      </c>
      <c r="AN51" s="325">
        <v>103114</v>
      </c>
      <c r="AO51" s="326">
        <v>83.3</v>
      </c>
      <c r="AP51" s="327">
        <v>316331</v>
      </c>
      <c r="AQ51" s="328">
        <v>38.6</v>
      </c>
      <c r="AR51" s="329">
        <v>44.7</v>
      </c>
    </row>
    <row r="52" spans="1:44">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429</v>
      </c>
      <c r="AM52" s="332">
        <v>166330</v>
      </c>
      <c r="AN52" s="333">
        <v>63219</v>
      </c>
      <c r="AO52" s="334">
        <v>56.1</v>
      </c>
      <c r="AP52" s="335">
        <v>106387</v>
      </c>
      <c r="AQ52" s="336">
        <v>22.8</v>
      </c>
      <c r="AR52" s="337">
        <v>33.299999999999997</v>
      </c>
    </row>
    <row r="53" spans="1:44">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430</v>
      </c>
      <c r="AL53" s="316"/>
      <c r="AM53" s="324">
        <v>385094</v>
      </c>
      <c r="AN53" s="325">
        <v>150076</v>
      </c>
      <c r="AO53" s="326">
        <v>45.5</v>
      </c>
      <c r="AP53" s="327">
        <v>333013</v>
      </c>
      <c r="AQ53" s="328">
        <v>5.3</v>
      </c>
      <c r="AR53" s="329">
        <v>40.200000000000003</v>
      </c>
    </row>
    <row r="54" spans="1:44">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429</v>
      </c>
      <c r="AM54" s="332">
        <v>324343</v>
      </c>
      <c r="AN54" s="333">
        <v>126400</v>
      </c>
      <c r="AO54" s="334">
        <v>99.9</v>
      </c>
      <c r="AP54" s="335">
        <v>126732</v>
      </c>
      <c r="AQ54" s="336">
        <v>19.100000000000001</v>
      </c>
      <c r="AR54" s="337">
        <v>80.8</v>
      </c>
    </row>
    <row r="55" spans="1:44">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431</v>
      </c>
      <c r="AL55" s="316"/>
      <c r="AM55" s="324">
        <v>247121</v>
      </c>
      <c r="AN55" s="325">
        <v>98888</v>
      </c>
      <c r="AO55" s="326">
        <v>-34.1</v>
      </c>
      <c r="AP55" s="327">
        <v>280458</v>
      </c>
      <c r="AQ55" s="328">
        <v>-15.8</v>
      </c>
      <c r="AR55" s="329">
        <v>-18.3</v>
      </c>
    </row>
    <row r="56" spans="1:44">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429</v>
      </c>
      <c r="AM56" s="332">
        <v>142537</v>
      </c>
      <c r="AN56" s="333">
        <v>57038</v>
      </c>
      <c r="AO56" s="334">
        <v>-54.9</v>
      </c>
      <c r="AP56" s="335">
        <v>127286</v>
      </c>
      <c r="AQ56" s="336">
        <v>0.4</v>
      </c>
      <c r="AR56" s="337">
        <v>-55.3</v>
      </c>
    </row>
    <row r="57" spans="1:44">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432</v>
      </c>
      <c r="AL57" s="316"/>
      <c r="AM57" s="324">
        <v>164893</v>
      </c>
      <c r="AN57" s="325">
        <v>67030</v>
      </c>
      <c r="AO57" s="326">
        <v>-32.200000000000003</v>
      </c>
      <c r="AP57" s="327">
        <v>291945</v>
      </c>
      <c r="AQ57" s="328">
        <v>4.0999999999999996</v>
      </c>
      <c r="AR57" s="329">
        <v>-36.299999999999997</v>
      </c>
    </row>
    <row r="58" spans="1:44">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429</v>
      </c>
      <c r="AM58" s="332">
        <v>145241</v>
      </c>
      <c r="AN58" s="333">
        <v>59041</v>
      </c>
      <c r="AO58" s="334">
        <v>3.5</v>
      </c>
      <c r="AP58" s="335">
        <v>127651</v>
      </c>
      <c r="AQ58" s="336">
        <v>0.3</v>
      </c>
      <c r="AR58" s="337">
        <v>3.2</v>
      </c>
    </row>
    <row r="59" spans="1:44">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433</v>
      </c>
      <c r="AL59" s="316"/>
      <c r="AM59" s="324">
        <v>393684</v>
      </c>
      <c r="AN59" s="325">
        <v>163219</v>
      </c>
      <c r="AO59" s="326">
        <v>143.5</v>
      </c>
      <c r="AP59" s="327">
        <v>291173</v>
      </c>
      <c r="AQ59" s="328">
        <v>-0.3</v>
      </c>
      <c r="AR59" s="329">
        <v>143.80000000000001</v>
      </c>
    </row>
    <row r="60" spans="1:44">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429</v>
      </c>
      <c r="AM60" s="332">
        <v>122643</v>
      </c>
      <c r="AN60" s="333">
        <v>50847</v>
      </c>
      <c r="AO60" s="334">
        <v>-13.9</v>
      </c>
      <c r="AP60" s="335">
        <v>119071</v>
      </c>
      <c r="AQ60" s="336">
        <v>-6.7</v>
      </c>
      <c r="AR60" s="337">
        <v>-7.2</v>
      </c>
    </row>
    <row r="61" spans="1:44">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434</v>
      </c>
      <c r="AL61" s="338"/>
      <c r="AM61" s="339">
        <v>292417</v>
      </c>
      <c r="AN61" s="340">
        <v>116465</v>
      </c>
      <c r="AO61" s="341">
        <v>41.2</v>
      </c>
      <c r="AP61" s="342">
        <v>302584</v>
      </c>
      <c r="AQ61" s="343">
        <v>6.4</v>
      </c>
      <c r="AR61" s="329">
        <v>34.799999999999997</v>
      </c>
    </row>
    <row r="62" spans="1:44">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429</v>
      </c>
      <c r="AM62" s="332">
        <v>180219</v>
      </c>
      <c r="AN62" s="333">
        <v>71309</v>
      </c>
      <c r="AO62" s="334">
        <v>18.100000000000001</v>
      </c>
      <c r="AP62" s="335">
        <v>121425</v>
      </c>
      <c r="AQ62" s="336">
        <v>7.2</v>
      </c>
      <c r="AR62" s="337">
        <v>10.9</v>
      </c>
    </row>
    <row r="63" spans="1:44">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4"/>
      <c r="AL67" s="254"/>
      <c r="AM67" s="254"/>
      <c r="AN67" s="254"/>
      <c r="AO67" s="254"/>
      <c r="AP67" s="254"/>
      <c r="AQ67" s="254"/>
      <c r="AR67" s="254"/>
      <c r="AS67" s="254"/>
      <c r="AT67" s="254"/>
    </row>
    <row r="68" spans="1:46" ht="13.5" hidden="1" customHeight="1">
      <c r="AK68" s="254"/>
      <c r="AL68" s="254"/>
      <c r="AM68" s="254"/>
      <c r="AN68" s="254"/>
      <c r="AO68" s="254"/>
      <c r="AP68" s="254"/>
      <c r="AQ68" s="254"/>
      <c r="AR68" s="254"/>
    </row>
    <row r="69" spans="1:46" ht="13.5" hidden="1" customHeight="1">
      <c r="AK69" s="254"/>
      <c r="AL69" s="254"/>
      <c r="AM69" s="254"/>
      <c r="AN69" s="254"/>
      <c r="AO69" s="254"/>
      <c r="AP69" s="254"/>
      <c r="AQ69" s="254"/>
      <c r="AR69" s="254"/>
    </row>
    <row r="70" spans="1:46" hidden="1">
      <c r="AK70" s="254"/>
      <c r="AL70" s="254"/>
      <c r="AM70" s="254"/>
      <c r="AN70" s="254"/>
      <c r="AO70" s="254"/>
      <c r="AP70" s="254"/>
      <c r="AQ70" s="254"/>
      <c r="AR70" s="254"/>
    </row>
    <row r="71" spans="1:46" hidden="1">
      <c r="AK71" s="254"/>
      <c r="AL71" s="254"/>
      <c r="AM71" s="254"/>
      <c r="AN71" s="254"/>
      <c r="AO71" s="254"/>
      <c r="AP71" s="254"/>
      <c r="AQ71" s="254"/>
      <c r="AR71" s="254"/>
    </row>
    <row r="72" spans="1:46" hidden="1">
      <c r="AK72" s="254"/>
      <c r="AL72" s="254"/>
      <c r="AM72" s="254"/>
      <c r="AN72" s="254"/>
      <c r="AO72" s="254"/>
      <c r="AP72" s="254"/>
      <c r="AQ72" s="254"/>
      <c r="AR72" s="254"/>
    </row>
    <row r="73" spans="1:46" hidden="1">
      <c r="AK73" s="254"/>
      <c r="AL73" s="254"/>
      <c r="AM73" s="254"/>
      <c r="AN73" s="254"/>
      <c r="AO73" s="254"/>
      <c r="AP73" s="254"/>
      <c r="AQ73" s="254"/>
      <c r="AR73" s="254"/>
    </row>
    <row r="74" spans="1:46" hidden="1"/>
  </sheetData>
  <sheetProtection algorithmName="SHA-512" hashValue="jcFmoEssfH+lApNM+ef+shrcJj4bx/mB3mwqUIU2WxMuc9avugnKA4pprPVOz0jnM6zem44ikEXM+GyaRAF+RQ==" saltValue="5ORaImou9vEjMoja4fqHa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52" customWidth="1"/>
    <col min="126" max="16384" width="9" style="251" hidden="1"/>
  </cols>
  <sheetData>
    <row r="1" spans="2:125"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c r="B2" s="251"/>
      <c r="DG2" s="251"/>
    </row>
    <row r="3" spans="2:12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row r="5" spans="2:125"/>
    <row r="6" spans="2:125"/>
    <row r="7" spans="2:125"/>
    <row r="8" spans="2:125"/>
    <row r="9" spans="2:125">
      <c r="DU9" s="251"/>
    </row>
    <row r="10" spans="2:125"/>
    <row r="11" spans="2:125"/>
    <row r="12" spans="2:125"/>
    <row r="13" spans="2:125"/>
    <row r="14" spans="2:125"/>
    <row r="15" spans="2:125"/>
    <row r="16" spans="2:125"/>
    <row r="17" spans="125:125">
      <c r="DU17" s="251"/>
    </row>
    <row r="18" spans="125:125"/>
    <row r="19" spans="125:125"/>
    <row r="20" spans="125:125">
      <c r="DU20" s="251"/>
    </row>
    <row r="21" spans="125:125">
      <c r="DU21" s="251"/>
    </row>
    <row r="22" spans="125:125"/>
    <row r="23" spans="125:125"/>
    <row r="24" spans="125:125"/>
    <row r="25" spans="125:125"/>
    <row r="26" spans="125:125"/>
    <row r="27" spans="125:125"/>
    <row r="28" spans="125:125">
      <c r="DU28" s="251"/>
    </row>
    <row r="29" spans="125:125"/>
    <row r="30" spans="125:125"/>
    <row r="31" spans="125:125"/>
    <row r="32" spans="125:125"/>
    <row r="33" spans="2:125">
      <c r="B33" s="251"/>
      <c r="G33" s="251"/>
      <c r="I33" s="251"/>
    </row>
    <row r="34" spans="2:125">
      <c r="C34" s="251"/>
      <c r="P34" s="251"/>
      <c r="DE34" s="251"/>
      <c r="DH34" s="251"/>
    </row>
    <row r="35" spans="2:125">
      <c r="D35" s="251"/>
      <c r="E35" s="251"/>
      <c r="DG35" s="251"/>
      <c r="DJ35" s="251"/>
      <c r="DP35" s="251"/>
      <c r="DQ35" s="251"/>
      <c r="DR35" s="251"/>
      <c r="DS35" s="251"/>
      <c r="DT35" s="251"/>
      <c r="DU35" s="251"/>
    </row>
    <row r="36" spans="2:12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c r="DU37" s="251"/>
    </row>
    <row r="38" spans="2:125">
      <c r="DT38" s="251"/>
      <c r="DU38" s="251"/>
    </row>
    <row r="39" spans="2:125"/>
    <row r="40" spans="2:125">
      <c r="DH40" s="251"/>
    </row>
    <row r="41" spans="2:125">
      <c r="DE41" s="251"/>
    </row>
    <row r="42" spans="2:125">
      <c r="DG42" s="251"/>
      <c r="DJ42" s="251"/>
    </row>
    <row r="43" spans="2:12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c r="DU44" s="251"/>
    </row>
    <row r="45" spans="2:125"/>
    <row r="46" spans="2:125"/>
    <row r="47" spans="2:125"/>
    <row r="48" spans="2:125">
      <c r="DT48" s="251"/>
      <c r="DU48" s="251"/>
    </row>
    <row r="49" spans="120:125">
      <c r="DU49" s="251"/>
    </row>
    <row r="50" spans="120:125">
      <c r="DU50" s="251"/>
    </row>
    <row r="51" spans="120:125">
      <c r="DP51" s="251"/>
      <c r="DQ51" s="251"/>
      <c r="DR51" s="251"/>
      <c r="DS51" s="251"/>
      <c r="DT51" s="251"/>
      <c r="DU51" s="251"/>
    </row>
    <row r="52" spans="120:125"/>
    <row r="53" spans="120:125"/>
    <row r="54" spans="120:125">
      <c r="DU54" s="251"/>
    </row>
    <row r="55" spans="120:125"/>
    <row r="56" spans="120:125"/>
    <row r="57" spans="120:125"/>
    <row r="58" spans="120:125">
      <c r="DU58" s="251"/>
    </row>
    <row r="59" spans="120:125"/>
    <row r="60" spans="120:125"/>
    <row r="61" spans="120:125"/>
    <row r="62" spans="120:125"/>
    <row r="63" spans="120:125">
      <c r="DU63" s="251"/>
    </row>
    <row r="64" spans="120:125">
      <c r="DT64" s="251"/>
      <c r="DU64" s="251"/>
    </row>
    <row r="65" spans="123:125"/>
    <row r="66" spans="123:125"/>
    <row r="67" spans="123:125"/>
    <row r="68" spans="123:125"/>
    <row r="69" spans="123:125">
      <c r="DS69" s="251"/>
      <c r="DT69" s="251"/>
      <c r="DU69" s="251"/>
    </row>
    <row r="70" spans="123:125"/>
    <row r="71" spans="123:125"/>
    <row r="72" spans="123:125"/>
    <row r="73" spans="123:125"/>
    <row r="74" spans="123:125"/>
    <row r="75" spans="123:125"/>
    <row r="76" spans="123:125"/>
    <row r="77" spans="123:125"/>
    <row r="78" spans="123:125"/>
    <row r="79" spans="123:125"/>
    <row r="80" spans="123:125"/>
    <row r="81" spans="116:125"/>
    <row r="82" spans="116:125">
      <c r="DL82" s="251"/>
    </row>
    <row r="83" spans="116:125">
      <c r="DM83" s="251"/>
      <c r="DN83" s="251"/>
      <c r="DO83" s="251"/>
      <c r="DP83" s="251"/>
      <c r="DQ83" s="251"/>
      <c r="DR83" s="251"/>
      <c r="DS83" s="251"/>
      <c r="DT83" s="251"/>
      <c r="DU83" s="251"/>
    </row>
    <row r="84" spans="116:125"/>
    <row r="85" spans="116:125"/>
    <row r="86" spans="116:125"/>
    <row r="87" spans="116:125"/>
    <row r="88" spans="116:125">
      <c r="DU88" s="251"/>
    </row>
    <row r="89" spans="116:125"/>
    <row r="90" spans="116:125"/>
    <row r="91" spans="116:125"/>
    <row r="92" spans="116:125" ht="13.5" customHeight="1"/>
    <row r="93" spans="116:125" ht="13.5" customHeight="1"/>
    <row r="94" spans="116:125" ht="13.5" customHeight="1">
      <c r="DS94" s="251"/>
      <c r="DT94" s="251"/>
      <c r="DU94" s="251"/>
    </row>
    <row r="95" spans="116:125" ht="13.5" customHeight="1">
      <c r="DU95" s="251"/>
    </row>
    <row r="96" spans="116:125" ht="13.5" customHeight="1"/>
    <row r="97" spans="124:125" ht="13.5" customHeight="1"/>
    <row r="98" spans="124:125" ht="13.5" customHeight="1"/>
    <row r="99" spans="124:125" ht="13.5" customHeight="1"/>
    <row r="100" spans="124:125" ht="13.5" customHeight="1"/>
    <row r="101" spans="124:125" ht="13.5" customHeight="1">
      <c r="DU101" s="251"/>
    </row>
    <row r="102" spans="124:125" ht="13.5" customHeight="1"/>
    <row r="103" spans="124:125" ht="13.5" customHeight="1"/>
    <row r="104" spans="124:125" ht="13.5" customHeight="1">
      <c r="DT104" s="251"/>
      <c r="DU104" s="2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1" t="s">
        <v>563</v>
      </c>
    </row>
    <row r="117" spans="125:125" ht="13.5" hidden="1" customHeight="1"/>
    <row r="118" spans="125:125" ht="13.5" hidden="1" customHeight="1"/>
    <row r="119" spans="125:125" ht="13.5" hidden="1" customHeight="1"/>
    <row r="120" spans="125:125" ht="13.5" hidden="1" customHeight="1"/>
    <row r="121" spans="125:125" ht="13.5" hidden="1" customHeight="1">
      <c r="DU121" s="2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yfh7XA2jf8KQZGdyQ8aPhrAO5W1/H+xTbljMBnbIglggW1RQ8bYu44Iqd0eOgC/sO2HYyYf3SvchA6iEQ2JEg==" saltValue="0gklMfSsRqMaT8iU+ToX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1" zoomScaleNormal="71" zoomScaleSheetLayoutView="55" workbookViewId="0"/>
  </sheetViews>
  <sheetFormatPr defaultColWidth="0" defaultRowHeight="13.5" customHeight="1" zeroHeight="1"/>
  <cols>
    <col min="1" max="125" width="2.5" style="252" customWidth="1"/>
    <col min="126" max="142" width="0" style="251" hidden="1" customWidth="1"/>
    <col min="143" max="16384" width="9" style="251" hidden="1"/>
  </cols>
  <sheetData>
    <row r="1" spans="1:125" ht="13.5" customHeight="1">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c r="B2" s="251"/>
      <c r="T2" s="251"/>
    </row>
    <row r="3" spans="1:12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1"/>
      <c r="G33" s="251"/>
      <c r="I33" s="251"/>
    </row>
    <row r="34" spans="2:125">
      <c r="C34" s="251"/>
      <c r="P34" s="251"/>
      <c r="R34" s="251"/>
      <c r="U34" s="251"/>
    </row>
    <row r="35" spans="2:12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c r="F36" s="251"/>
      <c r="H36" s="251"/>
      <c r="J36" s="251"/>
      <c r="K36" s="251"/>
      <c r="L36" s="251"/>
      <c r="M36" s="251"/>
      <c r="N36" s="251"/>
      <c r="O36" s="251"/>
      <c r="Q36" s="251"/>
      <c r="S36" s="251"/>
      <c r="V36" s="251"/>
    </row>
    <row r="37" spans="2:125"/>
    <row r="38" spans="2:125"/>
    <row r="39" spans="2:125"/>
    <row r="40" spans="2:125">
      <c r="U40" s="251"/>
    </row>
    <row r="41" spans="2:125">
      <c r="R41" s="251"/>
    </row>
    <row r="42" spans="2:12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c r="Q43" s="251"/>
      <c r="S43" s="251"/>
      <c r="V43" s="2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2" t="s">
        <v>388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CN88uQHj6fkfFbIamxDLonvDXN/9bYOPwSU71srEyv8xM2Otf3NTE0uloziC3XkVitwGbI++iksu4X2CUcsTQ==" saltValue="5NV+AV+EVy1GaVlNj3Zx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564</v>
      </c>
    </row>
    <row r="46" spans="2:10" ht="29.25" customHeight="1" thickBot="1">
      <c r="B46" s="4" t="s">
        <v>0</v>
      </c>
      <c r="C46" s="5"/>
      <c r="D46" s="5"/>
      <c r="E46" s="6" t="s">
        <v>1</v>
      </c>
      <c r="F46" s="7" t="s">
        <v>436</v>
      </c>
      <c r="G46" s="8" t="s">
        <v>437</v>
      </c>
      <c r="H46" s="8" t="s">
        <v>438</v>
      </c>
      <c r="I46" s="8" t="s">
        <v>439</v>
      </c>
      <c r="J46" s="9" t="s">
        <v>440</v>
      </c>
    </row>
    <row r="47" spans="2:10" ht="57.75" customHeight="1">
      <c r="B47" s="10"/>
      <c r="C47" s="1212" t="s">
        <v>2</v>
      </c>
      <c r="D47" s="1212"/>
      <c r="E47" s="1213"/>
      <c r="F47" s="11">
        <v>86.49</v>
      </c>
      <c r="G47" s="12">
        <v>88.08</v>
      </c>
      <c r="H47" s="12">
        <v>83.76</v>
      </c>
      <c r="I47" s="12">
        <v>85.92</v>
      </c>
      <c r="J47" s="13">
        <v>89.66</v>
      </c>
    </row>
    <row r="48" spans="2:10" ht="57.75" customHeight="1">
      <c r="B48" s="14"/>
      <c r="C48" s="1214" t="s">
        <v>3</v>
      </c>
      <c r="D48" s="1214"/>
      <c r="E48" s="1215"/>
      <c r="F48" s="15">
        <v>3.75</v>
      </c>
      <c r="G48" s="16">
        <v>3.12</v>
      </c>
      <c r="H48" s="16">
        <v>3.55</v>
      </c>
      <c r="I48" s="16">
        <v>4.28</v>
      </c>
      <c r="J48" s="17">
        <v>4.92</v>
      </c>
    </row>
    <row r="49" spans="2:10" ht="57.75" customHeight="1" thickBot="1">
      <c r="B49" s="18"/>
      <c r="C49" s="1216" t="s">
        <v>4</v>
      </c>
      <c r="D49" s="1216"/>
      <c r="E49" s="1217"/>
      <c r="F49" s="19">
        <v>6.23</v>
      </c>
      <c r="G49" s="20">
        <v>6.7</v>
      </c>
      <c r="H49" s="20">
        <v>5.95</v>
      </c>
      <c r="I49" s="20">
        <v>5.8</v>
      </c>
      <c r="J49" s="21">
        <v>14.91</v>
      </c>
    </row>
    <row r="50" spans="2:10" ht="13.5" customHeight="1"/>
    <row r="51" spans="2:10" ht="13.5" hidden="1" customHeight="1"/>
    <row r="52" spans="2:10" ht="13.5" hidden="1" customHeight="1"/>
    <row r="53" spans="2:10" ht="13.5" hidden="1" customHeight="1"/>
  </sheetData>
  <sheetProtection algorithmName="SHA-512" hashValue="rqLltzgqkww2VJp3zZu5NhCvxkldp8kbz41R6vmX58dVfXafb2qJXqKlvB9bjq+KMH4vjAdynTsY4v22x/an0Q==" saltValue="0t1Xkend5CsKXbNLf9Vr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pc0000</cp:lastModifiedBy>
  <dcterms:created xsi:type="dcterms:W3CDTF">2019-06-06T07:44:12Z</dcterms:created>
  <dcterms:modified xsi:type="dcterms:W3CDTF">2019-10-18T02:06:42Z</dcterms:modified>
  <cp:category/>
</cp:coreProperties>
</file>