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c19-006\財政課共有フォルダ$\藤瀬PC\照会・通知（県）\（※H29年度分まで）財政状況資料集\H29年度決算分\2回目　31.10末公表分→本来は6末も総務省のシステム調整による遅れ\2回答\3統合後回答\"/>
    </mc:Choice>
  </mc:AlternateContent>
  <bookViews>
    <workbookView xWindow="0" yWindow="0" windowWidth="19200" windowHeight="1179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<sst xmlns="http://schemas.openxmlformats.org/spreadsheetml/2006/main" count="1095" uniqueCount="599">
  <si>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</si>
  <si>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</si>
  <si>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</si>
  <si>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</si>
  <si>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</si>
  <si>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</si>
  <si>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</si>
  <si>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</si>
  <si>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</si>
  <si>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</si>
  <si>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</si>
  <si>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</si>
  <si>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</si>
  <si>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</si>
  <si>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</si>
  <si>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</si>
  <si>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</si>
  <si>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</si>
  <si>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</si>
  <si>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</si>
  <si>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</si>
  <si>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</si>
  <si>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</si>
  <si>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</si>
  <si>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</si>
  <si>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</si>
  <si>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</si>
  <si>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</si>
  <si>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</si>
  <si>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</si>
  <si>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</si>
  <si>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</si>
  <si>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</si>
  <si>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</si>
  <si>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</si>
  <si>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</si>
  <si>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</si>
  <si>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</si>
  <si>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</si>
  <si>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</si>
  <si>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</si>
  <si>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</si>
  <si>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</si>
  <si>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</si>
  <si>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</si>
  <si>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</si>
  <si>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</si>
  <si>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</si>
  <si>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</si>
  <si>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</si>
  <si>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</si>
  <si>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</si>
  <si>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</si>
  <si>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</si>
  <si>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</si>
  <si>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</si>
  <si>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</si>
  <si>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</si>
  <si>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</si>
  <si>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</si>
  <si>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</si>
  <si>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</si>
  <si>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</si>
  <si>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</si>
  <si>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</si>
  <si>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</si>
  <si>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</si>
  <si>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</si>
  <si>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</si>
  <si>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</si>
  <si>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</si>
  <si>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</si>
  <si>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</si>
  <si>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</si>
  <si>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</si>
  <si>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</si>
  <si>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</si>
  <si>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</si>
  <si>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</si>
  <si>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</si>
  <si>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</si>
  <si>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</si>
  <si>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</si>
  <si>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</si>
  <si>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</si>
  <si>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</si>
  <si>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</si>
  <si>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</si>
  <si>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</si>
  <si>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</si>
  <si>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</si>
  <si>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</si>
  <si>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</si>
  <si>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</si>
  <si>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</si>
  <si>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</si>
  <si>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</si>
  <si>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</si>
  <si>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</si>
  <si>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</si>
  <si>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</si>
  <si>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</si>
  <si>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</si>
  <si>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</si>
  <si>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</si>
  <si>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</si>
  <si>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</si>
  <si>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</si>
  <si>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</si>
  <si>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</si>
  <si>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</si>
  <si>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</si>
  <si>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</si>
  <si>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</si>
  <si>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</si>
  <si>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</si>
  <si>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</si>
  <si>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</si>
  <si>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</si>
  <si>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</si>
  <si>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</si>
  <si>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</si>
  <si>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</si>
  <si>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</si>
  <si>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</si>
  <si>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</si>
  <si>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</si>
  <si>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</si>
  <si>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</si>
  <si>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</si>
  <si>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</si>
  <si>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</si>
  <si>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</si>
  <si>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</si>
  <si>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</si>
  <si>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</si>
  <si>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</si>
  <si>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</si>
  <si>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</si>
  <si>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</si>
  <si>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</si>
  <si>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</si>
  <si>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</si>
  <si>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</si>
  <si>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</si>
  <si>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</si>
  <si>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</si>
  <si>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</si>
  <si>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</si>
  <si>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</si>
  <si>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</si>
  <si>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</si>
  <si>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</si>
  <si>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</si>
  <si>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</si>
  <si>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</si>
  <si>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</si>
  <si>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</si>
  <si>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</si>
  <si>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</si>
  <si>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</si>
  <si>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</si>
  <si>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</si>
  <si>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</si>
  <si>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</si>
  <si>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</si>
  <si>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</si>
  <si>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</si>
  <si>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</si>
  <si>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</si>
  <si>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</si>
  <si>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</si>
  <si>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</si>
  <si>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</si>
  <si>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</si>
  <si>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</si>
  <si>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</si>
  <si>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</si>
  <si>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</si>
  <si>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</si>
  <si>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</si>
  <si>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</si>
  <si>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</si>
  <si>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</si>
  <si>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</si>
  <si>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</si>
  <si>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</si>
  <si>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</si>
  <si>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</si>
  <si>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</si>
  <si>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</si>
  <si>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</si>
  <si>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</si>
  <si>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</si>
  <si>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</si>
  <si>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</si>
  <si>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</si>
  <si>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</si>
  <si>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</si>
  <si>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</si>
  <si>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</si>
  <si>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</si>
  <si>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</si>
  <si>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</si>
  <si>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</si>
  <si>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徳島県鳴門市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</si>
  <si>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</si>
  <si>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</si>
  <si>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</si>
  <si>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</si>
  <si>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</si>
  <si>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</si>
  <si>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</si>
  <si>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</si>
  <si>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</si>
  <si>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</si>
  <si>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</si>
  <si>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</si>
  <si>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</si>
  <si>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</si>
  <si>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</si>
  <si>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</si>
  <si>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</si>
  <si>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</si>
  <si>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</si>
  <si>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</si>
  <si>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</si>
  <si>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</si>
  <si>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</si>
  <si>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</si>
  <si>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</si>
  <si>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</si>
  <si>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</si>
  <si>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</si>
  <si>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</si>
  <si>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</si>
  <si>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</si>
  <si>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</si>
  <si>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</si>
  <si>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</si>
  <si>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</si>
  <si>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</si>
  <si>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</si>
  <si>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</si>
  <si>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</si>
  <si>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</si>
  <si>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</si>
  <si>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</si>
  <si>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</si>
  <si>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</si>
  <si>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</si>
  <si>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</si>
  <si>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</si>
  <si>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</si>
  <si>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</si>
  <si>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</si>
  <si>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</si>
  <si>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</si>
  <si>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</si>
  <si>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</si>
  <si>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</si>
  <si>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</si>
  <si>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</si>
  <si>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</si>
  <si>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</si>
  <si>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</si>
  <si>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</si>
  <si>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</si>
  <si>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</si>
  <si>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</si>
  <si>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</si>
  <si>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</si>
  <si>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</si>
  <si>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</si>
  <si>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</si>
  <si>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</si>
  <si>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</si>
  <si>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</si>
  <si>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</si>
  <si>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</si>
  <si>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</si>
  <si>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</si>
  <si>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</si>
  <si>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</si>
  <si>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</si>
  <si>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</si>
  <si>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</si>
  <si>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</si>
  <si>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</si>
  <si>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</si>
  <si>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</si>
  <si>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</si>
  <si>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</si>
  <si>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</si>
  <si>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</si>
  <si>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</si>
  <si>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</si>
  <si>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</si>
  <si>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</si>
  <si>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</si>
  <si>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</si>
  <si>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</si>
  <si>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</si>
  <si>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</si>
  <si>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</si>
  <si>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</si>
  <si>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</si>
  <si>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</si>
  <si>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</si>
  <si>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</si>
  <si>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</si>
  <si>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</si>
  <si>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</si>
  <si>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</si>
  <si>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</si>
  <si>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</si>
  <si>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</si>
  <si>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</si>
  <si>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</si>
  <si>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</si>
  <si>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</si>
  <si>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</si>
  <si>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</si>
  <si>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</si>
  <si>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</si>
  <si>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</si>
  <si>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</si>
  <si>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</si>
  <si>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</si>
  <si>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</si>
  <si>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</si>
  <si>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</si>
  <si>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</si>
  <si>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</si>
  <si>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</si>
  <si>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</si>
  <si>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</si>
  <si>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</si>
  <si>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</si>
  <si>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</si>
  <si>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</si>
  <si>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</si>
  <si>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</si>
  <si>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</si>
  <si>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</si>
  <si>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</si>
  <si>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</si>
  <si>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</si>
  <si>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</si>
  <si>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</si>
  <si>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</si>
  <si>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</si>
  <si>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</si>
  <si>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</si>
  <si>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徳島県鳴門市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</si>
  <si>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</si>
  <si>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</si>
  <si>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</si>
  <si>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</si>
  <si>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</si>
  <si>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</si>
  <si>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</si>
  <si>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</si>
  <si>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</si>
  <si>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</si>
  <si>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</si>
  <si>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</si>
  <si>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</si>
  <si>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</si>
  <si>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</si>
  <si>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</si>
  <si>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</si>
  <si>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</si>
  <si>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</si>
  <si>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</si>
  <si>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鳴門市住宅新築資金等貸付事業特別会計</t>
    <phoneticPr fontId="5"/>
  </si>
  <si>
    <t>鳴門市光熱水費等支出特別会計</t>
    <phoneticPr fontId="5"/>
  </si>
  <si>
    <t>-</t>
    <phoneticPr fontId="5"/>
  </si>
  <si>
    <t>鳴門市給与費等管理特別会計</t>
    <phoneticPr fontId="5"/>
  </si>
  <si>
    <t>-</t>
    <phoneticPr fontId="5"/>
  </si>
  <si>
    <t>鳴門市公債費管理特別会計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</si>
  <si>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</si>
  <si>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</si>
  <si>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</si>
  <si>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</si>
  <si>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</si>
  <si>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</si>
  <si>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</si>
  <si>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</si>
  <si>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</si>
  <si>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</si>
  <si>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</si>
  <si>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</si>
  <si>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</si>
  <si>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</si>
  <si>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</si>
  <si>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</si>
  <si>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</si>
  <si>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</si>
  <si>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鳴門市モーターボート競走事業会計</t>
    <phoneticPr fontId="5"/>
  </si>
  <si>
    <t>鳴門市公設地方卸売市場事業特別会計</t>
    <phoneticPr fontId="5"/>
  </si>
  <si>
    <t>法非適用企業</t>
    <phoneticPr fontId="5"/>
  </si>
  <si>
    <t>鳴門市公共下水道事業特別会計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</si>
  <si>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</si>
  <si>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</si>
  <si>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</si>
  <si>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</si>
  <si>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</si>
  <si>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</si>
  <si>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</si>
  <si>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</si>
  <si>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</si>
  <si>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</si>
  <si>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</si>
  <si>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</si>
  <si>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</si>
  <si>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</si>
  <si>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</si>
  <si>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</si>
  <si>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</si>
  <si>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</si>
  <si>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</si>
  <si>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</si>
  <si>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</si>
  <si>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</si>
  <si>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</si>
  <si>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</si>
  <si>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</si>
  <si>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</si>
  <si>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</si>
  <si>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</si>
  <si>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</si>
  <si>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</si>
  <si>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</si>
  <si>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</si>
  <si>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</si>
  <si>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</si>
  <si>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</si>
  <si>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</si>
  <si>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</si>
  <si>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</si>
  <si>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</si>
  <si>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</si>
  <si>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</si>
  <si>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</si>
  <si>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</si>
  <si>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</si>
  <si>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</si>
  <si>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</si>
  <si>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</si>
  <si>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</si>
  <si>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</si>
  <si>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</si>
  <si>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</si>
  <si>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</si>
  <si>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</si>
  <si>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</si>
  <si>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</si>
  <si>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</si>
  <si>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</si>
  <si>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</si>
  <si>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</si>
  <si>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鳴門市公共下水道事業特別会計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</si>
  <si>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</si>
  <si>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</si>
  <si>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鳴門市水道事業会計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</si>
  <si>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</si>
  <si>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鳴門市公設地方卸売市場事業特別会計</t>
    <phoneticPr fontId="5"/>
  </si>
  <si>
    <t>(Ｆ)</t>
    <phoneticPr fontId="5"/>
  </si>
  <si>
    <t>鳴門市モーターボート競走事業会計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</si>
  <si>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</si>
  <si>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</si>
  <si>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</si>
  <si>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</si>
  <si>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</si>
  <si>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</si>
  <si>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</si>
  <si>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</si>
  <si>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</si>
  <si>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</si>
  <si>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</si>
  <si>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</si>
  <si>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</si>
  <si>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</si>
  <si>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</si>
  <si>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</si>
  <si>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</si>
  <si>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</si>
  <si>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</si>
  <si>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</si>
  <si>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</si>
  <si>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</si>
  <si>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</si>
  <si>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</si>
  <si>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</si>
  <si>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</si>
  <si>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</si>
  <si>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</si>
  <si>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</si>
  <si>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</si>
  <si>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</si>
  <si>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</si>
  <si>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</si>
  <si>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</si>
  <si>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</si>
  <si>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</si>
  <si>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</si>
  <si>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</si>
  <si>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</si>
  <si>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</si>
  <si>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</si>
  <si>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</si>
  <si>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</si>
  <si>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</si>
  <si>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</si>
  <si>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</si>
  <si>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</si>
  <si>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</si>
  <si>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</si>
  <si>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</si>
  <si>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</si>
  <si>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</si>
  <si>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</si>
  <si>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</si>
  <si>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</si>
  <si>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</si>
  <si>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</si>
  <si>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</si>
  <si>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</si>
  <si>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</si>
  <si>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</si>
  <si>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</si>
  <si>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</si>
  <si>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</si>
  <si>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</si>
  <si>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</si>
  <si>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</si>
  <si>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</si>
  <si>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</si>
  <si>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</si>
  <si>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</si>
  <si>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</si>
  <si>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</si>
  <si>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</si>
  <si>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</si>
  <si>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</si>
  <si>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</si>
  <si>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</si>
  <si>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</si>
  <si>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</si>
  <si>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</si>
  <si>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</si>
  <si>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</si>
  <si>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</si>
  <si>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</si>
  <si>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</si>
  <si>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</si>
  <si>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</si>
  <si>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</si>
  <si>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</si>
  <si>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</si>
  <si>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0.75</t>
  </si>
  <si>
    <t>▲ 3.16</t>
  </si>
  <si>
    <t>鳴門市モーターボート競走事業会計</t>
  </si>
  <si>
    <t>鳴門市水道事業会計</t>
  </si>
  <si>
    <t>一般会計</t>
  </si>
  <si>
    <t>鳴門市介護保険事業特別会計</t>
  </si>
  <si>
    <t>鳴門市国民健康保険事業特別会計</t>
  </si>
  <si>
    <t>鳴門市後期高齢者医療特別会計</t>
  </si>
  <si>
    <t>鳴門市公共下水道事業特別会計</t>
  </si>
  <si>
    <t>鳴門市住宅新築資金等貸付事業特別会計</t>
  </si>
  <si>
    <t>その他会計（赤字）</t>
  </si>
  <si>
    <t>その他会計（黒字）</t>
  </si>
  <si>
    <t>-</t>
    <phoneticPr fontId="2"/>
  </si>
  <si>
    <t>-</t>
    <phoneticPr fontId="2"/>
  </si>
  <si>
    <t>德島県市町村総合事務組合</t>
    <rPh sb="0" eb="3">
      <t>トクシマケン</t>
    </rPh>
    <rPh sb="3" eb="6">
      <t>シチョウソン</t>
    </rPh>
    <rPh sb="6" eb="8">
      <t>ソウゴウ</t>
    </rPh>
    <rPh sb="8" eb="10">
      <t>ジム</t>
    </rPh>
    <rPh sb="10" eb="12">
      <t>クミアイ</t>
    </rPh>
    <phoneticPr fontId="11"/>
  </si>
  <si>
    <t>德島県市町村総合事務組合（德島滞納整理機構特別会計）</t>
    <rPh sb="13" eb="15">
      <t>トクシマ</t>
    </rPh>
    <rPh sb="15" eb="17">
      <t>タイノウ</t>
    </rPh>
    <rPh sb="17" eb="19">
      <t>セイリ</t>
    </rPh>
    <rPh sb="19" eb="21">
      <t>キコウ</t>
    </rPh>
    <rPh sb="21" eb="23">
      <t>トクベツ</t>
    </rPh>
    <rPh sb="23" eb="25">
      <t>カイケイ</t>
    </rPh>
    <phoneticPr fontId="11"/>
  </si>
  <si>
    <t>德島県後期高齢者医療広域連合（一般会計）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11"/>
  </si>
  <si>
    <t>德島県後期高齢者医療広域連合（後期高齢者医療事業会計）</t>
    <rPh sb="0" eb="2">
      <t>トクシマ</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1"/>
  </si>
  <si>
    <t>鳴門市観光コンベンション</t>
    <rPh sb="0" eb="3">
      <t>ナルトシ</t>
    </rPh>
    <rPh sb="3" eb="5">
      <t>カンコウ</t>
    </rPh>
    <phoneticPr fontId="2"/>
  </si>
  <si>
    <t>鳴門市庁舎整備基金</t>
    <rPh sb="0" eb="3">
      <t>ナルトシ</t>
    </rPh>
    <rPh sb="3" eb="5">
      <t>チョウシャ</t>
    </rPh>
    <rPh sb="5" eb="7">
      <t>セイビ</t>
    </rPh>
    <rPh sb="7" eb="9">
      <t>キキン</t>
    </rPh>
    <phoneticPr fontId="2"/>
  </si>
  <si>
    <t>鳴門市ふるさと活性化基金</t>
    <rPh sb="0" eb="3">
      <t>ナルトシ</t>
    </rPh>
    <rPh sb="7" eb="10">
      <t>カッセイカ</t>
    </rPh>
    <rPh sb="10" eb="12">
      <t>キキン</t>
    </rPh>
    <phoneticPr fontId="2"/>
  </si>
  <si>
    <t>鳴門市ボートレース鳴門まちづくり基金</t>
    <rPh sb="0" eb="3">
      <t>ナルトシ</t>
    </rPh>
    <rPh sb="9" eb="11">
      <t>ナルト</t>
    </rPh>
    <rPh sb="16" eb="18">
      <t>キキン</t>
    </rPh>
    <phoneticPr fontId="2"/>
  </si>
  <si>
    <t>鳴門市公営住宅基金</t>
    <rPh sb="0" eb="3">
      <t>ナルトシ</t>
    </rPh>
    <rPh sb="3" eb="5">
      <t>コウエイ</t>
    </rPh>
    <rPh sb="5" eb="7">
      <t>ジュウタク</t>
    </rPh>
    <rPh sb="7" eb="9">
      <t>キキン</t>
    </rPh>
    <phoneticPr fontId="2"/>
  </si>
  <si>
    <t>鳴門市福祉基金</t>
    <rPh sb="0" eb="3">
      <t>ナルトシ</t>
    </rPh>
    <rPh sb="3" eb="5">
      <t>フクシ</t>
    </rPh>
    <rPh sb="5" eb="7">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</si>
  <si>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</si>
  <si>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</si>
  <si>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</si>
  <si>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</si>
  <si>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当該指標について、類似団体内平均より高い数値であり、将来負担比率は増加傾向にあり、有形固定資産減価償却比率は減少傾向にある。このような傾向の一因として、施設の更新等に取り組む際に地方債を活用していることがあげられる。
　依然として減価償却率が高いことから、投資的経費が増加していくことが推測されるが、「公共施設等総合管理計画」に基づき、中長期的な視点で施設の更新や統廃合、長寿命化などを検討し、今後の投資的経費の動向に注視しながら財政運営を行っていく必要がある。</t>
    <rPh sb="4" eb="6">
      <t>トウガイ</t>
    </rPh>
    <rPh sb="6" eb="8">
      <t>シヒョウ</t>
    </rPh>
    <rPh sb="71" eb="73">
      <t>ケイコウ</t>
    </rPh>
    <rPh sb="74" eb="76">
      <t>イチイン</t>
    </rPh>
    <rPh sb="85" eb="86">
      <t>ナド</t>
    </rPh>
    <rPh sb="114" eb="116">
      <t>イゼン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</si>
  <si>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</si>
  <si>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</si>
  <si>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</si>
  <si>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</si>
  <si>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</si>
  <si>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</si>
  <si>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本市の当該指標について、、類似団体内平均値より高い数値である。
今後の投資的経費の動向に注視し、地方債の発行管理を適正に行うとともに、行財政改革の推進による職員数の縮減や基金残高の確保等を念頭に置いた財政運営を行っていく必要がある。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</si>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</sst>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8B26-442D-8692-CE66ACAA3B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44435</c:v>
                </c:pt>
                <c:pt idx="1">
                  <c:v>40445</c:v>
                </c:pt>
                <c:pt idx="2">
                  <c:v>47293</c:v>
                </c:pt>
                <c:pt idx="3">
                  <c:v>44937</c:v>
                </c:pt>
                <c:pt idx="4">
                  <c:v>65037</c:v>
                </c:pt>
              </c:numCache>
            </c:numRef>
          </c:val>
          <c:smooth val="0"/>
          <c:extLst xmlns:c16r2="http://schemas.microsoft.com/office/drawing/2015/06/chart">
            <c:ext xmlns:c16="http://schemas.microsoft.com/office/drawing/2014/chart" uri="{C3380CC4-5D6E-409C-BE32-E72D297353CC}">
              <c16:uniqueId val="{00000001-8B26-442D-8692-CE66ACAA3B65}"/>
            </c:ext>
          </c:extLst>
        </c:ser>
        <c:dLbls>
          <c:showLegendKey val="0"/>
          <c:showVal val="0"/>
          <c:showCatName val="0"/>
          <c:showSerName val="0"/>
          <c:showPercent val="0"/>
          <c:showBubbleSize val="0"/>
        </c:dLbls>
        <c:marker val="1"/>
        <c:smooth val="0"/>
        <c:axId val="445319136"/>
        <c:axId val="445318352"/>
      </c:lineChart>
      <c:catAx>
        <c:axId val="445319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5318352"/>
        <c:crosses val="autoZero"/>
        <c:auto val="1"/>
        <c:lblAlgn val="ctr"/>
        <c:lblOffset val="100"/>
        <c:tickLblSkip val="1"/>
        <c:tickMarkSkip val="1"/>
        <c:noMultiLvlLbl val="0"/>
      </c:catAx>
      <c:valAx>
        <c:axId val="4453183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5319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2.35</c:v>
                </c:pt>
                <c:pt idx="1">
                  <c:v>4.84</c:v>
                </c:pt>
                <c:pt idx="2">
                  <c:v>4.22</c:v>
                </c:pt>
                <c:pt idx="3">
                  <c:v>3.81</c:v>
                </c:pt>
                <c:pt idx="4">
                  <c:v>4.9800000000000004</c:v>
                </c:pt>
              </c:numCache>
            </c:numRef>
          </c:val>
          <c:extLst xmlns:c16r2="http://schemas.microsoft.com/office/drawing/2015/06/chart">
            <c:ext xmlns:c16="http://schemas.microsoft.com/office/drawing/2014/chart" uri="{C3380CC4-5D6E-409C-BE32-E72D297353CC}">
              <c16:uniqueId val="{00000000-A3A1-4313-9030-A2D8F6434B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10.95</c:v>
                </c:pt>
                <c:pt idx="1">
                  <c:v>11.01</c:v>
                </c:pt>
                <c:pt idx="2">
                  <c:v>11.76</c:v>
                </c:pt>
                <c:pt idx="3">
                  <c:v>9.14</c:v>
                </c:pt>
                <c:pt idx="4">
                  <c:v>8.67</c:v>
                </c:pt>
              </c:numCache>
            </c:numRef>
          </c:val>
          <c:extLst xmlns:c16r2="http://schemas.microsoft.com/office/drawing/2015/06/chart">
            <c:ext xmlns:c16="http://schemas.microsoft.com/office/drawing/2014/chart" uri="{C3380CC4-5D6E-409C-BE32-E72D297353CC}">
              <c16:uniqueId val="{00000001-A3A1-4313-9030-A2D8F6434B49}"/>
            </c:ext>
          </c:extLst>
        </c:ser>
        <c:dLbls>
          <c:showLegendKey val="0"/>
          <c:showVal val="0"/>
          <c:showCatName val="0"/>
          <c:showSerName val="0"/>
          <c:showPercent val="0"/>
          <c:showBubbleSize val="0"/>
        </c:dLbls>
        <c:gapWidth val="250"/>
        <c:overlap val="100"/>
        <c:axId val="445316784"/>
        <c:axId val="445316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-0.75</c:v>
                </c:pt>
                <c:pt idx="1">
                  <c:v>2.52</c:v>
                </c:pt>
                <c:pt idx="2">
                  <c:v>0.38</c:v>
                </c:pt>
                <c:pt idx="3">
                  <c:v>-3.16</c:v>
                </c:pt>
                <c:pt idx="4">
                  <c:v>0.68</c:v>
                </c:pt>
              </c:numCache>
            </c:numRef>
          </c:val>
          <c:smooth val="0"/>
          <c:extLst xmlns:c16r2="http://schemas.microsoft.com/office/drawing/2015/06/chart">
            <c:ext xmlns:c16="http://schemas.microsoft.com/office/drawing/2014/chart" uri="{C3380CC4-5D6E-409C-BE32-E72D297353CC}">
              <c16:uniqueId val="{00000002-A3A1-4313-9030-A2D8F6434B49}"/>
            </c:ext>
          </c:extLst>
        </c:ser>
        <c:dLbls>
          <c:showLegendKey val="0"/>
          <c:showVal val="0"/>
          <c:showCatName val="0"/>
          <c:showSerName val="0"/>
          <c:showPercent val="0"/>
          <c:showBubbleSize val="0"/>
        </c:dLbls>
        <c:marker val="1"/>
        <c:smooth val="0"/>
        <c:axId val="445316784"/>
        <c:axId val="445316392"/>
      </c:lineChart>
      <c:catAx>
        <c:axId val="44531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5316392"/>
        <c:crosses val="autoZero"/>
        <c:auto val="1"/>
        <c:lblAlgn val="ctr"/>
        <c:lblOffset val="100"/>
        <c:tickLblSkip val="1"/>
        <c:tickMarkSkip val="1"/>
        <c:noMultiLvlLbl val="0"/>
      </c:catAx>
      <c:valAx>
        <c:axId val="445316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31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0.36</c:v>
                </c:pt>
                <c:pt idx="2">
                  <c:v>#N/A</c:v>
                </c:pt>
                <c:pt idx="3">
                  <c:v>0.71</c:v>
                </c:pt>
                <c:pt idx="4">
                  <c:v>#N/A</c:v>
                </c:pt>
                <c:pt idx="5">
                  <c:v>0.92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3227-45C7-A5DF-B62F6E9D7C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227-45C7-A5DF-B62F6E9D7CF9}"/>
            </c:ext>
          </c:extLst>
        </c:ser>
        <c:ser>
          <c:idx val="2"/>
          <c:order val="2"/>
          <c:tx>
            <c:strRef>
              <c:f>データシート!$A$29</c:f>
              <c:strCache>
                <c:ptCount val="1"/>
                <c:pt idx="0">
                  <c:v>鳴門市住宅新築資金等貸付事業特別会計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3227-45C7-A5DF-B62F6E9D7CF9}"/>
            </c:ext>
          </c:extLst>
        </c:ser>
        <c:ser>
          <c:idx val="3"/>
          <c:order val="3"/>
          <c:tx>
            <c:strRef>
              <c:f>データシート!$A$30</c:f>
              <c:strCache>
                <c:ptCount val="1"/>
                <c:pt idx="0">
                  <c:v>鳴門市公共下水道事業特別会計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0.15</c:v>
                </c:pt>
                <c:pt idx="4">
                  <c:v>#N/A</c:v>
                </c:pt>
                <c:pt idx="5">
                  <c:v>0.17</c:v>
                </c:pt>
                <c:pt idx="6">
                  <c:v>#N/A</c:v>
                </c:pt>
                <c:pt idx="7">
                  <c:v>0.17</c:v>
                </c:pt>
                <c:pt idx="8">
                  <c:v>#N/A</c:v>
                </c:pt>
                <c:pt idx="9">
                  <c:v>0.12</c:v>
                </c:pt>
              </c:numCache>
            </c:numRef>
          </c:val>
          <c:extLst xmlns:c16r2="http://schemas.microsoft.com/office/drawing/2015/06/chart">
            <c:ext xmlns:c16="http://schemas.microsoft.com/office/drawing/2014/chart" uri="{C3380CC4-5D6E-409C-BE32-E72D297353CC}">
              <c16:uniqueId val="{00000003-3227-45C7-A5DF-B62F6E9D7CF9}"/>
            </c:ext>
          </c:extLst>
        </c:ser>
        <c:ser>
          <c:idx val="4"/>
          <c:order val="4"/>
          <c:tx>
            <c:strRef>
              <c:f>データシート!$A$31</c:f>
              <c:strCache>
                <c:ptCount val="1"/>
                <c:pt idx="0">
                  <c:v>鳴門市後期高齢者医療特別会計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0.15</c:v>
                </c:pt>
                <c:pt idx="4">
                  <c:v>#N/A</c:v>
                </c:pt>
                <c:pt idx="5">
                  <c:v>0.14000000000000001</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4-3227-45C7-A5DF-B62F6E9D7CF9}"/>
            </c:ext>
          </c:extLst>
        </c:ser>
        <c:ser>
          <c:idx val="5"/>
          <c:order val="5"/>
          <c:tx>
            <c:strRef>
              <c:f>データシート!$A$32</c:f>
              <c:strCache>
                <c:ptCount val="1"/>
                <c:pt idx="0">
                  <c:v>鳴門市国民健康保険事業特別会計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1.43</c:v>
                </c:pt>
                <c:pt idx="2">
                  <c:v>#N/A</c:v>
                </c:pt>
                <c:pt idx="3">
                  <c:v>1.38</c:v>
                </c:pt>
                <c:pt idx="4">
                  <c:v>#N/A</c:v>
                </c:pt>
                <c:pt idx="5">
                  <c:v>1.72</c:v>
                </c:pt>
                <c:pt idx="6">
                  <c:v>#N/A</c:v>
                </c:pt>
                <c:pt idx="7">
                  <c:v>2.12</c:v>
                </c:pt>
                <c:pt idx="8">
                  <c:v>#N/A</c:v>
                </c:pt>
                <c:pt idx="9">
                  <c:v>0.55000000000000004</c:v>
                </c:pt>
              </c:numCache>
            </c:numRef>
          </c:val>
          <c:extLst xmlns:c16r2="http://schemas.microsoft.com/office/drawing/2015/06/chart">
            <c:ext xmlns:c16="http://schemas.microsoft.com/office/drawing/2014/chart" uri="{C3380CC4-5D6E-409C-BE32-E72D297353CC}">
              <c16:uniqueId val="{00000005-3227-45C7-A5DF-B62F6E9D7CF9}"/>
            </c:ext>
          </c:extLst>
        </c:ser>
        <c:ser>
          <c:idx val="6"/>
          <c:order val="6"/>
          <c:tx>
            <c:strRef>
              <c:f>データシート!$A$33</c:f>
              <c:strCache>
                <c:ptCount val="1"/>
                <c:pt idx="0">
                  <c:v>鳴門市介護保険事業特別会計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0.25</c:v>
                </c:pt>
                <c:pt idx="2">
                  <c:v>#N/A</c:v>
                </c:pt>
                <c:pt idx="3">
                  <c:v>0.13</c:v>
                </c:pt>
                <c:pt idx="4">
                  <c:v>#N/A</c:v>
                </c:pt>
                <c:pt idx="5">
                  <c:v>0.81</c:v>
                </c:pt>
                <c:pt idx="6">
                  <c:v>#N/A</c:v>
                </c:pt>
                <c:pt idx="7">
                  <c:v>1.1299999999999999</c:v>
                </c:pt>
                <c:pt idx="8">
                  <c:v>#N/A</c:v>
                </c:pt>
                <c:pt idx="9">
                  <c:v>1.4</c:v>
                </c:pt>
              </c:numCache>
            </c:numRef>
          </c:val>
          <c:extLst xmlns:c16r2="http://schemas.microsoft.com/office/drawing/2015/06/chart">
            <c:ext xmlns:c16="http://schemas.microsoft.com/office/drawing/2014/chart" uri="{C3380CC4-5D6E-409C-BE32-E72D297353CC}">
              <c16:uniqueId val="{00000006-3227-45C7-A5DF-B62F6E9D7CF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2.34</c:v>
                </c:pt>
                <c:pt idx="2">
                  <c:v>#N/A</c:v>
                </c:pt>
                <c:pt idx="3">
                  <c:v>4.83</c:v>
                </c:pt>
                <c:pt idx="4">
                  <c:v>#N/A</c:v>
                </c:pt>
                <c:pt idx="5">
                  <c:v>4.2</c:v>
                </c:pt>
                <c:pt idx="6">
                  <c:v>#N/A</c:v>
                </c:pt>
                <c:pt idx="7">
                  <c:v>3.77</c:v>
                </c:pt>
                <c:pt idx="8">
                  <c:v>#N/A</c:v>
                </c:pt>
                <c:pt idx="9">
                  <c:v>4.9400000000000004</c:v>
                </c:pt>
              </c:numCache>
            </c:numRef>
          </c:val>
          <c:extLst xmlns:c16r2="http://schemas.microsoft.com/office/drawing/2015/06/chart">
            <c:ext xmlns:c16="http://schemas.microsoft.com/office/drawing/2014/chart" uri="{C3380CC4-5D6E-409C-BE32-E72D297353CC}">
              <c16:uniqueId val="{00000007-3227-45C7-A5DF-B62F6E9D7CF9}"/>
            </c:ext>
          </c:extLst>
        </c:ser>
        <c:ser>
          <c:idx val="8"/>
          <c:order val="8"/>
          <c:tx>
            <c:strRef>
              <c:f>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10.54</c:v>
                </c:pt>
                <c:pt idx="2">
                  <c:v>#N/A</c:v>
                </c:pt>
                <c:pt idx="3">
                  <c:v>11.39</c:v>
                </c:pt>
                <c:pt idx="4">
                  <c:v>#N/A</c:v>
                </c:pt>
                <c:pt idx="5">
                  <c:v>10.43</c:v>
                </c:pt>
                <c:pt idx="6">
                  <c:v>#N/A</c:v>
                </c:pt>
                <c:pt idx="7">
                  <c:v>10.94</c:v>
                </c:pt>
                <c:pt idx="8">
                  <c:v>#N/A</c:v>
                </c:pt>
                <c:pt idx="9">
                  <c:v>11.38</c:v>
                </c:pt>
              </c:numCache>
            </c:numRef>
          </c:val>
          <c:extLst xmlns:c16r2="http://schemas.microsoft.com/office/drawing/2015/06/chart">
            <c:ext xmlns:c16="http://schemas.microsoft.com/office/drawing/2014/chart" uri="{C3380CC4-5D6E-409C-BE32-E72D297353CC}">
              <c16:uniqueId val="{00000008-3227-45C7-A5DF-B62F6E9D7CF9}"/>
            </c:ext>
          </c:extLst>
        </c:ser>
        <c:ser>
          <c:idx val="9"/>
          <c:order val="9"/>
          <c:tx>
            <c:strRef>
              <c:f>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44.37</c:v>
                </c:pt>
                <c:pt idx="2">
                  <c:v>#N/A</c:v>
                </c:pt>
                <c:pt idx="3">
                  <c:v>46.37</c:v>
                </c:pt>
                <c:pt idx="4">
                  <c:v>#N/A</c:v>
                </c:pt>
                <c:pt idx="5">
                  <c:v>20.12</c:v>
                </c:pt>
                <c:pt idx="6">
                  <c:v>#N/A</c:v>
                </c:pt>
                <c:pt idx="7">
                  <c:v>30.65</c:v>
                </c:pt>
                <c:pt idx="8">
                  <c:v>#N/A</c:v>
                </c:pt>
                <c:pt idx="9">
                  <c:v>40.409999999999997</c:v>
                </c:pt>
              </c:numCache>
            </c:numRef>
          </c:val>
          <c:extLst xmlns:c16r2="http://schemas.microsoft.com/office/drawing/2015/06/chart">
            <c:ext xmlns:c16="http://schemas.microsoft.com/office/drawing/2014/chart" uri="{C3380CC4-5D6E-409C-BE32-E72D297353CC}">
              <c16:uniqueId val="{00000009-3227-45C7-A5DF-B62F6E9D7CF9}"/>
            </c:ext>
          </c:extLst>
        </c:ser>
        <c:dLbls>
          <c:showLegendKey val="0"/>
          <c:showVal val="0"/>
          <c:showCatName val="0"/>
          <c:showSerName val="0"/>
          <c:showPercent val="0"/>
          <c:showBubbleSize val="0"/>
        </c:dLbls>
        <c:gapWidth val="150"/>
        <c:overlap val="100"/>
        <c:axId val="445315608"/>
        <c:axId val="445315216"/>
      </c:barChart>
      <c:catAx>
        <c:axId val="44531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315216"/>
        <c:crosses val="autoZero"/>
        <c:auto val="1"/>
        <c:lblAlgn val="ctr"/>
        <c:lblOffset val="100"/>
        <c:tickLblSkip val="1"/>
        <c:tickMarkSkip val="1"/>
        <c:noMultiLvlLbl val="0"/>
      </c:catAx>
      <c:valAx>
        <c:axId val="44531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315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1553</c:v>
                </c:pt>
                <c:pt idx="5">
                  <c:v>1621</c:v>
                </c:pt>
                <c:pt idx="8">
                  <c:v>1615</c:v>
                </c:pt>
                <c:pt idx="11">
                  <c:v>1635</c:v>
                </c:pt>
                <c:pt idx="14">
                  <c:v>1587</c:v>
                </c:pt>
              </c:numCache>
            </c:numRef>
          </c:val>
          <c:extLst xmlns:c16r2="http://schemas.microsoft.com/office/drawing/2015/06/chart">
            <c:ext xmlns:c16="http://schemas.microsoft.com/office/drawing/2014/chart" uri="{C3380CC4-5D6E-409C-BE32-E72D297353CC}">
              <c16:uniqueId val="{00000000-8D77-426D-A973-C1907F99A0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D77-426D-A973-C1907F99A0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D77-426D-A973-C1907F99A0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D77-426D-A973-C1907F99A0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281</c:v>
                </c:pt>
                <c:pt idx="3">
                  <c:v>298</c:v>
                </c:pt>
                <c:pt idx="6">
                  <c:v>301</c:v>
                </c:pt>
                <c:pt idx="9">
                  <c:v>315</c:v>
                </c:pt>
                <c:pt idx="12">
                  <c:v>322</c:v>
                </c:pt>
              </c:numCache>
            </c:numRef>
          </c:val>
          <c:extLst xmlns:c16r2="http://schemas.microsoft.com/office/drawing/2015/06/chart">
            <c:ext xmlns:c16="http://schemas.microsoft.com/office/drawing/2014/chart" uri="{C3380CC4-5D6E-409C-BE32-E72D297353CC}">
              <c16:uniqueId val="{00000004-8D77-426D-A973-C1907F99A0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D77-426D-A973-C1907F99A0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D77-426D-A973-C1907F99A0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3156</c:v>
                </c:pt>
                <c:pt idx="3">
                  <c:v>3210</c:v>
                </c:pt>
                <c:pt idx="6">
                  <c:v>3185</c:v>
                </c:pt>
                <c:pt idx="9">
                  <c:v>3207</c:v>
                </c:pt>
                <c:pt idx="12">
                  <c:v>3006</c:v>
                </c:pt>
              </c:numCache>
            </c:numRef>
          </c:val>
          <c:extLst xmlns:c16r2="http://schemas.microsoft.com/office/drawing/2015/06/chart">
            <c:ext xmlns:c16="http://schemas.microsoft.com/office/drawing/2014/chart" uri="{C3380CC4-5D6E-409C-BE32-E72D297353CC}">
              <c16:uniqueId val="{00000007-8D77-426D-A973-C1907F99A078}"/>
            </c:ext>
          </c:extLst>
        </c:ser>
        <c:dLbls>
          <c:showLegendKey val="0"/>
          <c:showVal val="0"/>
          <c:showCatName val="0"/>
          <c:showSerName val="0"/>
          <c:showPercent val="0"/>
          <c:showBubbleSize val="0"/>
        </c:dLbls>
        <c:gapWidth val="100"/>
        <c:overlap val="100"/>
        <c:axId val="445314432"/>
        <c:axId val="445314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1884</c:v>
                </c:pt>
                <c:pt idx="2">
                  <c:v>#N/A</c:v>
                </c:pt>
                <c:pt idx="3">
                  <c:v>#N/A</c:v>
                </c:pt>
                <c:pt idx="4">
                  <c:v>1887</c:v>
                </c:pt>
                <c:pt idx="5">
                  <c:v>#N/A</c:v>
                </c:pt>
                <c:pt idx="6">
                  <c:v>#N/A</c:v>
                </c:pt>
                <c:pt idx="7">
                  <c:v>1871</c:v>
                </c:pt>
                <c:pt idx="8">
                  <c:v>#N/A</c:v>
                </c:pt>
                <c:pt idx="9">
                  <c:v>#N/A</c:v>
                </c:pt>
                <c:pt idx="10">
                  <c:v>1887</c:v>
                </c:pt>
                <c:pt idx="11">
                  <c:v>#N/A</c:v>
                </c:pt>
                <c:pt idx="12">
                  <c:v>#N/A</c:v>
                </c:pt>
                <c:pt idx="13">
                  <c:v>1741</c:v>
                </c:pt>
                <c:pt idx="14">
                  <c:v>#N/A</c:v>
                </c:pt>
              </c:numCache>
            </c:numRef>
          </c:val>
          <c:smooth val="0"/>
          <c:extLst xmlns:c16r2="http://schemas.microsoft.com/office/drawing/2015/06/chart">
            <c:ext xmlns:c16="http://schemas.microsoft.com/office/drawing/2014/chart" uri="{C3380CC4-5D6E-409C-BE32-E72D297353CC}">
              <c16:uniqueId val="{00000008-8D77-426D-A973-C1907F99A078}"/>
            </c:ext>
          </c:extLst>
        </c:ser>
        <c:dLbls>
          <c:showLegendKey val="0"/>
          <c:showVal val="0"/>
          <c:showCatName val="0"/>
          <c:showSerName val="0"/>
          <c:showPercent val="0"/>
          <c:showBubbleSize val="0"/>
        </c:dLbls>
        <c:marker val="1"/>
        <c:smooth val="0"/>
        <c:axId val="445314432"/>
        <c:axId val="445314040"/>
      </c:lineChart>
      <c:catAx>
        <c:axId val="44531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314040"/>
        <c:crosses val="autoZero"/>
        <c:auto val="1"/>
        <c:lblAlgn val="ctr"/>
        <c:lblOffset val="100"/>
        <c:tickLblSkip val="1"/>
        <c:tickMarkSkip val="1"/>
        <c:noMultiLvlLbl val="0"/>
      </c:catAx>
      <c:valAx>
        <c:axId val="445314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31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17250</c:v>
                </c:pt>
                <c:pt idx="5">
                  <c:v>17994</c:v>
                </c:pt>
                <c:pt idx="8">
                  <c:v>18523</c:v>
                </c:pt>
                <c:pt idx="11">
                  <c:v>18617</c:v>
                </c:pt>
                <c:pt idx="14">
                  <c:v>18517</c:v>
                </c:pt>
              </c:numCache>
            </c:numRef>
          </c:val>
          <c:extLst xmlns:c16r2="http://schemas.microsoft.com/office/drawing/2015/06/chart">
            <c:ext xmlns:c16="http://schemas.microsoft.com/office/drawing/2014/chart" uri="{C3380CC4-5D6E-409C-BE32-E72D297353CC}">
              <c16:uniqueId val="{00000000-D8AA-4753-8361-FC96571EED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387</c:v>
                </c:pt>
                <c:pt idx="5">
                  <c:v>543</c:v>
                </c:pt>
                <c:pt idx="8">
                  <c:v>513</c:v>
                </c:pt>
                <c:pt idx="11">
                  <c:v>495</c:v>
                </c:pt>
                <c:pt idx="14">
                  <c:v>511</c:v>
                </c:pt>
              </c:numCache>
            </c:numRef>
          </c:val>
          <c:extLst xmlns:c16r2="http://schemas.microsoft.com/office/drawing/2015/06/chart">
            <c:ext xmlns:c16="http://schemas.microsoft.com/office/drawing/2014/chart" uri="{C3380CC4-5D6E-409C-BE32-E72D297353CC}">
              <c16:uniqueId val="{00000001-D8AA-4753-8361-FC96571EED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4230</c:v>
                </c:pt>
                <c:pt idx="5">
                  <c:v>3589</c:v>
                </c:pt>
                <c:pt idx="8">
                  <c:v>3708</c:v>
                </c:pt>
                <c:pt idx="11">
                  <c:v>3415</c:v>
                </c:pt>
                <c:pt idx="14">
                  <c:v>3357</c:v>
                </c:pt>
              </c:numCache>
            </c:numRef>
          </c:val>
          <c:extLst xmlns:c16r2="http://schemas.microsoft.com/office/drawing/2015/06/chart">
            <c:ext xmlns:c16="http://schemas.microsoft.com/office/drawing/2014/chart" uri="{C3380CC4-5D6E-409C-BE32-E72D297353CC}">
              <c16:uniqueId val="{00000002-D8AA-4753-8361-FC96571EED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8AA-4753-8361-FC96571EED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8AA-4753-8361-FC96571EED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8AA-4753-8361-FC96571EED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4334</c:v>
                </c:pt>
                <c:pt idx="3">
                  <c:v>3784</c:v>
                </c:pt>
                <c:pt idx="6">
                  <c:v>3524</c:v>
                </c:pt>
                <c:pt idx="9">
                  <c:v>3251</c:v>
                </c:pt>
                <c:pt idx="12">
                  <c:v>3157</c:v>
                </c:pt>
              </c:numCache>
            </c:numRef>
          </c:val>
          <c:extLst xmlns:c16r2="http://schemas.microsoft.com/office/drawing/2015/06/chart">
            <c:ext xmlns:c16="http://schemas.microsoft.com/office/drawing/2014/chart" uri="{C3380CC4-5D6E-409C-BE32-E72D297353CC}">
              <c16:uniqueId val="{00000006-D8AA-4753-8361-FC96571EED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8AA-4753-8361-FC96571EED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5350</c:v>
                </c:pt>
                <c:pt idx="3">
                  <c:v>5492</c:v>
                </c:pt>
                <c:pt idx="6">
                  <c:v>5537</c:v>
                </c:pt>
                <c:pt idx="9">
                  <c:v>6367</c:v>
                </c:pt>
                <c:pt idx="12">
                  <c:v>6258</c:v>
                </c:pt>
              </c:numCache>
            </c:numRef>
          </c:val>
          <c:extLst xmlns:c16r2="http://schemas.microsoft.com/office/drawing/2015/06/chart">
            <c:ext xmlns:c16="http://schemas.microsoft.com/office/drawing/2014/chart" uri="{C3380CC4-5D6E-409C-BE32-E72D297353CC}">
              <c16:uniqueId val="{00000008-D8AA-4753-8361-FC96571EED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8AA-4753-8361-FC96571EED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26807</c:v>
                </c:pt>
                <c:pt idx="3">
                  <c:v>26569</c:v>
                </c:pt>
                <c:pt idx="6">
                  <c:v>26882</c:v>
                </c:pt>
                <c:pt idx="9">
                  <c:v>26734</c:v>
                </c:pt>
                <c:pt idx="12">
                  <c:v>27457</c:v>
                </c:pt>
              </c:numCache>
            </c:numRef>
          </c:val>
          <c:extLst xmlns:c16r2="http://schemas.microsoft.com/office/drawing/2015/06/chart">
            <c:ext xmlns:c16="http://schemas.microsoft.com/office/drawing/2014/chart" uri="{C3380CC4-5D6E-409C-BE32-E72D297353CC}">
              <c16:uniqueId val="{0000000A-D8AA-4753-8361-FC96571EED78}"/>
            </c:ext>
          </c:extLst>
        </c:ser>
        <c:dLbls>
          <c:showLegendKey val="0"/>
          <c:showVal val="0"/>
          <c:showCatName val="0"/>
          <c:showSerName val="0"/>
          <c:showPercent val="0"/>
          <c:showBubbleSize val="0"/>
        </c:dLbls>
        <c:gapWidth val="100"/>
        <c:overlap val="100"/>
        <c:axId val="445312864"/>
        <c:axId val="445312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14625</c:v>
                </c:pt>
                <c:pt idx="2">
                  <c:v>#N/A</c:v>
                </c:pt>
                <c:pt idx="3">
                  <c:v>#N/A</c:v>
                </c:pt>
                <c:pt idx="4">
                  <c:v>13719</c:v>
                </c:pt>
                <c:pt idx="5">
                  <c:v>#N/A</c:v>
                </c:pt>
                <c:pt idx="6">
                  <c:v>#N/A</c:v>
                </c:pt>
                <c:pt idx="7">
                  <c:v>13200</c:v>
                </c:pt>
                <c:pt idx="8">
                  <c:v>#N/A</c:v>
                </c:pt>
                <c:pt idx="9">
                  <c:v>#N/A</c:v>
                </c:pt>
                <c:pt idx="10">
                  <c:v>13826</c:v>
                </c:pt>
                <c:pt idx="11">
                  <c:v>#N/A</c:v>
                </c:pt>
                <c:pt idx="12">
                  <c:v>#N/A</c:v>
                </c:pt>
                <c:pt idx="13">
                  <c:v>14487</c:v>
                </c:pt>
                <c:pt idx="14">
                  <c:v>#N/A</c:v>
                </c:pt>
              </c:numCache>
            </c:numRef>
          </c:val>
          <c:smooth val="0"/>
          <c:extLst xmlns:c16r2="http://schemas.microsoft.com/office/drawing/2015/06/chart">
            <c:ext xmlns:c16="http://schemas.microsoft.com/office/drawing/2014/chart" uri="{C3380CC4-5D6E-409C-BE32-E72D297353CC}">
              <c16:uniqueId val="{0000000B-D8AA-4753-8361-FC96571EED78}"/>
            </c:ext>
          </c:extLst>
        </c:ser>
        <c:dLbls>
          <c:showLegendKey val="0"/>
          <c:showVal val="0"/>
          <c:showCatName val="0"/>
          <c:showSerName val="0"/>
          <c:showPercent val="0"/>
          <c:showBubbleSize val="0"/>
        </c:dLbls>
        <c:marker val="1"/>
        <c:smooth val="0"/>
        <c:axId val="445312864"/>
        <c:axId val="445312472"/>
      </c:lineChart>
      <c:catAx>
        <c:axId val="44531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312472"/>
        <c:crosses val="autoZero"/>
        <c:auto val="1"/>
        <c:lblAlgn val="ctr"/>
        <c:lblOffset val="100"/>
        <c:tickLblSkip val="1"/>
        <c:tickMarkSkip val="1"/>
        <c:noMultiLvlLbl val="0"/>
      </c:catAx>
      <c:valAx>
        <c:axId val="445312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31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1606</c:v>
                </c:pt>
                <c:pt idx="1">
                  <c:v>1236</c:v>
                </c:pt>
                <c:pt idx="2">
                  <c:v>1159</c:v>
                </c:pt>
              </c:numCache>
            </c:numRef>
          </c:val>
          <c:extLst xmlns:c16r2="http://schemas.microsoft.com/office/drawing/2015/06/chart">
            <c:ext xmlns:c16="http://schemas.microsoft.com/office/drawing/2014/chart" uri="{C3380CC4-5D6E-409C-BE32-E72D297353CC}">
              <c16:uniqueId val="{00000000-30A5-4508-A6C6-72793C7C3B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610</c:v>
                </c:pt>
                <c:pt idx="1">
                  <c:v>465</c:v>
                </c:pt>
                <c:pt idx="2">
                  <c:v>285</c:v>
                </c:pt>
              </c:numCache>
            </c:numRef>
          </c:val>
          <c:extLst xmlns:c16r2="http://schemas.microsoft.com/office/drawing/2015/06/chart">
            <c:ext xmlns:c16="http://schemas.microsoft.com/office/drawing/2014/chart" uri="{C3380CC4-5D6E-409C-BE32-E72D297353CC}">
              <c16:uniqueId val="{00000001-30A5-4508-A6C6-72793C7C3B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1294</c:v>
                </c:pt>
                <c:pt idx="1">
                  <c:v>1389</c:v>
                </c:pt>
                <c:pt idx="2">
                  <c:v>1551</c:v>
                </c:pt>
              </c:numCache>
            </c:numRef>
          </c:val>
          <c:extLst xmlns:c16r2="http://schemas.microsoft.com/office/drawing/2015/06/chart">
            <c:ext xmlns:c16="http://schemas.microsoft.com/office/drawing/2014/chart" uri="{C3380CC4-5D6E-409C-BE32-E72D297353CC}">
              <c16:uniqueId val="{00000002-30A5-4508-A6C6-72793C7C3B83}"/>
            </c:ext>
          </c:extLst>
        </c:ser>
        <c:dLbls>
          <c:showLegendKey val="0"/>
          <c:showVal val="0"/>
          <c:showCatName val="0"/>
          <c:showSerName val="0"/>
          <c:showPercent val="0"/>
          <c:showBubbleSize val="0"/>
        </c:dLbls>
        <c:gapWidth val="120"/>
        <c:overlap val="100"/>
        <c:axId val="445312080"/>
        <c:axId val="445311296"/>
      </c:barChart>
      <c:catAx>
        <c:axId val="44531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5311296"/>
        <c:crosses val="autoZero"/>
        <c:auto val="1"/>
        <c:lblAlgn val="ctr"/>
        <c:lblOffset val="100"/>
        <c:tickLblSkip val="1"/>
        <c:tickMarkSkip val="1"/>
        <c:noMultiLvlLbl val="0"/>
      </c:catAx>
      <c:valAx>
        <c:axId val="445311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531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4C-4A6F-8367-B9C2E1A60FA9}"/>
                </c:ext>
                <c:ext xmlns:c15="http://schemas.microsoft.com/office/drawing/2012/chart" uri="{CE6537A1-D6FC-4f65-9D91-7224C49458BB}">
                  <c15:dlblFieldTable>
                    <c15:dlblFTEntry>
                      <c15:txfldGUID>{DA797939-A5E5-4F06-A4DC-7CEA42ED612D}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4C-4A6F-8367-B9C2E1A60FA9}"/>
                </c:ext>
                <c:ext xmlns:c15="http://schemas.microsoft.com/office/drawing/2012/chart" uri="{CE6537A1-D6FC-4f65-9D91-7224C49458BB}">
                  <c15:dlblFieldTable>
                    <c15:dlblFTEntry>
                      <c15:txfldGUID>{4FE696C4-DE90-4DA3-882C-CDB4684FBC79}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4C-4A6F-8367-B9C2E1A60FA9}"/>
                </c:ext>
                <c:ext xmlns:c15="http://schemas.microsoft.com/office/drawing/2012/chart" uri="{CE6537A1-D6FC-4f65-9D91-7224C49458BB}">
                  <c15:dlblFieldTable>
                    <c15:dlblFTEntry>
                      <c15:txfldGUID>{45AA0722-D2DC-4ACB-B683-B381BF2544B9}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4C-4A6F-8367-B9C2E1A60FA9}"/>
                </c:ext>
                <c:ext xmlns:c15="http://schemas.microsoft.com/office/drawing/2012/chart" uri="{CE6537A1-D6FC-4f65-9D91-7224C49458BB}">
                  <c15:dlblFieldTable>
                    <c15:dlblFTEntry>
                      <c15:txfldGUID>{7C3CD750-622E-4884-BCC2-A9B37D1A619F}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4C-4A6F-8367-B9C2E1A60FA9}"/>
                </c:ext>
                <c:ext xmlns:c15="http://schemas.microsoft.com/office/drawing/2012/chart" uri="{CE6537A1-D6FC-4f65-9D91-7224C49458BB}">
                  <c15:dlblFieldTable>
                    <c15:dlblFTEntry>
                      <c15:txfldGUID>{199121CB-31DA-43D8-9BB9-986F9CC8396D}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4C-4A6F-8367-B9C2E1A60FA9}"/>
                </c:ext>
                <c:ext xmlns:c15="http://schemas.microsoft.com/office/drawing/2012/chart" uri="{CE6537A1-D6FC-4f65-9D91-7224C49458BB}">
                  <c15:dlblFieldTable>
                    <c15:dlblFTEntry>
                      <c15:txfldGUID>{3C8A830C-F833-4760-BD64-E453E9D51F9C}</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4C-4A6F-8367-B9C2E1A60FA9}"/>
                </c:ext>
                <c:ext xmlns:c15="http://schemas.microsoft.com/office/drawing/2012/chart" uri="{CE6537A1-D6FC-4f65-9D91-7224C49458BB}">
                  <c15:layout/>
                  <c15:dlblFieldTable>
                    <c15:dlblFTEntry>
                      <c15:txfldGUID>{42C4D4ED-9624-4CC9-BC87-7121555DCA7A}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4C-4A6F-8367-B9C2E1A60FA9}"/>
                </c:ext>
                <c:ext xmlns:c15="http://schemas.microsoft.com/office/drawing/2012/chart" uri="{CE6537A1-D6FC-4f65-9D91-7224C49458BB}">
                  <c15:layout/>
                  <c15:dlblFieldTable>
                    <c15:dlblFTEntry>
                      <c15:txfldGUID>{333E98AB-248E-41EF-95C4-82DDAE5605D7}</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4C-4A6F-8367-B9C2E1A60FA9}"/>
                </c:ext>
                <c:ext xmlns:c15="http://schemas.microsoft.com/office/drawing/2012/chart" uri="{CE6537A1-D6FC-4f65-9D91-7224C49458BB}">
                  <c15:layout/>
                  <c15:dlblFieldTable>
                    <c15:dlblFTEntry>
                      <c15:txfldGUID>{26666B9E-C48E-4FB7-A7A6-198C579374BC}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65.400000000000006</c:v>
                </c:pt>
                <c:pt idx="24">
                  <c:v>63.6</c:v>
                </c:pt>
                <c:pt idx="32">
                  <c:v>62.7</c:v>
                </c:pt>
              </c:numCache>
            </c:numRef>
          </c:xVal>
          <c:yVal>
            <c:numRef>
              <c:f>公会計指標分析・財政指標組合せ分析表!$BP$51:$DC$51</c:f>
              <c:numCache>
                <c:formatCode>#,##0.0;"▲ "#,##0.0</c:formatCode>
                <c:ptCount val="40"/>
                <c:pt idx="16">
                  <c:v>109.2</c:v>
                </c:pt>
                <c:pt idx="24">
                  <c:v>115.8</c:v>
                </c:pt>
                <c:pt idx="32">
                  <c:v>122.5</c:v>
                </c:pt>
              </c:numCache>
            </c:numRef>
          </c:yVal>
          <c:smooth val="0"/>
          <c:extLst xmlns:c16r2="http://schemas.microsoft.com/office/drawing/2015/06/chart">
            <c:ext xmlns:c16="http://schemas.microsoft.com/office/drawing/2014/chart" uri="{C3380CC4-5D6E-409C-BE32-E72D297353CC}">
              <c16:uniqueId val="{00000009-004C-4A6F-8367-B9C2E1A60F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4C-4A6F-8367-B9C2E1A60FA9}"/>
                </c:ext>
                <c:ext xmlns:c15="http://schemas.microsoft.com/office/drawing/2012/chart" uri="{CE6537A1-D6FC-4f65-9D91-7224C49458BB}">
                  <c15:dlblFieldTable>
                    <c15:dlblFTEntry>
                      <c15:txfldGUID>{02074A65-F3B2-47D5-AD71-ABBA9E194C23}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4C-4A6F-8367-B9C2E1A60FA9}"/>
                </c:ext>
                <c:ext xmlns:c15="http://schemas.microsoft.com/office/drawing/2012/chart" uri="{CE6537A1-D6FC-4f65-9D91-7224C49458BB}">
                  <c15:dlblFieldTable>
                    <c15:dlblFTEntry>
                      <c15:txfldGUID>{AC4CA6AE-6D09-43AC-9D2F-6F1E161162EB}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4C-4A6F-8367-B9C2E1A60FA9}"/>
                </c:ext>
                <c:ext xmlns:c15="http://schemas.microsoft.com/office/drawing/2012/chart" uri="{CE6537A1-D6FC-4f65-9D91-7224C49458BB}">
                  <c15:dlblFieldTable>
                    <c15:dlblFTEntry>
                      <c15:txfldGUID>{2AC41A6A-4926-4E68-97F7-483B4CDC15BE}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4C-4A6F-8367-B9C2E1A60FA9}"/>
                </c:ext>
                <c:ext xmlns:c15="http://schemas.microsoft.com/office/drawing/2012/chart" uri="{CE6537A1-D6FC-4f65-9D91-7224C49458BB}">
                  <c15:dlblFieldTable>
                    <c15:dlblFTEntry>
                      <c15:txfldGUID>{9465CE80-9EE9-457C-BE23-DB76252A1064}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4C-4A6F-8367-B9C2E1A60FA9}"/>
                </c:ext>
                <c:ext xmlns:c15="http://schemas.microsoft.com/office/drawing/2012/chart" uri="{CE6537A1-D6FC-4f65-9D91-7224C49458BB}">
                  <c15:dlblFieldTable>
                    <c15:dlblFTEntry>
                      <c15:txfldGUID>{6CA54CBF-5C44-4DBF-89FB-B60E0F0539A0}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4C-4A6F-8367-B9C2E1A60FA9}"/>
                </c:ext>
                <c:ext xmlns:c15="http://schemas.microsoft.com/office/drawing/2012/chart" uri="{CE6537A1-D6FC-4f65-9D91-7224C49458BB}">
                  <c15:dlblFieldTable>
                    <c15:dlblFTEntry>
                      <c15:txfldGUID>{44C151A7-7A7C-46EB-B842-F34748E1BB3D}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4C-4A6F-8367-B9C2E1A60FA9}"/>
                </c:ext>
                <c:ext xmlns:c15="http://schemas.microsoft.com/office/drawing/2012/chart" uri="{CE6537A1-D6FC-4f65-9D91-7224C49458BB}">
                  <c15:layout/>
                  <c15:dlblFieldTable>
                    <c15:dlblFTEntry>
                      <c15:txfldGUID>{FB65A6A7-DAD0-44B7-A23B-F7497DC31ACF}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4C-4A6F-8367-B9C2E1A60FA9}"/>
                </c:ext>
                <c:ext xmlns:c15="http://schemas.microsoft.com/office/drawing/2012/chart" uri="{CE6537A1-D6FC-4f65-9D91-7224C49458BB}">
                  <c15:layout/>
                  <c15:dlblFieldTable>
                    <c15:dlblFTEntry>
                      <c15:txfldGUID>{B670CCBA-40E3-4D0C-A371-EF0EFD9E61E9}</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4C-4A6F-8367-B9C2E1A60FA9}"/>
                </c:ext>
                <c:ext xmlns:c15="http://schemas.microsoft.com/office/drawing/2012/chart" uri="{CE6537A1-D6FC-4f65-9D91-7224C49458BB}">
                  <c15:layout/>
                  <c15:dlblFieldTable>
                    <c15:dlblFTEntry>
                      <c15:txfldGUID>{48067F03-B12C-41FC-A077-6F8E995A2D84}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004C-4A6F-8367-B9C2E1A60FA9}"/>
            </c:ext>
          </c:extLst>
        </c:ser>
        <c:dLbls>
          <c:showLegendKey val="0"/>
          <c:showVal val="1"/>
          <c:showCatName val="0"/>
          <c:showSerName val="0"/>
          <c:showPercent val="0"/>
          <c:showBubbleSize val="0"/>
        </c:dLbls>
        <c:axId val="413602120"/>
        <c:axId val="413598984"/>
      </c:scatterChart>
      <c:valAx>
        <c:axId val="413602120"/>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598984"/>
        <c:crosses val="autoZero"/>
        <c:crossBetween val="midCat"/>
      </c:valAx>
      <c:valAx>
        <c:axId val="413598984"/>
        <c:scaling>
          <c:orientation val="minMax"/>
          <c:max val="138"/>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602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2479171618466107E-3"/>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177-48F9-AAF6-B5B043C1A419}"/>
                </c:ext>
                <c:ext xmlns:c15="http://schemas.microsoft.com/office/drawing/2012/chart" uri="{CE6537A1-D6FC-4f65-9D91-7224C49458BB}">
                  <c15:layout/>
                  <c15:dlblFieldTable>
                    <c15:dlblFTEntry>
                      <c15:txfldGUID>{E8D67455-172D-4C36-94CD-9FF66675A32D}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177-48F9-AAF6-B5B043C1A419}"/>
                </c:ext>
                <c:ext xmlns:c15="http://schemas.microsoft.com/office/drawing/2012/chart" uri="{CE6537A1-D6FC-4f65-9D91-7224C49458BB}">
                  <c15:dlblFieldTable>
                    <c15:dlblFTEntry>
                      <c15:txfldGUID>{C7414055-B123-4DA1-8A06-FDA92B35D4D7}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177-48F9-AAF6-B5B043C1A419}"/>
                </c:ext>
                <c:ext xmlns:c15="http://schemas.microsoft.com/office/drawing/2012/chart" uri="{CE6537A1-D6FC-4f65-9D91-7224C49458BB}">
                  <c15:dlblFieldTable>
                    <c15:dlblFTEntry>
                      <c15:txfldGUID>{49EF26F6-C10C-495F-AA65-BD3C378491FB}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177-48F9-AAF6-B5B043C1A419}"/>
                </c:ext>
                <c:ext xmlns:c15="http://schemas.microsoft.com/office/drawing/2012/chart" uri="{CE6537A1-D6FC-4f65-9D91-7224C49458BB}">
                  <c15:dlblFieldTable>
                    <c15:dlblFTEntry>
                      <c15:txfldGUID>{B3D7DD85-41BB-47FF-97B1-571F0FCF6BD7}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177-48F9-AAF6-B5B043C1A419}"/>
                </c:ext>
                <c:ext xmlns:c15="http://schemas.microsoft.com/office/drawing/2012/chart" uri="{CE6537A1-D6FC-4f65-9D91-7224C49458BB}">
                  <c15:dlblFieldTable>
                    <c15:dlblFTEntry>
                      <c15:txfldGUID>{8F82C80E-FBE3-4EFB-89E7-42C735932ECA}</c15:txfldGUID>
                      <c15:f>#REF!</c15:f>
                      <c15:dlblFieldTableCache>
                        <c:ptCount val="1"/>
                        <c:pt idx="0">
                          <c:v>#REF!</c:v>
                        </c:pt>
                      </c15:dlblFieldTableCache>
                    </c15:dlblFTEntry>
                  </c15:dlblFieldTable>
                  <c15:showDataLabelsRange val="0"/>
                </c:ext>
              </c:extLst>
            </c:dLbl>
            <c:dLbl>
              <c:idx val="8"/>
              <c:layout>
                <c:manualLayout>
                  <c:x val="0"/>
                  <c:y val="2.5562415962112617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177-48F9-AAF6-B5B043C1A419}"/>
                </c:ext>
                <c:ext xmlns:c15="http://schemas.microsoft.com/office/drawing/2012/chart" uri="{CE6537A1-D6FC-4f65-9D91-7224C49458BB}">
                  <c15:layout/>
                  <c15:dlblFieldTable>
                    <c15:dlblFTEntry>
                      <c15:txfldGUID>{E5BA7949-32FB-4B4D-A278-95B324520F30}</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0"/>
                  <c:y val="1.857909442176792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177-48F9-AAF6-B5B043C1A419}"/>
                </c:ext>
                <c:ext xmlns:c15="http://schemas.microsoft.com/office/drawing/2012/chart" uri="{CE6537A1-D6FC-4f65-9D91-7224C49458BB}">
                  <c15:layout/>
                  <c15:dlblFieldTable>
                    <c15:dlblFTEntry>
                      <c15:txfldGUID>{4702F944-1A3C-451C-AFEF-5763E5F5AA30}</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0"/>
                  <c:y val="-9.0055393939476973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177-48F9-AAF6-B5B043C1A419}"/>
                </c:ext>
                <c:ext xmlns:c15="http://schemas.microsoft.com/office/drawing/2012/chart" uri="{CE6537A1-D6FC-4f65-9D91-7224C49458BB}">
                  <c15:layout/>
                  <c15:dlblFieldTable>
                    <c15:dlblFTEntry>
                      <c15:txfldGUID>{BDCF33BB-F26C-4411-A10C-E523D9D8D676}</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0"/>
                  <c:y val="-3.288719760916279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177-48F9-AAF6-B5B043C1A419}"/>
                </c:ext>
                <c:ext xmlns:c15="http://schemas.microsoft.com/office/drawing/2012/chart" uri="{CE6537A1-D6FC-4f65-9D91-7224C49458BB}">
                  <c15:layout/>
                  <c15:dlblFieldTable>
                    <c15:dlblFTEntry>
                      <c15:txfldGUID>{1027F8E8-0B43-49A8-AA26-854771737371}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15.6</c:v>
                </c:pt>
                <c:pt idx="16">
                  <c:v>15.6</c:v>
                </c:pt>
                <c:pt idx="24">
                  <c:v>15.7</c:v>
                </c:pt>
                <c:pt idx="32">
                  <c:v>15.3</c:v>
                </c:pt>
              </c:numCache>
            </c:numRef>
          </c:xVal>
          <c:yVal>
            <c:numRef>
              <c:f>公会計指標分析・財政指標組合せ分析表!$BP$73:$DC$73</c:f>
              <c:numCache>
                <c:formatCode>#,##0.0;"▲ "#,##0.0</c:formatCode>
                <c:ptCount val="40"/>
                <c:pt idx="0">
                  <c:v>121.4</c:v>
                </c:pt>
                <c:pt idx="8">
                  <c:v>115.3</c:v>
                </c:pt>
                <c:pt idx="16">
                  <c:v>109.2</c:v>
                </c:pt>
                <c:pt idx="24">
                  <c:v>115.8</c:v>
                </c:pt>
                <c:pt idx="32">
                  <c:v>122.5</c:v>
                </c:pt>
              </c:numCache>
            </c:numRef>
          </c:yVal>
          <c:smooth val="0"/>
          <c:extLst xmlns:c16r2="http://schemas.microsoft.com/office/drawing/2015/06/chart">
            <c:ext xmlns:c16="http://schemas.microsoft.com/office/drawing/2014/chart" uri="{C3380CC4-5D6E-409C-BE32-E72D297353CC}">
              <c16:uniqueId val="{00000009-9177-48F9-AAF6-B5B043C1A4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177-48F9-AAF6-B5B043C1A419}"/>
                </c:ext>
                <c:ext xmlns:c15="http://schemas.microsoft.com/office/drawing/2012/chart" uri="{CE6537A1-D6FC-4f65-9D91-7224C49458BB}">
                  <c15:layout/>
                  <c15:dlblFieldTable>
                    <c15:dlblFTEntry>
                      <c15:txfldGUID>{BA891EFA-453B-4659-A18D-1252A9DE8246}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177-48F9-AAF6-B5B043C1A419}"/>
                </c:ext>
                <c:ext xmlns:c15="http://schemas.microsoft.com/office/drawing/2012/chart" uri="{CE6537A1-D6FC-4f65-9D91-7224C49458BB}">
                  <c15:dlblFieldTable>
                    <c15:dlblFTEntry>
                      <c15:txfldGUID>{6ABC4DBE-8AF7-4FF9-A357-951585F2ADC5}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177-48F9-AAF6-B5B043C1A419}"/>
                </c:ext>
                <c:ext xmlns:c15="http://schemas.microsoft.com/office/drawing/2012/chart" uri="{CE6537A1-D6FC-4f65-9D91-7224C49458BB}">
                  <c15:dlblFieldTable>
                    <c15:dlblFTEntry>
                      <c15:txfldGUID>{2D477536-F5EA-41DF-B0D1-EE55399C5AFD}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177-48F9-AAF6-B5B043C1A419}"/>
                </c:ext>
                <c:ext xmlns:c15="http://schemas.microsoft.com/office/drawing/2012/chart" uri="{CE6537A1-D6FC-4f65-9D91-7224C49458BB}">
                  <c15:dlblFieldTable>
                    <c15:dlblFTEntry>
                      <c15:txfldGUID>{11924359-FAAF-428A-88C8-5A7DA7F8F798}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177-48F9-AAF6-B5B043C1A419}"/>
                </c:ext>
                <c:ext xmlns:c15="http://schemas.microsoft.com/office/drawing/2012/chart" uri="{CE6537A1-D6FC-4f65-9D91-7224C49458BB}">
                  <c15:dlblFieldTable>
                    <c15:dlblFTEntry>
                      <c15:txfldGUID>{F52F078E-4BFF-499F-8272-60D9C2AE82E1}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177-48F9-AAF6-B5B043C1A419}"/>
                </c:ext>
                <c:ext xmlns:c15="http://schemas.microsoft.com/office/drawing/2012/chart" uri="{CE6537A1-D6FC-4f65-9D91-7224C49458BB}">
                  <c15:layout/>
                  <c15:dlblFieldTable>
                    <c15:dlblFTEntry>
                      <c15:txfldGUID>{1003F1E0-F1AD-4590-BB98-5362C5E2517E}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177-48F9-AAF6-B5B043C1A419}"/>
                </c:ext>
                <c:ext xmlns:c15="http://schemas.microsoft.com/office/drawing/2012/chart" uri="{CE6537A1-D6FC-4f65-9D91-7224C49458BB}">
                  <c15:layout/>
                  <c15:dlblFieldTable>
                    <c15:dlblFTEntry>
                      <c15:txfldGUID>{6E833E91-3367-4C83-B4B4-C6C4E99676E1}</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77585371120852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177-48F9-AAF6-B5B043C1A419}"/>
                </c:ext>
                <c:ext xmlns:c15="http://schemas.microsoft.com/office/drawing/2012/chart" uri="{CE6537A1-D6FC-4f65-9D91-7224C49458BB}">
                  <c15:layout/>
                  <c15:dlblFieldTable>
                    <c15:dlblFTEntry>
                      <c15:txfldGUID>{A71A5A90-E398-4D0C-9E6A-D7323C7D2D1B}</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563744612613604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177-48F9-AAF6-B5B043C1A419}"/>
                </c:ext>
                <c:ext xmlns:c15="http://schemas.microsoft.com/office/drawing/2012/chart" uri="{CE6537A1-D6FC-4f65-9D91-7224C49458BB}">
                  <c15:layout/>
                  <c15:dlblFieldTable>
                    <c15:dlblFTEntry>
                      <c15:txfldGUID>{2524097C-C0C1-4423-BEA3-2694830B3A61}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9177-48F9-AAF6-B5B043C1A419}"/>
            </c:ext>
          </c:extLst>
        </c:ser>
        <c:dLbls>
          <c:showLegendKey val="0"/>
          <c:showVal val="1"/>
          <c:showCatName val="0"/>
          <c:showSerName val="0"/>
          <c:showPercent val="0"/>
          <c:showBubbleSize val="0"/>
        </c:dLbls>
        <c:axId val="413600552"/>
        <c:axId val="413600160"/>
      </c:scatterChart>
      <c:valAx>
        <c:axId val="413600552"/>
        <c:scaling>
          <c:orientation val="minMax"/>
          <c:max val="16.400000000000002"/>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600160"/>
        <c:crosses val="autoZero"/>
        <c:crossBetween val="midCat"/>
      </c:valAx>
      <c:valAx>
        <c:axId val="413600160"/>
        <c:scaling>
          <c:orientation val="minMax"/>
          <c:max val="138"/>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600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58,691
58,276
135.66
26,584,867
25,798,862
665,367
13,355,617
27,456,661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人口減少傾向が続き、</a:t>
          </a:r>
          <a:r>
            <a:rPr kumimoji="1" lang="ja-JP" altLang="ja-JP" sz="1100">
              <a:solidFill>
                <a:schemeClr val="dk1"/>
              </a:solidFill>
              <a:effectLst/>
              <a:latin typeface="+mn-lt"/>
              <a:ea typeface="+mn-ea"/>
              <a:cs typeface="+mn-cs"/>
            </a:rPr>
            <a:t>市税の</a:t>
          </a:r>
          <a:r>
            <a:rPr kumimoji="1" lang="ja-JP" altLang="en-US" sz="1100">
              <a:solidFill>
                <a:schemeClr val="dk1"/>
              </a:solidFill>
              <a:effectLst/>
              <a:latin typeface="+mn-lt"/>
              <a:ea typeface="+mn-ea"/>
              <a:cs typeface="+mn-cs"/>
            </a:rPr>
            <a:t>増収</a:t>
          </a:r>
          <a:r>
            <a:rPr kumimoji="1" lang="ja-JP" altLang="ja-JP" sz="1100">
              <a:solidFill>
                <a:schemeClr val="dk1"/>
              </a:solidFill>
              <a:effectLst/>
              <a:latin typeface="+mn-lt"/>
              <a:ea typeface="+mn-ea"/>
              <a:cs typeface="+mn-cs"/>
            </a:rPr>
            <a:t>が見込めない中、地震・津波等の防災対策事業として、教育施設をはじめとする公共施設の耐震化を進めており、限られた財源を有効に活用するため、職員一人あたりの人口を１００人以上とする定員管理適正化の実現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xdr:cNvCxnSpPr/>
      </xdr:nvCxnSpPr>
      <xdr:spPr>
        <a:xfrm>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歳入面では株式等譲渡所得割交付金などの各種交付金が約</a:t>
          </a:r>
          <a:r>
            <a:rPr kumimoji="1" lang="en-US" altLang="ja-JP" sz="1100">
              <a:solidFill>
                <a:schemeClr val="dk1"/>
              </a:solidFill>
              <a:effectLst/>
              <a:latin typeface="+mn-lt"/>
              <a:ea typeface="+mn-ea"/>
              <a:cs typeface="+mn-cs"/>
            </a:rPr>
            <a:t>77</a:t>
          </a:r>
          <a:r>
            <a:rPr kumimoji="1" lang="ja-JP" altLang="en-US" sz="1100">
              <a:solidFill>
                <a:schemeClr val="dk1"/>
              </a:solidFill>
              <a:effectLst/>
              <a:latin typeface="+mn-lt"/>
              <a:ea typeface="+mn-ea"/>
              <a:cs typeface="+mn-cs"/>
            </a:rPr>
            <a:t>百万円増加している一方、歳出面では、人件費や公債費が減少しているものの、新学校給食センター運営費などの物件費の増から、経常収支比率は前年度比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ポイント悪化している。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今後についても、扶助費の増大や施設の老朽化に伴う維持補修費など、経常経費は依然として高止まり傾向が予想される。</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施設の維持管理費や光熱水費などの縮減に</a:t>
          </a:r>
          <a:r>
            <a:rPr kumimoji="1" lang="ja-JP" altLang="en-US" sz="1100">
              <a:solidFill>
                <a:schemeClr val="dk1"/>
              </a:solidFill>
              <a:effectLst/>
              <a:latin typeface="+mn-lt"/>
              <a:ea typeface="+mn-ea"/>
              <a:cs typeface="+mn-cs"/>
            </a:rPr>
            <a:t>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65</xdr:row>
      <xdr:rowOff>109220</xdr:rowOff>
    </xdr:to>
    <xdr:cxnSp macro="">
      <xdr:nvCxnSpPr>
        <xdr:cNvPr id="132" name="直線コネクタ 131"/>
        <xdr:cNvCxnSpPr/>
      </xdr:nvCxnSpPr>
      <xdr:spPr>
        <a:xfrm>
          <a:off x="4114800" y="112293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85090</xdr:rowOff>
    </xdr:to>
    <xdr:cxnSp macro="">
      <xdr:nvCxnSpPr>
        <xdr:cNvPr id="135" name="直線コネクタ 134"/>
        <xdr:cNvCxnSpPr/>
      </xdr:nvCxnSpPr>
      <xdr:spPr>
        <a:xfrm>
          <a:off x="3225800" y="1106847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64</xdr:row>
      <xdr:rowOff>95673</xdr:rowOff>
    </xdr:to>
    <xdr:cxnSp macro="">
      <xdr:nvCxnSpPr>
        <xdr:cNvPr id="138" name="直線コネクタ 137"/>
        <xdr:cNvCxnSpPr/>
      </xdr:nvCxnSpPr>
      <xdr:spPr>
        <a:xfrm>
          <a:off x="2336800" y="1102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151977</xdr:rowOff>
    </xdr:to>
    <xdr:cxnSp macro="">
      <xdr:nvCxnSpPr>
        <xdr:cNvPr id="141" name="直線コネクタ 140"/>
        <xdr:cNvCxnSpPr/>
      </xdr:nvCxnSpPr>
      <xdr:spPr>
        <a:xfrm flipV="1">
          <a:off x="1447800" y="1102825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1" name="楕円 150"/>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2"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3" name="楕円 152"/>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4" name="テキスト ボックス 153"/>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5" name="楕円 154"/>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6" name="テキスト ボックス 155"/>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7" name="楕円 156"/>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8" name="テキスト ボックス 157"/>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59" name="楕円 158"/>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60" name="テキスト ボックス 159"/>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現在も職員数の減や特別職の給与カットなどを続けているが、</a:t>
          </a:r>
          <a:r>
            <a:rPr kumimoji="1" lang="ja-JP" altLang="en-US" sz="1100">
              <a:solidFill>
                <a:schemeClr val="dk1"/>
              </a:solidFill>
              <a:effectLst/>
              <a:latin typeface="+mn-lt"/>
              <a:ea typeface="+mn-ea"/>
              <a:cs typeface="+mn-cs"/>
            </a:rPr>
            <a:t>民間委託の推進や事務事業の</a:t>
          </a:r>
          <a:r>
            <a:rPr kumimoji="1" lang="ja-JP" altLang="ja-JP" sz="1100">
              <a:solidFill>
                <a:schemeClr val="dk1"/>
              </a:solidFill>
              <a:effectLst/>
              <a:latin typeface="+mn-lt"/>
              <a:ea typeface="+mn-ea"/>
              <a:cs typeface="+mn-cs"/>
            </a:rPr>
            <a:t>見直し等によりさらなる人件費・物件費等の抑制を進める。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138136</xdr:rowOff>
    </xdr:from>
    <xdr:to>
      <xdr:col>23</xdr:col>
      <xdr:colOff>133350</xdr:colOff>
      <xdr:row>84</xdr:row>
      <xdr:rowOff>67236</xdr:rowOff>
    </xdr:to>
    <xdr:cxnSp macro="">
      <xdr:nvCxnSpPr>
        <xdr:cNvPr id="195" name="直線コネクタ 194"/>
        <xdr:cNvCxnSpPr/>
      </xdr:nvCxnSpPr>
      <xdr:spPr>
        <a:xfrm>
          <a:off x="4114800" y="14368486"/>
          <a:ext cx="838200" cy="10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138136</xdr:rowOff>
    </xdr:from>
    <xdr:to>
      <xdr:col>19</xdr:col>
      <xdr:colOff>133350</xdr:colOff>
      <xdr:row>83</xdr:row>
      <xdr:rowOff>139970</xdr:rowOff>
    </xdr:to>
    <xdr:cxnSp macro="">
      <xdr:nvCxnSpPr>
        <xdr:cNvPr id="198" name="直線コネクタ 197"/>
        <xdr:cNvCxnSpPr/>
      </xdr:nvCxnSpPr>
      <xdr:spPr>
        <a:xfrm flipV="1">
          <a:off x="3225800" y="14368486"/>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118897</xdr:rowOff>
    </xdr:from>
    <xdr:to>
      <xdr:col>15</xdr:col>
      <xdr:colOff>82550</xdr:colOff>
      <xdr:row>83</xdr:row>
      <xdr:rowOff>139970</xdr:rowOff>
    </xdr:to>
    <xdr:cxnSp macro="">
      <xdr:nvCxnSpPr>
        <xdr:cNvPr id="201" name="直線コネクタ 200"/>
        <xdr:cNvCxnSpPr/>
      </xdr:nvCxnSpPr>
      <xdr:spPr>
        <a:xfrm>
          <a:off x="2336800" y="14349247"/>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90866</xdr:rowOff>
    </xdr:from>
    <xdr:to>
      <xdr:col>11</xdr:col>
      <xdr:colOff>31750</xdr:colOff>
      <xdr:row>83</xdr:row>
      <xdr:rowOff>118897</xdr:rowOff>
    </xdr:to>
    <xdr:cxnSp macro="">
      <xdr:nvCxnSpPr>
        <xdr:cNvPr id="204" name="直線コネクタ 203"/>
        <xdr:cNvCxnSpPr/>
      </xdr:nvCxnSpPr>
      <xdr:spPr>
        <a:xfrm>
          <a:off x="1447800" y="14321216"/>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16436</xdr:rowOff>
    </xdr:from>
    <xdr:to>
      <xdr:col>23</xdr:col>
      <xdr:colOff>184150</xdr:colOff>
      <xdr:row>84</xdr:row>
      <xdr:rowOff>118036</xdr:rowOff>
    </xdr:to>
    <xdr:sp macro="" textlink="">
      <xdr:nvSpPr>
        <xdr:cNvPr id="214" name="楕円 213"/>
        <xdr:cNvSpPr/>
      </xdr:nvSpPr>
      <xdr:spPr>
        <a:xfrm>
          <a:off x="4902200" y="144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32963</xdr:rowOff>
    </xdr:from>
    <xdr:ext cx="762000" cy="259045"/>
    <xdr:sp macro="" textlink="">
      <xdr:nvSpPr>
        <xdr:cNvPr id="215" name="人件費・物件費等の状況該当値テキスト"/>
        <xdr:cNvSpPr txBox="1"/>
      </xdr:nvSpPr>
      <xdr:spPr>
        <a:xfrm>
          <a:off x="5041900" y="1426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87336</xdr:rowOff>
    </xdr:from>
    <xdr:to>
      <xdr:col>19</xdr:col>
      <xdr:colOff>184150</xdr:colOff>
      <xdr:row>84</xdr:row>
      <xdr:rowOff>17486</xdr:rowOff>
    </xdr:to>
    <xdr:sp macro="" textlink="">
      <xdr:nvSpPr>
        <xdr:cNvPr id="216" name="楕円 215"/>
        <xdr:cNvSpPr/>
      </xdr:nvSpPr>
      <xdr:spPr>
        <a:xfrm>
          <a:off x="4064000" y="1431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27663</xdr:rowOff>
    </xdr:from>
    <xdr:ext cx="736600" cy="259045"/>
    <xdr:sp macro="" textlink="">
      <xdr:nvSpPr>
        <xdr:cNvPr id="217" name="テキスト ボックス 216"/>
        <xdr:cNvSpPr txBox="1"/>
      </xdr:nvSpPr>
      <xdr:spPr>
        <a:xfrm>
          <a:off x="3733800" y="1408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89170</xdr:rowOff>
    </xdr:from>
    <xdr:to>
      <xdr:col>15</xdr:col>
      <xdr:colOff>133350</xdr:colOff>
      <xdr:row>84</xdr:row>
      <xdr:rowOff>19320</xdr:rowOff>
    </xdr:to>
    <xdr:sp macro="" textlink="">
      <xdr:nvSpPr>
        <xdr:cNvPr id="218" name="楕円 217"/>
        <xdr:cNvSpPr/>
      </xdr:nvSpPr>
      <xdr:spPr>
        <a:xfrm>
          <a:off x="3175000" y="14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29497</xdr:rowOff>
    </xdr:from>
    <xdr:ext cx="762000" cy="259045"/>
    <xdr:sp macro="" textlink="">
      <xdr:nvSpPr>
        <xdr:cNvPr id="219" name="テキスト ボックス 218"/>
        <xdr:cNvSpPr txBox="1"/>
      </xdr:nvSpPr>
      <xdr:spPr>
        <a:xfrm>
          <a:off x="2844800" y="1408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68097</xdr:rowOff>
    </xdr:from>
    <xdr:to>
      <xdr:col>11</xdr:col>
      <xdr:colOff>82550</xdr:colOff>
      <xdr:row>83</xdr:row>
      <xdr:rowOff>169697</xdr:rowOff>
    </xdr:to>
    <xdr:sp macro="" textlink="">
      <xdr:nvSpPr>
        <xdr:cNvPr id="220" name="楕円 219"/>
        <xdr:cNvSpPr/>
      </xdr:nvSpPr>
      <xdr:spPr>
        <a:xfrm>
          <a:off x="2286000" y="142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8424</xdr:rowOff>
    </xdr:from>
    <xdr:ext cx="762000" cy="259045"/>
    <xdr:sp macro="" textlink="">
      <xdr:nvSpPr>
        <xdr:cNvPr id="221" name="テキスト ボックス 220"/>
        <xdr:cNvSpPr txBox="1"/>
      </xdr:nvSpPr>
      <xdr:spPr>
        <a:xfrm>
          <a:off x="1955800" y="1406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40066</xdr:rowOff>
    </xdr:from>
    <xdr:to>
      <xdr:col>7</xdr:col>
      <xdr:colOff>31750</xdr:colOff>
      <xdr:row>83</xdr:row>
      <xdr:rowOff>141666</xdr:rowOff>
    </xdr:to>
    <xdr:sp macro="" textlink="">
      <xdr:nvSpPr>
        <xdr:cNvPr id="222" name="楕円 221"/>
        <xdr:cNvSpPr/>
      </xdr:nvSpPr>
      <xdr:spPr>
        <a:xfrm>
          <a:off x="1397000" y="142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151843</xdr:rowOff>
    </xdr:from>
    <xdr:ext cx="762000" cy="259045"/>
    <xdr:sp macro="" textlink="">
      <xdr:nvSpPr>
        <xdr:cNvPr id="223" name="テキスト ボックス 222"/>
        <xdr:cNvSpPr txBox="1"/>
      </xdr:nvSpPr>
      <xdr:spPr>
        <a:xfrm>
          <a:off x="1066800" y="140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類似団体内平均より低い値となっている。これは、平成</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年より管理職の給料の減額を続けてきた効果と考えられ、今後については本市の財政状況や他団体の動向を見極めながら減額措置のあり方について検討を行う。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9878</xdr:rowOff>
    </xdr:from>
    <xdr:to>
      <xdr:col>81</xdr:col>
      <xdr:colOff>44450</xdr:colOff>
      <xdr:row>82</xdr:row>
      <xdr:rowOff>9878</xdr:rowOff>
    </xdr:to>
    <xdr:cxnSp macro="">
      <xdr:nvCxnSpPr>
        <xdr:cNvPr id="257" name="直線コネクタ 256"/>
        <xdr:cNvCxnSpPr/>
      </xdr:nvCxnSpPr>
      <xdr:spPr>
        <a:xfrm>
          <a:off x="16179800" y="14068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9878</xdr:rowOff>
    </xdr:from>
    <xdr:to>
      <xdr:col>77</xdr:col>
      <xdr:colOff>44450</xdr:colOff>
      <xdr:row>82</xdr:row>
      <xdr:rowOff>9878</xdr:rowOff>
    </xdr:to>
    <xdr:cxnSp macro="">
      <xdr:nvCxnSpPr>
        <xdr:cNvPr id="260" name="直線コネクタ 259"/>
        <xdr:cNvCxnSpPr/>
      </xdr:nvCxnSpPr>
      <xdr:spPr>
        <a:xfrm>
          <a:off x="15290800" y="14068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9878</xdr:rowOff>
    </xdr:to>
    <xdr:cxnSp macro="">
      <xdr:nvCxnSpPr>
        <xdr:cNvPr id="263" name="直線コネクタ 262"/>
        <xdr:cNvCxnSpPr/>
      </xdr:nvCxnSpPr>
      <xdr:spPr>
        <a:xfrm>
          <a:off x="14401800" y="140419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81</xdr:row>
      <xdr:rowOff>154516</xdr:rowOff>
    </xdr:to>
    <xdr:cxnSp macro="">
      <xdr:nvCxnSpPr>
        <xdr:cNvPr id="266" name="直線コネクタ 265"/>
        <xdr:cNvCxnSpPr/>
      </xdr:nvCxnSpPr>
      <xdr:spPr>
        <a:xfrm>
          <a:off x="13512800" y="14041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130528</xdr:rowOff>
    </xdr:from>
    <xdr:to>
      <xdr:col>81</xdr:col>
      <xdr:colOff>95250</xdr:colOff>
      <xdr:row>82</xdr:row>
      <xdr:rowOff>60678</xdr:rowOff>
    </xdr:to>
    <xdr:sp macro="" textlink="">
      <xdr:nvSpPr>
        <xdr:cNvPr id="276" name="楕円 275"/>
        <xdr:cNvSpPr/>
      </xdr:nvSpPr>
      <xdr:spPr>
        <a:xfrm>
          <a:off x="169672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147055</xdr:rowOff>
    </xdr:from>
    <xdr:ext cx="762000" cy="259045"/>
    <xdr:sp macro="" textlink="">
      <xdr:nvSpPr>
        <xdr:cNvPr id="277" name="給与水準   （国との比較）該当値テキスト"/>
        <xdr:cNvSpPr txBox="1"/>
      </xdr:nvSpPr>
      <xdr:spPr>
        <a:xfrm>
          <a:off x="1710690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130528</xdr:rowOff>
    </xdr:from>
    <xdr:to>
      <xdr:col>77</xdr:col>
      <xdr:colOff>95250</xdr:colOff>
      <xdr:row>82</xdr:row>
      <xdr:rowOff>60678</xdr:rowOff>
    </xdr:to>
    <xdr:sp macro="" textlink="">
      <xdr:nvSpPr>
        <xdr:cNvPr id="278" name="楕円 277"/>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70855</xdr:rowOff>
    </xdr:from>
    <xdr:ext cx="736600" cy="259045"/>
    <xdr:sp macro="" textlink="">
      <xdr:nvSpPr>
        <xdr:cNvPr id="279" name="テキスト ボックス 278"/>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130528</xdr:rowOff>
    </xdr:from>
    <xdr:to>
      <xdr:col>73</xdr:col>
      <xdr:colOff>44450</xdr:colOff>
      <xdr:row>82</xdr:row>
      <xdr:rowOff>60678</xdr:rowOff>
    </xdr:to>
    <xdr:sp macro="" textlink="">
      <xdr:nvSpPr>
        <xdr:cNvPr id="280" name="楕円 279"/>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70855</xdr:rowOff>
    </xdr:from>
    <xdr:ext cx="762000" cy="259045"/>
    <xdr:sp macro="" textlink="">
      <xdr:nvSpPr>
        <xdr:cNvPr id="281" name="テキスト ボックス 280"/>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2" name="楕円 281"/>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3" name="テキスト ボックス 282"/>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4" name="楕円 283"/>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5" name="テキスト ボックス 284"/>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次定員管理適正化計画を策定して以降、第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次定員管理適正化計画、集中改革プラン、スーパー改革プランなどの取り組み</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職員削減を行ってきた。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年度との比率</a:t>
          </a:r>
          <a:r>
            <a:rPr kumimoji="1" lang="en-US" altLang="ja-JP" sz="1100">
              <a:solidFill>
                <a:schemeClr val="dk1"/>
              </a:solidFill>
              <a:effectLst/>
              <a:latin typeface="+mn-lt"/>
              <a:ea typeface="+mn-ea"/>
              <a:cs typeface="+mn-cs"/>
            </a:rPr>
            <a:t>53.3%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しかし、類似団体に比べ、経常経費に占める人件費の割合がなお高い状況にあることから、職員一人あたりの人口を１００人以上とする定員管理適正化の実現を図る。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128572</xdr:rowOff>
    </xdr:from>
    <xdr:to>
      <xdr:col>81</xdr:col>
      <xdr:colOff>44450</xdr:colOff>
      <xdr:row>61</xdr:row>
      <xdr:rowOff>144659</xdr:rowOff>
    </xdr:to>
    <xdr:cxnSp macro="">
      <xdr:nvCxnSpPr>
        <xdr:cNvPr id="322" name="直線コネクタ 321"/>
        <xdr:cNvCxnSpPr/>
      </xdr:nvCxnSpPr>
      <xdr:spPr>
        <a:xfrm>
          <a:off x="16179800" y="1058702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128572</xdr:rowOff>
    </xdr:from>
    <xdr:to>
      <xdr:col>77</xdr:col>
      <xdr:colOff>44450</xdr:colOff>
      <xdr:row>61</xdr:row>
      <xdr:rowOff>150404</xdr:rowOff>
    </xdr:to>
    <xdr:cxnSp macro="">
      <xdr:nvCxnSpPr>
        <xdr:cNvPr id="325" name="直線コネクタ 324"/>
        <xdr:cNvCxnSpPr/>
      </xdr:nvCxnSpPr>
      <xdr:spPr>
        <a:xfrm flipV="1">
          <a:off x="15290800" y="1058702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150404</xdr:rowOff>
    </xdr:from>
    <xdr:to>
      <xdr:col>72</xdr:col>
      <xdr:colOff>203200</xdr:colOff>
      <xdr:row>61</xdr:row>
      <xdr:rowOff>156149</xdr:rowOff>
    </xdr:to>
    <xdr:cxnSp macro="">
      <xdr:nvCxnSpPr>
        <xdr:cNvPr id="328" name="直線コネクタ 327"/>
        <xdr:cNvCxnSpPr/>
      </xdr:nvCxnSpPr>
      <xdr:spPr>
        <a:xfrm flipV="1">
          <a:off x="14401800" y="1060885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156149</xdr:rowOff>
    </xdr:from>
    <xdr:to>
      <xdr:col>68</xdr:col>
      <xdr:colOff>152400</xdr:colOff>
      <xdr:row>61</xdr:row>
      <xdr:rowOff>169938</xdr:rowOff>
    </xdr:to>
    <xdr:cxnSp macro="">
      <xdr:nvCxnSpPr>
        <xdr:cNvPr id="331" name="直線コネクタ 330"/>
        <xdr:cNvCxnSpPr/>
      </xdr:nvCxnSpPr>
      <xdr:spPr>
        <a:xfrm flipV="1">
          <a:off x="13512800" y="1061459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93859</xdr:rowOff>
    </xdr:from>
    <xdr:to>
      <xdr:col>81</xdr:col>
      <xdr:colOff>95250</xdr:colOff>
      <xdr:row>62</xdr:row>
      <xdr:rowOff>24009</xdr:rowOff>
    </xdr:to>
    <xdr:sp macro="" textlink="">
      <xdr:nvSpPr>
        <xdr:cNvPr id="341" name="楕円 340"/>
        <xdr:cNvSpPr/>
      </xdr:nvSpPr>
      <xdr:spPr>
        <a:xfrm>
          <a:off x="169672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65936</xdr:rowOff>
    </xdr:from>
    <xdr:ext cx="762000" cy="259045"/>
    <xdr:sp macro="" textlink="">
      <xdr:nvSpPr>
        <xdr:cNvPr id="342" name="定員管理の状況該当値テキスト"/>
        <xdr:cNvSpPr txBox="1"/>
      </xdr:nvSpPr>
      <xdr:spPr>
        <a:xfrm>
          <a:off x="17106900" y="1052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77772</xdr:rowOff>
    </xdr:from>
    <xdr:to>
      <xdr:col>77</xdr:col>
      <xdr:colOff>95250</xdr:colOff>
      <xdr:row>62</xdr:row>
      <xdr:rowOff>7922</xdr:rowOff>
    </xdr:to>
    <xdr:sp macro="" textlink="">
      <xdr:nvSpPr>
        <xdr:cNvPr id="343" name="楕円 342"/>
        <xdr:cNvSpPr/>
      </xdr:nvSpPr>
      <xdr:spPr>
        <a:xfrm>
          <a:off x="16129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164149</xdr:rowOff>
    </xdr:from>
    <xdr:ext cx="736600" cy="259045"/>
    <xdr:sp macro="" textlink="">
      <xdr:nvSpPr>
        <xdr:cNvPr id="344" name="テキスト ボックス 343"/>
        <xdr:cNvSpPr txBox="1"/>
      </xdr:nvSpPr>
      <xdr:spPr>
        <a:xfrm>
          <a:off x="15798800" y="1062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99604</xdr:rowOff>
    </xdr:from>
    <xdr:to>
      <xdr:col>73</xdr:col>
      <xdr:colOff>44450</xdr:colOff>
      <xdr:row>62</xdr:row>
      <xdr:rowOff>29754</xdr:rowOff>
    </xdr:to>
    <xdr:sp macro="" textlink="">
      <xdr:nvSpPr>
        <xdr:cNvPr id="345" name="楕円 344"/>
        <xdr:cNvSpPr/>
      </xdr:nvSpPr>
      <xdr:spPr>
        <a:xfrm>
          <a:off x="15240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14531</xdr:rowOff>
    </xdr:from>
    <xdr:ext cx="762000" cy="259045"/>
    <xdr:sp macro="" textlink="">
      <xdr:nvSpPr>
        <xdr:cNvPr id="346" name="テキスト ボックス 345"/>
        <xdr:cNvSpPr txBox="1"/>
      </xdr:nvSpPr>
      <xdr:spPr>
        <a:xfrm>
          <a:off x="14909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105349</xdr:rowOff>
    </xdr:from>
    <xdr:to>
      <xdr:col>68</xdr:col>
      <xdr:colOff>203200</xdr:colOff>
      <xdr:row>62</xdr:row>
      <xdr:rowOff>35499</xdr:rowOff>
    </xdr:to>
    <xdr:sp macro="" textlink="">
      <xdr:nvSpPr>
        <xdr:cNvPr id="347" name="楕円 346"/>
        <xdr:cNvSpPr/>
      </xdr:nvSpPr>
      <xdr:spPr>
        <a:xfrm>
          <a:off x="14351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20276</xdr:rowOff>
    </xdr:from>
    <xdr:ext cx="762000" cy="259045"/>
    <xdr:sp macro="" textlink="">
      <xdr:nvSpPr>
        <xdr:cNvPr id="348" name="テキスト ボックス 347"/>
        <xdr:cNvSpPr txBox="1"/>
      </xdr:nvSpPr>
      <xdr:spPr>
        <a:xfrm>
          <a:off x="14020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119138</xdr:rowOff>
    </xdr:from>
    <xdr:to>
      <xdr:col>64</xdr:col>
      <xdr:colOff>152400</xdr:colOff>
      <xdr:row>62</xdr:row>
      <xdr:rowOff>49288</xdr:rowOff>
    </xdr:to>
    <xdr:sp macro="" textlink="">
      <xdr:nvSpPr>
        <xdr:cNvPr id="349" name="楕円 348"/>
        <xdr:cNvSpPr/>
      </xdr:nvSpPr>
      <xdr:spPr>
        <a:xfrm>
          <a:off x="13462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34065</xdr:rowOff>
    </xdr:from>
    <xdr:ext cx="762000" cy="259045"/>
    <xdr:sp macro="" textlink="">
      <xdr:nvSpPr>
        <xdr:cNvPr id="350" name="テキスト ボックス 349"/>
        <xdr:cNvSpPr txBox="1"/>
      </xdr:nvSpPr>
      <xdr:spPr>
        <a:xfrm>
          <a:off x="13131800" y="106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退職手当債などの償還額の減に伴い、元利償還金が減少したことにより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ポイント減となっているが、今後、学校教育施設やその他の公共施設等の耐震化事業にかかる元金償還が始まることから、依然として高止まり傾向が予想される。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起債事業の取捨選択はもとより、利率の高い事業債については、繰上償還や借換などを検討し、可能なかぎり最小限の負担となるよう努める。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22606</xdr:rowOff>
    </xdr:from>
    <xdr:to>
      <xdr:col>81</xdr:col>
      <xdr:colOff>44450</xdr:colOff>
      <xdr:row>45</xdr:row>
      <xdr:rowOff>61214</xdr:rowOff>
    </xdr:to>
    <xdr:cxnSp macro="">
      <xdr:nvCxnSpPr>
        <xdr:cNvPr id="382" name="直線コネクタ 381"/>
        <xdr:cNvCxnSpPr/>
      </xdr:nvCxnSpPr>
      <xdr:spPr>
        <a:xfrm flipV="1">
          <a:off x="16179800" y="77378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51562</xdr:rowOff>
    </xdr:from>
    <xdr:to>
      <xdr:col>77</xdr:col>
      <xdr:colOff>44450</xdr:colOff>
      <xdr:row>45</xdr:row>
      <xdr:rowOff>61214</xdr:rowOff>
    </xdr:to>
    <xdr:cxnSp macro="">
      <xdr:nvCxnSpPr>
        <xdr:cNvPr id="385" name="直線コネクタ 384"/>
        <xdr:cNvCxnSpPr/>
      </xdr:nvCxnSpPr>
      <xdr:spPr>
        <a:xfrm>
          <a:off x="15290800" y="77668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51562</xdr:rowOff>
    </xdr:from>
    <xdr:to>
      <xdr:col>72</xdr:col>
      <xdr:colOff>203200</xdr:colOff>
      <xdr:row>45</xdr:row>
      <xdr:rowOff>51562</xdr:rowOff>
    </xdr:to>
    <xdr:cxnSp macro="">
      <xdr:nvCxnSpPr>
        <xdr:cNvPr id="388" name="直線コネクタ 387"/>
        <xdr:cNvCxnSpPr/>
      </xdr:nvCxnSpPr>
      <xdr:spPr>
        <a:xfrm>
          <a:off x="14401800" y="77668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41910</xdr:rowOff>
    </xdr:from>
    <xdr:to>
      <xdr:col>68</xdr:col>
      <xdr:colOff>152400</xdr:colOff>
      <xdr:row>45</xdr:row>
      <xdr:rowOff>51562</xdr:rowOff>
    </xdr:to>
    <xdr:cxnSp macro="">
      <xdr:nvCxnSpPr>
        <xdr:cNvPr id="391" name="直線コネクタ 390"/>
        <xdr:cNvCxnSpPr/>
      </xdr:nvCxnSpPr>
      <xdr:spPr>
        <a:xfrm>
          <a:off x="13512800" y="77571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143256</xdr:rowOff>
    </xdr:from>
    <xdr:to>
      <xdr:col>81</xdr:col>
      <xdr:colOff>95250</xdr:colOff>
      <xdr:row>45</xdr:row>
      <xdr:rowOff>73406</xdr:rowOff>
    </xdr:to>
    <xdr:sp macro="" textlink="">
      <xdr:nvSpPr>
        <xdr:cNvPr id="401" name="楕円 400"/>
        <xdr:cNvSpPr/>
      </xdr:nvSpPr>
      <xdr:spPr>
        <a:xfrm>
          <a:off x="169672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39133</xdr:rowOff>
    </xdr:from>
    <xdr:ext cx="762000" cy="259045"/>
    <xdr:sp macro="" textlink="">
      <xdr:nvSpPr>
        <xdr:cNvPr id="402" name="公債費負担の状況該当値テキスト"/>
        <xdr:cNvSpPr txBox="1"/>
      </xdr:nvSpPr>
      <xdr:spPr>
        <a:xfrm>
          <a:off x="17106900" y="75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10414</xdr:rowOff>
    </xdr:from>
    <xdr:to>
      <xdr:col>77</xdr:col>
      <xdr:colOff>95250</xdr:colOff>
      <xdr:row>45</xdr:row>
      <xdr:rowOff>112014</xdr:rowOff>
    </xdr:to>
    <xdr:sp macro="" textlink="">
      <xdr:nvSpPr>
        <xdr:cNvPr id="403" name="楕円 402"/>
        <xdr:cNvSpPr/>
      </xdr:nvSpPr>
      <xdr:spPr>
        <a:xfrm>
          <a:off x="16129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96791</xdr:rowOff>
    </xdr:from>
    <xdr:ext cx="736600" cy="259045"/>
    <xdr:sp macro="" textlink="">
      <xdr:nvSpPr>
        <xdr:cNvPr id="404" name="テキスト ボックス 403"/>
        <xdr:cNvSpPr txBox="1"/>
      </xdr:nvSpPr>
      <xdr:spPr>
        <a:xfrm>
          <a:off x="15798800" y="781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762</xdr:rowOff>
    </xdr:from>
    <xdr:to>
      <xdr:col>73</xdr:col>
      <xdr:colOff>44450</xdr:colOff>
      <xdr:row>45</xdr:row>
      <xdr:rowOff>102362</xdr:rowOff>
    </xdr:to>
    <xdr:sp macro="" textlink="">
      <xdr:nvSpPr>
        <xdr:cNvPr id="405" name="楕円 404"/>
        <xdr:cNvSpPr/>
      </xdr:nvSpPr>
      <xdr:spPr>
        <a:xfrm>
          <a:off x="15240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87139</xdr:rowOff>
    </xdr:from>
    <xdr:ext cx="762000" cy="259045"/>
    <xdr:sp macro="" textlink="">
      <xdr:nvSpPr>
        <xdr:cNvPr id="406" name="テキスト ボックス 405"/>
        <xdr:cNvSpPr txBox="1"/>
      </xdr:nvSpPr>
      <xdr:spPr>
        <a:xfrm>
          <a:off x="14909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762</xdr:rowOff>
    </xdr:from>
    <xdr:to>
      <xdr:col>68</xdr:col>
      <xdr:colOff>203200</xdr:colOff>
      <xdr:row>45</xdr:row>
      <xdr:rowOff>102362</xdr:rowOff>
    </xdr:to>
    <xdr:sp macro="" textlink="">
      <xdr:nvSpPr>
        <xdr:cNvPr id="407" name="楕円 406"/>
        <xdr:cNvSpPr/>
      </xdr:nvSpPr>
      <xdr:spPr>
        <a:xfrm>
          <a:off x="14351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87139</xdr:rowOff>
    </xdr:from>
    <xdr:ext cx="762000" cy="259045"/>
    <xdr:sp macro="" textlink="">
      <xdr:nvSpPr>
        <xdr:cNvPr id="408" name="テキスト ボックス 407"/>
        <xdr:cNvSpPr txBox="1"/>
      </xdr:nvSpPr>
      <xdr:spPr>
        <a:xfrm>
          <a:off x="14020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09" name="楕円 408"/>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10" name="テキスト ボックス 409"/>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職員の大幅な減により、退職手当負担見込額は減少傾向にあるが、新給食センター建設事業に係る地方債の発行により、地方債残高が増加したことや、財政調整基金及び減債基金が減少していることから</a:t>
          </a:r>
          <a:r>
            <a:rPr kumimoji="1" lang="en-US" altLang="ja-JP" sz="1100">
              <a:solidFill>
                <a:schemeClr val="dk1"/>
              </a:solidFill>
              <a:effectLst/>
              <a:latin typeface="+mn-lt"/>
              <a:ea typeface="+mn-ea"/>
              <a:cs typeface="+mn-cs"/>
            </a:rPr>
            <a:t>6.7</a:t>
          </a:r>
          <a:r>
            <a:rPr kumimoji="1" lang="ja-JP" altLang="en-US" sz="1100">
              <a:solidFill>
                <a:schemeClr val="dk1"/>
              </a:solidFill>
              <a:effectLst/>
              <a:latin typeface="+mn-lt"/>
              <a:ea typeface="+mn-ea"/>
              <a:cs typeface="+mn-cs"/>
            </a:rPr>
            <a:t>ポイント増となっている。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今後も、公共施設の耐震化など</a:t>
          </a:r>
          <a:r>
            <a:rPr kumimoji="1" lang="ja-JP" altLang="en-US" sz="1100">
              <a:solidFill>
                <a:schemeClr val="dk1"/>
              </a:solidFill>
              <a:effectLst/>
              <a:latin typeface="+mn-lt"/>
              <a:ea typeface="+mn-ea"/>
              <a:cs typeface="+mn-cs"/>
            </a:rPr>
            <a:t>の緊急性の高い施策については投資を行っていくものの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重点化と縮減を図り、財政健全化を進める。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44534</xdr:rowOff>
    </xdr:from>
    <xdr:to>
      <xdr:col>81</xdr:col>
      <xdr:colOff>44450</xdr:colOff>
      <xdr:row>19</xdr:row>
      <xdr:rowOff>98425</xdr:rowOff>
    </xdr:to>
    <xdr:cxnSp macro="">
      <xdr:nvCxnSpPr>
        <xdr:cNvPr id="444" name="直線コネクタ 443"/>
        <xdr:cNvCxnSpPr/>
      </xdr:nvCxnSpPr>
      <xdr:spPr>
        <a:xfrm>
          <a:off x="16179800" y="3302084"/>
          <a:ext cx="8382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162899</xdr:rowOff>
    </xdr:from>
    <xdr:to>
      <xdr:col>77</xdr:col>
      <xdr:colOff>44450</xdr:colOff>
      <xdr:row>19</xdr:row>
      <xdr:rowOff>44534</xdr:rowOff>
    </xdr:to>
    <xdr:cxnSp macro="">
      <xdr:nvCxnSpPr>
        <xdr:cNvPr id="447" name="直線コネクタ 446"/>
        <xdr:cNvCxnSpPr/>
      </xdr:nvCxnSpPr>
      <xdr:spPr>
        <a:xfrm>
          <a:off x="15290800" y="3248999"/>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162899</xdr:rowOff>
    </xdr:from>
    <xdr:to>
      <xdr:col>72</xdr:col>
      <xdr:colOff>203200</xdr:colOff>
      <xdr:row>19</xdr:row>
      <xdr:rowOff>40513</xdr:rowOff>
    </xdr:to>
    <xdr:cxnSp macro="">
      <xdr:nvCxnSpPr>
        <xdr:cNvPr id="450" name="直線コネクタ 449"/>
        <xdr:cNvCxnSpPr/>
      </xdr:nvCxnSpPr>
      <xdr:spPr>
        <a:xfrm flipV="1">
          <a:off x="14401800" y="3248999"/>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40513</xdr:rowOff>
    </xdr:from>
    <xdr:to>
      <xdr:col>68</xdr:col>
      <xdr:colOff>152400</xdr:colOff>
      <xdr:row>19</xdr:row>
      <xdr:rowOff>89577</xdr:rowOff>
    </xdr:to>
    <xdr:cxnSp macro="">
      <xdr:nvCxnSpPr>
        <xdr:cNvPr id="453" name="直線コネクタ 452"/>
        <xdr:cNvCxnSpPr/>
      </xdr:nvCxnSpPr>
      <xdr:spPr>
        <a:xfrm flipV="1">
          <a:off x="13512800" y="3298063"/>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47625</xdr:rowOff>
    </xdr:from>
    <xdr:to>
      <xdr:col>81</xdr:col>
      <xdr:colOff>95250</xdr:colOff>
      <xdr:row>19</xdr:row>
      <xdr:rowOff>149225</xdr:rowOff>
    </xdr:to>
    <xdr:sp macro="" textlink="">
      <xdr:nvSpPr>
        <xdr:cNvPr id="463" name="楕円 462"/>
        <xdr:cNvSpPr/>
      </xdr:nvSpPr>
      <xdr:spPr>
        <a:xfrm>
          <a:off x="169672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19702</xdr:rowOff>
    </xdr:from>
    <xdr:ext cx="762000" cy="259045"/>
    <xdr:sp macro="" textlink="">
      <xdr:nvSpPr>
        <xdr:cNvPr id="464" name="将来負担の状況該当値テキスト"/>
        <xdr:cNvSpPr txBox="1"/>
      </xdr:nvSpPr>
      <xdr:spPr>
        <a:xfrm>
          <a:off x="17106900" y="32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165184</xdr:rowOff>
    </xdr:from>
    <xdr:to>
      <xdr:col>77</xdr:col>
      <xdr:colOff>95250</xdr:colOff>
      <xdr:row>19</xdr:row>
      <xdr:rowOff>95334</xdr:rowOff>
    </xdr:to>
    <xdr:sp macro="" textlink="">
      <xdr:nvSpPr>
        <xdr:cNvPr id="465" name="楕円 464"/>
        <xdr:cNvSpPr/>
      </xdr:nvSpPr>
      <xdr:spPr>
        <a:xfrm>
          <a:off x="16129000" y="32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80111</xdr:rowOff>
    </xdr:from>
    <xdr:ext cx="736600" cy="259045"/>
    <xdr:sp macro="" textlink="">
      <xdr:nvSpPr>
        <xdr:cNvPr id="466" name="テキスト ボックス 465"/>
        <xdr:cNvSpPr txBox="1"/>
      </xdr:nvSpPr>
      <xdr:spPr>
        <a:xfrm>
          <a:off x="15798800" y="333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112099</xdr:rowOff>
    </xdr:from>
    <xdr:to>
      <xdr:col>73</xdr:col>
      <xdr:colOff>44450</xdr:colOff>
      <xdr:row>19</xdr:row>
      <xdr:rowOff>42249</xdr:rowOff>
    </xdr:to>
    <xdr:sp macro="" textlink="">
      <xdr:nvSpPr>
        <xdr:cNvPr id="467" name="楕円 466"/>
        <xdr:cNvSpPr/>
      </xdr:nvSpPr>
      <xdr:spPr>
        <a:xfrm>
          <a:off x="15240000" y="31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27026</xdr:rowOff>
    </xdr:from>
    <xdr:ext cx="762000" cy="259045"/>
    <xdr:sp macro="" textlink="">
      <xdr:nvSpPr>
        <xdr:cNvPr id="468" name="テキスト ボックス 467"/>
        <xdr:cNvSpPr txBox="1"/>
      </xdr:nvSpPr>
      <xdr:spPr>
        <a:xfrm>
          <a:off x="14909800" y="328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161163</xdr:rowOff>
    </xdr:from>
    <xdr:to>
      <xdr:col>68</xdr:col>
      <xdr:colOff>203200</xdr:colOff>
      <xdr:row>19</xdr:row>
      <xdr:rowOff>91313</xdr:rowOff>
    </xdr:to>
    <xdr:sp macro="" textlink="">
      <xdr:nvSpPr>
        <xdr:cNvPr id="469" name="楕円 468"/>
        <xdr:cNvSpPr/>
      </xdr:nvSpPr>
      <xdr:spPr>
        <a:xfrm>
          <a:off x="14351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76090</xdr:rowOff>
    </xdr:from>
    <xdr:ext cx="762000" cy="259045"/>
    <xdr:sp macro="" textlink="">
      <xdr:nvSpPr>
        <xdr:cNvPr id="470" name="テキスト ボックス 469"/>
        <xdr:cNvSpPr txBox="1"/>
      </xdr:nvSpPr>
      <xdr:spPr>
        <a:xfrm>
          <a:off x="140208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38777</xdr:rowOff>
    </xdr:from>
    <xdr:to>
      <xdr:col>64</xdr:col>
      <xdr:colOff>152400</xdr:colOff>
      <xdr:row>19</xdr:row>
      <xdr:rowOff>140377</xdr:rowOff>
    </xdr:to>
    <xdr:sp macro="" textlink="">
      <xdr:nvSpPr>
        <xdr:cNvPr id="471" name="楕円 470"/>
        <xdr:cNvSpPr/>
      </xdr:nvSpPr>
      <xdr:spPr>
        <a:xfrm>
          <a:off x="13462000" y="32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125154</xdr:rowOff>
    </xdr:from>
    <xdr:ext cx="762000" cy="259045"/>
    <xdr:sp macro="" textlink="">
      <xdr:nvSpPr>
        <xdr:cNvPr id="472" name="テキスト ボックス 471"/>
        <xdr:cNvSpPr txBox="1"/>
      </xdr:nvSpPr>
      <xdr:spPr>
        <a:xfrm>
          <a:off x="13131800" y="33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58,691
58,276
135.66
26,584,867
25,798,862
665,367
13,355,617
27,456,661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国の要請による退職金水準の引き下げや、積極的な人件費削減の効果により、年々減少傾向にあるが、依然、類似団体よりも高い状態が続いている。これは、ごみ収集業務が直営であることや、給食調理員数</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幼稚園における施設数（教員数）が多いことが挙げられる。今後、直営によるサービスや施設の管理方法について更なる見直しを行い、人件費の削減に取り組んでいく。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46990</xdr:rowOff>
    </xdr:to>
    <xdr:cxnSp macro="">
      <xdr:nvCxnSpPr>
        <xdr:cNvPr id="66" name="直線コネクタ 65"/>
        <xdr:cNvCxnSpPr/>
      </xdr:nvCxnSpPr>
      <xdr:spPr>
        <a:xfrm flipV="1">
          <a:off x="3987800" y="6718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46990</xdr:rowOff>
    </xdr:to>
    <xdr:cxnSp macro="">
      <xdr:nvCxnSpPr>
        <xdr:cNvPr id="69" name="直線コネクタ 68"/>
        <xdr:cNvCxnSpPr/>
      </xdr:nvCxnSpPr>
      <xdr:spPr>
        <a:xfrm>
          <a:off x="3098800" y="671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54610</xdr:rowOff>
    </xdr:to>
    <xdr:cxnSp macro="">
      <xdr:nvCxnSpPr>
        <xdr:cNvPr id="72" name="直線コネクタ 71"/>
        <xdr:cNvCxnSpPr/>
      </xdr:nvCxnSpPr>
      <xdr:spPr>
        <a:xfrm flipV="1">
          <a:off x="2209800" y="6718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40</xdr:row>
      <xdr:rowOff>43180</xdr:rowOff>
    </xdr:to>
    <xdr:cxnSp macro="">
      <xdr:nvCxnSpPr>
        <xdr:cNvPr id="75" name="直線コネクタ 74"/>
        <xdr:cNvCxnSpPr/>
      </xdr:nvCxnSpPr>
      <xdr:spPr>
        <a:xfrm flipV="1">
          <a:off x="1320800" y="6741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7" name="楕円 86"/>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8" name="テキスト ボックス 87"/>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163830</xdr:rowOff>
    </xdr:from>
    <xdr:to>
      <xdr:col>6</xdr:col>
      <xdr:colOff>171450</xdr:colOff>
      <xdr:row>40</xdr:row>
      <xdr:rowOff>93980</xdr:rowOff>
    </xdr:to>
    <xdr:sp macro="" textlink="">
      <xdr:nvSpPr>
        <xdr:cNvPr id="93" name="楕円 92"/>
        <xdr:cNvSpPr/>
      </xdr:nvSpPr>
      <xdr:spPr>
        <a:xfrm>
          <a:off x="1270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78757</xdr:rowOff>
    </xdr:from>
    <xdr:ext cx="762000" cy="259045"/>
    <xdr:sp macro="" textlink="">
      <xdr:nvSpPr>
        <xdr:cNvPr id="94" name="テキスト ボックス 93"/>
        <xdr:cNvSpPr txBox="1"/>
      </xdr:nvSpPr>
      <xdr:spPr>
        <a:xfrm>
          <a:off x="939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年以降、組織・機構の見直しや民間委託等の推進、指定管理制度の導入により、民間や特定非営利活動法人の資源・人材を活用することで経費の削減に取り組んできた。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ポイント増となっており、新学校給食センターの稼動にあわせた給食費の公会計などによる運営費の増が主な要因である。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今後も民間でできるものは可能な限り民間に委ね、低コストかつ効果的な行政サービスを図っていく。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73660</xdr:rowOff>
    </xdr:to>
    <xdr:cxnSp macro="">
      <xdr:nvCxnSpPr>
        <xdr:cNvPr id="127" name="直線コネクタ 126"/>
        <xdr:cNvCxnSpPr/>
      </xdr:nvCxnSpPr>
      <xdr:spPr>
        <a:xfrm>
          <a:off x="15671800" y="2733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15</xdr:row>
      <xdr:rowOff>161290</xdr:rowOff>
    </xdr:to>
    <xdr:cxnSp macro="">
      <xdr:nvCxnSpPr>
        <xdr:cNvPr id="130" name="直線コネクタ 129"/>
        <xdr:cNvCxnSpPr/>
      </xdr:nvCxnSpPr>
      <xdr:spPr>
        <a:xfrm>
          <a:off x="14782800" y="271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15</xdr:row>
      <xdr:rowOff>153670</xdr:rowOff>
    </xdr:to>
    <xdr:cxnSp macro="">
      <xdr:nvCxnSpPr>
        <xdr:cNvPr id="133" name="直線コネクタ 132"/>
        <xdr:cNvCxnSpPr/>
      </xdr:nvCxnSpPr>
      <xdr:spPr>
        <a:xfrm flipV="1">
          <a:off x="13893800" y="271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153670</xdr:rowOff>
    </xdr:to>
    <xdr:cxnSp macro="">
      <xdr:nvCxnSpPr>
        <xdr:cNvPr id="136" name="直線コネクタ 135"/>
        <xdr:cNvCxnSpPr/>
      </xdr:nvCxnSpPr>
      <xdr:spPr>
        <a:xfrm>
          <a:off x="13004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6" name="楕円 145"/>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7"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8" name="楕円 147"/>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9" name="テキスト ボックス 148"/>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扶助費全体では約</a:t>
          </a:r>
          <a:r>
            <a:rPr kumimoji="1" lang="en-US" altLang="ja-JP" sz="1100">
              <a:solidFill>
                <a:schemeClr val="dk1"/>
              </a:solidFill>
              <a:effectLst/>
              <a:latin typeface="+mn-lt"/>
              <a:ea typeface="+mn-ea"/>
              <a:cs typeface="+mn-cs"/>
            </a:rPr>
            <a:t>128</a:t>
          </a:r>
          <a:r>
            <a:rPr kumimoji="1" lang="ja-JP" altLang="en-US" sz="1100">
              <a:solidFill>
                <a:schemeClr val="dk1"/>
              </a:solidFill>
              <a:effectLst/>
              <a:latin typeface="+mn-lt"/>
              <a:ea typeface="+mn-ea"/>
              <a:cs typeface="+mn-cs"/>
            </a:rPr>
            <a:t>百万円の増となったものの、臨時福祉給付金事業なども含まれることから、経常一般財源ベースでは、昨年度比同水準となった。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扶助費の</a:t>
          </a:r>
          <a:r>
            <a:rPr kumimoji="1" lang="ja-JP" altLang="en-US" sz="1100">
              <a:solidFill>
                <a:schemeClr val="dk1"/>
              </a:solidFill>
              <a:effectLst/>
              <a:latin typeface="+mn-lt"/>
              <a:ea typeface="+mn-ea"/>
              <a:cs typeface="+mn-cs"/>
            </a:rPr>
            <a:t>多くを占める</a:t>
          </a:r>
          <a:r>
            <a:rPr kumimoji="1" lang="ja-JP" altLang="ja-JP" sz="1100">
              <a:solidFill>
                <a:schemeClr val="dk1"/>
              </a:solidFill>
              <a:effectLst/>
              <a:latin typeface="+mn-lt"/>
              <a:ea typeface="+mn-ea"/>
              <a:cs typeface="+mn-cs"/>
            </a:rPr>
            <a:t>生活保護費については、高齢化社会の進展に伴って受給者数が増加傾向にあることから、</a:t>
          </a:r>
          <a:r>
            <a:rPr lang="ja-JP" altLang="ja-JP" sz="1100">
              <a:solidFill>
                <a:schemeClr val="dk1"/>
              </a:solidFill>
              <a:effectLst/>
              <a:latin typeface="+mn-lt"/>
              <a:ea typeface="+mn-ea"/>
              <a:cs typeface="+mn-cs"/>
            </a:rPr>
            <a:t>医療扶助などについて</a:t>
          </a:r>
          <a:r>
            <a:rPr kumimoji="1" lang="ja-JP" altLang="ja-JP" sz="1100">
              <a:solidFill>
                <a:schemeClr val="dk1"/>
              </a:solidFill>
              <a:effectLst/>
              <a:latin typeface="+mn-lt"/>
              <a:ea typeface="+mn-ea"/>
              <a:cs typeface="+mn-cs"/>
            </a:rPr>
            <a:t>適正な事務の実施に取り組んでいく。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130810</xdr:rowOff>
    </xdr:from>
    <xdr:to>
      <xdr:col>24</xdr:col>
      <xdr:colOff>25400</xdr:colOff>
      <xdr:row>55</xdr:row>
      <xdr:rowOff>138430</xdr:rowOff>
    </xdr:to>
    <xdr:cxnSp macro="">
      <xdr:nvCxnSpPr>
        <xdr:cNvPr id="188" name="直線コネクタ 187"/>
        <xdr:cNvCxnSpPr/>
      </xdr:nvCxnSpPr>
      <xdr:spPr>
        <a:xfrm flipV="1">
          <a:off x="3987800" y="956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100330</xdr:rowOff>
    </xdr:from>
    <xdr:to>
      <xdr:col>19</xdr:col>
      <xdr:colOff>187325</xdr:colOff>
      <xdr:row>55</xdr:row>
      <xdr:rowOff>138430</xdr:rowOff>
    </xdr:to>
    <xdr:cxnSp macro="">
      <xdr:nvCxnSpPr>
        <xdr:cNvPr id="191" name="直線コネクタ 190"/>
        <xdr:cNvCxnSpPr/>
      </xdr:nvCxnSpPr>
      <xdr:spPr>
        <a:xfrm>
          <a:off x="3098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xdr:rowOff>
    </xdr:from>
    <xdr:to>
      <xdr:col>15</xdr:col>
      <xdr:colOff>98425</xdr:colOff>
      <xdr:row>55</xdr:row>
      <xdr:rowOff>100330</xdr:rowOff>
    </xdr:to>
    <xdr:cxnSp macro="">
      <xdr:nvCxnSpPr>
        <xdr:cNvPr id="194" name="直線コネクタ 193"/>
        <xdr:cNvCxnSpPr/>
      </xdr:nvCxnSpPr>
      <xdr:spPr>
        <a:xfrm>
          <a:off x="2209800" y="9446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39370</xdr:rowOff>
    </xdr:to>
    <xdr:cxnSp macro="">
      <xdr:nvCxnSpPr>
        <xdr:cNvPr id="197" name="直線コネクタ 196"/>
        <xdr:cNvCxnSpPr/>
      </xdr:nvCxnSpPr>
      <xdr:spPr>
        <a:xfrm flipV="1">
          <a:off x="1320800" y="9446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7" name="楕円 206"/>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52087</xdr:rowOff>
    </xdr:from>
    <xdr:ext cx="762000" cy="259045"/>
    <xdr:sp macro="" textlink="">
      <xdr:nvSpPr>
        <xdr:cNvPr id="208" name="扶助費該当値テキスト"/>
        <xdr:cNvSpPr txBox="1"/>
      </xdr:nvSpPr>
      <xdr:spPr>
        <a:xfrm>
          <a:off x="49149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2557</xdr:rowOff>
    </xdr:from>
    <xdr:ext cx="736600" cy="259045"/>
    <xdr:sp macro="" textlink="">
      <xdr:nvSpPr>
        <xdr:cNvPr id="210" name="テキスト ボックス 20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49530</xdr:rowOff>
    </xdr:from>
    <xdr:to>
      <xdr:col>15</xdr:col>
      <xdr:colOff>149225</xdr:colOff>
      <xdr:row>55</xdr:row>
      <xdr:rowOff>151130</xdr:rowOff>
    </xdr:to>
    <xdr:sp macro="" textlink="">
      <xdr:nvSpPr>
        <xdr:cNvPr id="211" name="楕円 210"/>
        <xdr:cNvSpPr/>
      </xdr:nvSpPr>
      <xdr:spPr>
        <a:xfrm>
          <a:off x="3048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135907</xdr:rowOff>
    </xdr:from>
    <xdr:ext cx="762000" cy="259045"/>
    <xdr:sp macro="" textlink="">
      <xdr:nvSpPr>
        <xdr:cNvPr id="212" name="テキスト ボックス 211"/>
        <xdr:cNvSpPr txBox="1"/>
      </xdr:nvSpPr>
      <xdr:spPr>
        <a:xfrm>
          <a:off x="2717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137160</xdr:rowOff>
    </xdr:from>
    <xdr:to>
      <xdr:col>11</xdr:col>
      <xdr:colOff>60325</xdr:colOff>
      <xdr:row>55</xdr:row>
      <xdr:rowOff>67310</xdr:rowOff>
    </xdr:to>
    <xdr:sp macro="" textlink="">
      <xdr:nvSpPr>
        <xdr:cNvPr id="213" name="楕円 212"/>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77487</xdr:rowOff>
    </xdr:from>
    <xdr:ext cx="762000" cy="259045"/>
    <xdr:sp macro="" textlink="">
      <xdr:nvSpPr>
        <xdr:cNvPr id="214" name="テキスト ボックス 213"/>
        <xdr:cNvSpPr txBox="1"/>
      </xdr:nvSpPr>
      <xdr:spPr>
        <a:xfrm>
          <a:off x="1828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15" name="楕円 214"/>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16" name="テキスト ボックス 215"/>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特別会計への繰出金が影響しており、今後、普通会計以外の特別会計の状況を十分把握し健全な運営に努める。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154759</xdr:rowOff>
    </xdr:to>
    <xdr:cxnSp macro="">
      <xdr:nvCxnSpPr>
        <xdr:cNvPr id="251" name="直線コネクタ 250"/>
        <xdr:cNvCxnSpPr/>
      </xdr:nvCxnSpPr>
      <xdr:spPr>
        <a:xfrm>
          <a:off x="15671800" y="988822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115570</xdr:rowOff>
    </xdr:to>
    <xdr:cxnSp macro="">
      <xdr:nvCxnSpPr>
        <xdr:cNvPr id="254" name="直線コネクタ 253"/>
        <xdr:cNvCxnSpPr/>
      </xdr:nvCxnSpPr>
      <xdr:spPr>
        <a:xfrm>
          <a:off x="14782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56787</xdr:rowOff>
    </xdr:from>
    <xdr:to>
      <xdr:col>73</xdr:col>
      <xdr:colOff>180975</xdr:colOff>
      <xdr:row>57</xdr:row>
      <xdr:rowOff>69850</xdr:rowOff>
    </xdr:to>
    <xdr:cxnSp macro="">
      <xdr:nvCxnSpPr>
        <xdr:cNvPr id="257" name="直線コネクタ 256"/>
        <xdr:cNvCxnSpPr/>
      </xdr:nvCxnSpPr>
      <xdr:spPr>
        <a:xfrm>
          <a:off x="13893800" y="98294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43724</xdr:rowOff>
    </xdr:from>
    <xdr:to>
      <xdr:col>69</xdr:col>
      <xdr:colOff>92075</xdr:colOff>
      <xdr:row>57</xdr:row>
      <xdr:rowOff>56787</xdr:rowOff>
    </xdr:to>
    <xdr:cxnSp macro="">
      <xdr:nvCxnSpPr>
        <xdr:cNvPr id="260" name="直線コネクタ 259"/>
        <xdr:cNvCxnSpPr/>
      </xdr:nvCxnSpPr>
      <xdr:spPr>
        <a:xfrm>
          <a:off x="13004800" y="9816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103959</xdr:rowOff>
    </xdr:from>
    <xdr:to>
      <xdr:col>82</xdr:col>
      <xdr:colOff>158750</xdr:colOff>
      <xdr:row>58</xdr:row>
      <xdr:rowOff>34109</xdr:rowOff>
    </xdr:to>
    <xdr:sp macro="" textlink="">
      <xdr:nvSpPr>
        <xdr:cNvPr id="270" name="楕円 269"/>
        <xdr:cNvSpPr/>
      </xdr:nvSpPr>
      <xdr:spPr>
        <a:xfrm>
          <a:off x="164592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76036</xdr:rowOff>
    </xdr:from>
    <xdr:ext cx="762000" cy="259045"/>
    <xdr:sp macro="" textlink="">
      <xdr:nvSpPr>
        <xdr:cNvPr id="271" name="その他該当値テキスト"/>
        <xdr:cNvSpPr txBox="1"/>
      </xdr:nvSpPr>
      <xdr:spPr>
        <a:xfrm>
          <a:off x="16598900" y="984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2" name="楕円 271"/>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3" name="テキスト ボックス 272"/>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5987</xdr:rowOff>
    </xdr:from>
    <xdr:to>
      <xdr:col>69</xdr:col>
      <xdr:colOff>142875</xdr:colOff>
      <xdr:row>57</xdr:row>
      <xdr:rowOff>107587</xdr:rowOff>
    </xdr:to>
    <xdr:sp macro="" textlink="">
      <xdr:nvSpPr>
        <xdr:cNvPr id="276" name="楕円 275"/>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92364</xdr:rowOff>
    </xdr:from>
    <xdr:ext cx="762000" cy="259045"/>
    <xdr:sp macro="" textlink="">
      <xdr:nvSpPr>
        <xdr:cNvPr id="277" name="テキスト ボックス 276"/>
        <xdr:cNvSpPr txBox="1"/>
      </xdr:nvSpPr>
      <xdr:spPr>
        <a:xfrm>
          <a:off x="13512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164374</xdr:rowOff>
    </xdr:from>
    <xdr:to>
      <xdr:col>65</xdr:col>
      <xdr:colOff>53975</xdr:colOff>
      <xdr:row>57</xdr:row>
      <xdr:rowOff>94524</xdr:rowOff>
    </xdr:to>
    <xdr:sp macro="" textlink="">
      <xdr:nvSpPr>
        <xdr:cNvPr id="278" name="楕円 277"/>
        <xdr:cNvSpPr/>
      </xdr:nvSpPr>
      <xdr:spPr>
        <a:xfrm>
          <a:off x="12954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79301</xdr:rowOff>
    </xdr:from>
    <xdr:ext cx="762000" cy="259045"/>
    <xdr:sp macro="" textlink="">
      <xdr:nvSpPr>
        <xdr:cNvPr id="279" name="テキスト ボックス 278"/>
        <xdr:cNvSpPr txBox="1"/>
      </xdr:nvSpPr>
      <xdr:spPr>
        <a:xfrm>
          <a:off x="12623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年度まで補助金・交付金を一般財源ベースで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削減の概算要求基準を設け経費削減に努めてきた。今後も</a:t>
          </a:r>
          <a:r>
            <a:rPr kumimoji="1" lang="ja-JP" altLang="en-US" sz="1100">
              <a:solidFill>
                <a:schemeClr val="dk1"/>
              </a:solidFill>
              <a:effectLst/>
              <a:latin typeface="+mn-lt"/>
              <a:ea typeface="+mn-ea"/>
              <a:cs typeface="+mn-cs"/>
            </a:rPr>
            <a:t>公平性・有効性等の観点から見直し</a:t>
          </a:r>
          <a:r>
            <a:rPr kumimoji="1" lang="ja-JP" altLang="ja-JP" sz="1100">
              <a:solidFill>
                <a:schemeClr val="dk1"/>
              </a:solidFill>
              <a:effectLst/>
              <a:latin typeface="+mn-lt"/>
              <a:ea typeface="+mn-ea"/>
              <a:cs typeface="+mn-cs"/>
            </a:rPr>
            <a:t>を行</a:t>
          </a:r>
          <a:r>
            <a:rPr kumimoji="1" lang="ja-JP" altLang="en-US" sz="1100">
              <a:solidFill>
                <a:schemeClr val="dk1"/>
              </a:solidFill>
              <a:effectLst/>
              <a:latin typeface="+mn-lt"/>
              <a:ea typeface="+mn-ea"/>
              <a:cs typeface="+mn-cs"/>
            </a:rPr>
            <a:t>うなど</a:t>
          </a:r>
          <a:r>
            <a:rPr kumimoji="1" lang="ja-JP" altLang="ja-JP" sz="1100">
              <a:solidFill>
                <a:schemeClr val="dk1"/>
              </a:solidFill>
              <a:effectLst/>
              <a:latin typeface="+mn-lt"/>
              <a:ea typeface="+mn-ea"/>
              <a:cs typeface="+mn-cs"/>
            </a:rPr>
            <a:t>、効率的な予算執行に努める。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156718</xdr:rowOff>
    </xdr:from>
    <xdr:to>
      <xdr:col>82</xdr:col>
      <xdr:colOff>107950</xdr:colOff>
      <xdr:row>34</xdr:row>
      <xdr:rowOff>3556</xdr:rowOff>
    </xdr:to>
    <xdr:cxnSp macro="">
      <xdr:nvCxnSpPr>
        <xdr:cNvPr id="309" name="直線コネクタ 308"/>
        <xdr:cNvCxnSpPr/>
      </xdr:nvCxnSpPr>
      <xdr:spPr>
        <a:xfrm>
          <a:off x="15671800" y="58145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156718</xdr:rowOff>
    </xdr:from>
    <xdr:to>
      <xdr:col>78</xdr:col>
      <xdr:colOff>69850</xdr:colOff>
      <xdr:row>33</xdr:row>
      <xdr:rowOff>156718</xdr:rowOff>
    </xdr:to>
    <xdr:cxnSp macro="">
      <xdr:nvCxnSpPr>
        <xdr:cNvPr id="312" name="直線コネクタ 311"/>
        <xdr:cNvCxnSpPr/>
      </xdr:nvCxnSpPr>
      <xdr:spPr>
        <a:xfrm>
          <a:off x="14782800" y="5814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152146</xdr:rowOff>
    </xdr:from>
    <xdr:to>
      <xdr:col>73</xdr:col>
      <xdr:colOff>180975</xdr:colOff>
      <xdr:row>33</xdr:row>
      <xdr:rowOff>156718</xdr:rowOff>
    </xdr:to>
    <xdr:cxnSp macro="">
      <xdr:nvCxnSpPr>
        <xdr:cNvPr id="315" name="直線コネクタ 314"/>
        <xdr:cNvCxnSpPr/>
      </xdr:nvCxnSpPr>
      <xdr:spPr>
        <a:xfrm>
          <a:off x="13893800" y="5809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152146</xdr:rowOff>
    </xdr:from>
    <xdr:to>
      <xdr:col>69</xdr:col>
      <xdr:colOff>92075</xdr:colOff>
      <xdr:row>33</xdr:row>
      <xdr:rowOff>152146</xdr:rowOff>
    </xdr:to>
    <xdr:cxnSp macro="">
      <xdr:nvCxnSpPr>
        <xdr:cNvPr id="318" name="直線コネクタ 317"/>
        <xdr:cNvCxnSpPr/>
      </xdr:nvCxnSpPr>
      <xdr:spPr>
        <a:xfrm>
          <a:off x="13004800" y="580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124206</xdr:rowOff>
    </xdr:from>
    <xdr:to>
      <xdr:col>82</xdr:col>
      <xdr:colOff>158750</xdr:colOff>
      <xdr:row>34</xdr:row>
      <xdr:rowOff>54356</xdr:rowOff>
    </xdr:to>
    <xdr:sp macro="" textlink="">
      <xdr:nvSpPr>
        <xdr:cNvPr id="328" name="楕円 327"/>
        <xdr:cNvSpPr/>
      </xdr:nvSpPr>
      <xdr:spPr>
        <a:xfrm>
          <a:off x="164592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32783</xdr:rowOff>
    </xdr:from>
    <xdr:ext cx="762000" cy="259045"/>
    <xdr:sp macro="" textlink="">
      <xdr:nvSpPr>
        <xdr:cNvPr id="329" name="補助費等該当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105918</xdr:rowOff>
    </xdr:from>
    <xdr:to>
      <xdr:col>78</xdr:col>
      <xdr:colOff>120650</xdr:colOff>
      <xdr:row>34</xdr:row>
      <xdr:rowOff>36068</xdr:rowOff>
    </xdr:to>
    <xdr:sp macro="" textlink="">
      <xdr:nvSpPr>
        <xdr:cNvPr id="330" name="楕円 329"/>
        <xdr:cNvSpPr/>
      </xdr:nvSpPr>
      <xdr:spPr>
        <a:xfrm>
          <a:off x="15621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46245</xdr:rowOff>
    </xdr:from>
    <xdr:ext cx="736600" cy="259045"/>
    <xdr:sp macro="" textlink="">
      <xdr:nvSpPr>
        <xdr:cNvPr id="331" name="テキスト ボックス 330"/>
        <xdr:cNvSpPr txBox="1"/>
      </xdr:nvSpPr>
      <xdr:spPr>
        <a:xfrm>
          <a:off x="15290800" y="553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105918</xdr:rowOff>
    </xdr:from>
    <xdr:to>
      <xdr:col>74</xdr:col>
      <xdr:colOff>31750</xdr:colOff>
      <xdr:row>34</xdr:row>
      <xdr:rowOff>36068</xdr:rowOff>
    </xdr:to>
    <xdr:sp macro="" textlink="">
      <xdr:nvSpPr>
        <xdr:cNvPr id="332" name="楕円 331"/>
        <xdr:cNvSpPr/>
      </xdr:nvSpPr>
      <xdr:spPr>
        <a:xfrm>
          <a:off x="14732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46245</xdr:rowOff>
    </xdr:from>
    <xdr:ext cx="762000" cy="259045"/>
    <xdr:sp macro="" textlink="">
      <xdr:nvSpPr>
        <xdr:cNvPr id="333" name="テキスト ボックス 332"/>
        <xdr:cNvSpPr txBox="1"/>
      </xdr:nvSpPr>
      <xdr:spPr>
        <a:xfrm>
          <a:off x="14401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101346</xdr:rowOff>
    </xdr:from>
    <xdr:to>
      <xdr:col>69</xdr:col>
      <xdr:colOff>142875</xdr:colOff>
      <xdr:row>34</xdr:row>
      <xdr:rowOff>31496</xdr:rowOff>
    </xdr:to>
    <xdr:sp macro="" textlink="">
      <xdr:nvSpPr>
        <xdr:cNvPr id="334" name="楕円 333"/>
        <xdr:cNvSpPr/>
      </xdr:nvSpPr>
      <xdr:spPr>
        <a:xfrm>
          <a:off x="13843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41673</xdr:rowOff>
    </xdr:from>
    <xdr:ext cx="762000" cy="259045"/>
    <xdr:sp macro="" textlink="">
      <xdr:nvSpPr>
        <xdr:cNvPr id="335" name="テキスト ボックス 334"/>
        <xdr:cNvSpPr txBox="1"/>
      </xdr:nvSpPr>
      <xdr:spPr>
        <a:xfrm>
          <a:off x="13512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101346</xdr:rowOff>
    </xdr:from>
    <xdr:to>
      <xdr:col>65</xdr:col>
      <xdr:colOff>53975</xdr:colOff>
      <xdr:row>34</xdr:row>
      <xdr:rowOff>31496</xdr:rowOff>
    </xdr:to>
    <xdr:sp macro="" textlink="">
      <xdr:nvSpPr>
        <xdr:cNvPr id="336" name="楕円 335"/>
        <xdr:cNvSpPr/>
      </xdr:nvSpPr>
      <xdr:spPr>
        <a:xfrm>
          <a:off x="12954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41673</xdr:rowOff>
    </xdr:from>
    <xdr:ext cx="762000" cy="259045"/>
    <xdr:sp macro="" textlink="">
      <xdr:nvSpPr>
        <xdr:cNvPr id="337" name="テキスト ボックス 336"/>
        <xdr:cNvSpPr txBox="1"/>
      </xdr:nvSpPr>
      <xdr:spPr>
        <a:xfrm>
          <a:off x="12623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団塊の世代の退職に伴</a:t>
          </a:r>
          <a:r>
            <a:rPr kumimoji="1" lang="ja-JP" altLang="en-US" sz="1100">
              <a:solidFill>
                <a:schemeClr val="dk1"/>
              </a:solidFill>
              <a:effectLst/>
              <a:latin typeface="+mn-lt"/>
              <a:ea typeface="+mn-ea"/>
              <a:cs typeface="+mn-cs"/>
            </a:rPr>
            <a:t>い発行した</a:t>
          </a:r>
          <a:r>
            <a:rPr kumimoji="1" lang="ja-JP" altLang="ja-JP" sz="1100">
              <a:solidFill>
                <a:schemeClr val="dk1"/>
              </a:solidFill>
              <a:effectLst/>
              <a:latin typeface="+mn-lt"/>
              <a:ea typeface="+mn-ea"/>
              <a:cs typeface="+mn-cs"/>
            </a:rPr>
            <a:t>退職手当債や新ごみ処理施設建設に係る起債の償還により、高止まりの状態となってい</a:t>
          </a:r>
          <a:r>
            <a:rPr kumimoji="1" lang="ja-JP" altLang="en-US" sz="1100">
              <a:solidFill>
                <a:schemeClr val="dk1"/>
              </a:solidFill>
              <a:effectLst/>
              <a:latin typeface="+mn-lt"/>
              <a:ea typeface="+mn-ea"/>
              <a:cs typeface="+mn-cs"/>
            </a:rPr>
            <a:t>たが、退職手当債（平成</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年度分）が前年度に償還を終了したことなどにより、</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年度においては減となった。</a:t>
          </a:r>
          <a:endParaRPr lang="ja-JP" altLang="ja-JP" sz="1400">
            <a:effectLst/>
          </a:endParaRPr>
        </a:p>
        <a:p>
          <a:r>
            <a:rPr kumimoji="1" lang="ja-JP" altLang="en-US" sz="1100">
              <a:solidFill>
                <a:schemeClr val="dk1"/>
              </a:solidFill>
              <a:effectLst/>
              <a:latin typeface="+mn-lt"/>
              <a:ea typeface="+mn-ea"/>
              <a:cs typeface="+mn-cs"/>
            </a:rPr>
            <a:t>　短期的には、これらの償還が順次終了していくため、減少傾向にあるものの、</a:t>
          </a:r>
          <a:r>
            <a:rPr kumimoji="1" lang="ja-JP" altLang="ja-JP" sz="1100">
              <a:solidFill>
                <a:schemeClr val="dk1"/>
              </a:solidFill>
              <a:effectLst/>
              <a:latin typeface="+mn-lt"/>
              <a:ea typeface="+mn-ea"/>
              <a:cs typeface="+mn-cs"/>
            </a:rPr>
            <a:t>今後も公共施設の耐震化など、大規模な事業が予定されているため、高止まりの傾向は続く見込みである。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155575</xdr:rowOff>
    </xdr:from>
    <xdr:to>
      <xdr:col>24</xdr:col>
      <xdr:colOff>25400</xdr:colOff>
      <xdr:row>78</xdr:row>
      <xdr:rowOff>69850</xdr:rowOff>
    </xdr:to>
    <xdr:cxnSp macro="">
      <xdr:nvCxnSpPr>
        <xdr:cNvPr id="366" name="直線コネクタ 365"/>
        <xdr:cNvCxnSpPr/>
      </xdr:nvCxnSpPr>
      <xdr:spPr>
        <a:xfrm flipV="1">
          <a:off x="3987800" y="133572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46989</xdr:rowOff>
    </xdr:from>
    <xdr:to>
      <xdr:col>19</xdr:col>
      <xdr:colOff>187325</xdr:colOff>
      <xdr:row>78</xdr:row>
      <xdr:rowOff>69850</xdr:rowOff>
    </xdr:to>
    <xdr:cxnSp macro="">
      <xdr:nvCxnSpPr>
        <xdr:cNvPr id="369" name="直線コネクタ 368"/>
        <xdr:cNvCxnSpPr/>
      </xdr:nvCxnSpPr>
      <xdr:spPr>
        <a:xfrm>
          <a:off x="3098800" y="13420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46989</xdr:rowOff>
    </xdr:from>
    <xdr:to>
      <xdr:col>15</xdr:col>
      <xdr:colOff>98425</xdr:colOff>
      <xdr:row>78</xdr:row>
      <xdr:rowOff>75564</xdr:rowOff>
    </xdr:to>
    <xdr:cxnSp macro="">
      <xdr:nvCxnSpPr>
        <xdr:cNvPr id="372" name="直線コネクタ 371"/>
        <xdr:cNvCxnSpPr/>
      </xdr:nvCxnSpPr>
      <xdr:spPr>
        <a:xfrm flipV="1">
          <a:off x="2209800" y="134200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52705</xdr:rowOff>
    </xdr:from>
    <xdr:to>
      <xdr:col>11</xdr:col>
      <xdr:colOff>9525</xdr:colOff>
      <xdr:row>78</xdr:row>
      <xdr:rowOff>75564</xdr:rowOff>
    </xdr:to>
    <xdr:cxnSp macro="">
      <xdr:nvCxnSpPr>
        <xdr:cNvPr id="375" name="直線コネクタ 374"/>
        <xdr:cNvCxnSpPr/>
      </xdr:nvCxnSpPr>
      <xdr:spPr>
        <a:xfrm>
          <a:off x="1320800" y="134258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104775</xdr:rowOff>
    </xdr:from>
    <xdr:to>
      <xdr:col>24</xdr:col>
      <xdr:colOff>76200</xdr:colOff>
      <xdr:row>78</xdr:row>
      <xdr:rowOff>34925</xdr:rowOff>
    </xdr:to>
    <xdr:sp macro="" textlink="">
      <xdr:nvSpPr>
        <xdr:cNvPr id="385" name="楕円 384"/>
        <xdr:cNvSpPr/>
      </xdr:nvSpPr>
      <xdr:spPr>
        <a:xfrm>
          <a:off x="4775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76852</xdr:rowOff>
    </xdr:from>
    <xdr:ext cx="762000" cy="259045"/>
    <xdr:sp macro="" textlink="">
      <xdr:nvSpPr>
        <xdr:cNvPr id="386" name="公債費該当値テキスト"/>
        <xdr:cNvSpPr txBox="1"/>
      </xdr:nvSpPr>
      <xdr:spPr>
        <a:xfrm>
          <a:off x="4914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19050</xdr:rowOff>
    </xdr:from>
    <xdr:to>
      <xdr:col>20</xdr:col>
      <xdr:colOff>38100</xdr:colOff>
      <xdr:row>78</xdr:row>
      <xdr:rowOff>120650</xdr:rowOff>
    </xdr:to>
    <xdr:sp macro="" textlink="">
      <xdr:nvSpPr>
        <xdr:cNvPr id="387" name="楕円 386"/>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105427</xdr:rowOff>
    </xdr:from>
    <xdr:ext cx="736600" cy="259045"/>
    <xdr:sp macro="" textlink="">
      <xdr:nvSpPr>
        <xdr:cNvPr id="388" name="テキスト ボックス 387"/>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167639</xdr:rowOff>
    </xdr:from>
    <xdr:to>
      <xdr:col>15</xdr:col>
      <xdr:colOff>149225</xdr:colOff>
      <xdr:row>78</xdr:row>
      <xdr:rowOff>97789</xdr:rowOff>
    </xdr:to>
    <xdr:sp macro="" textlink="">
      <xdr:nvSpPr>
        <xdr:cNvPr id="389" name="楕円 388"/>
        <xdr:cNvSpPr/>
      </xdr:nvSpPr>
      <xdr:spPr>
        <a:xfrm>
          <a:off x="3048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82566</xdr:rowOff>
    </xdr:from>
    <xdr:ext cx="762000" cy="259045"/>
    <xdr:sp macro="" textlink="">
      <xdr:nvSpPr>
        <xdr:cNvPr id="390" name="テキスト ボックス 389"/>
        <xdr:cNvSpPr txBox="1"/>
      </xdr:nvSpPr>
      <xdr:spPr>
        <a:xfrm>
          <a:off x="2717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24764</xdr:rowOff>
    </xdr:from>
    <xdr:to>
      <xdr:col>11</xdr:col>
      <xdr:colOff>60325</xdr:colOff>
      <xdr:row>78</xdr:row>
      <xdr:rowOff>126364</xdr:rowOff>
    </xdr:to>
    <xdr:sp macro="" textlink="">
      <xdr:nvSpPr>
        <xdr:cNvPr id="391" name="楕円 390"/>
        <xdr:cNvSpPr/>
      </xdr:nvSpPr>
      <xdr:spPr>
        <a:xfrm>
          <a:off x="2159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111141</xdr:rowOff>
    </xdr:from>
    <xdr:ext cx="762000" cy="259045"/>
    <xdr:sp macro="" textlink="">
      <xdr:nvSpPr>
        <xdr:cNvPr id="392" name="テキスト ボックス 391"/>
        <xdr:cNvSpPr txBox="1"/>
      </xdr:nvSpPr>
      <xdr:spPr>
        <a:xfrm>
          <a:off x="1828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xdr:rowOff>
    </xdr:from>
    <xdr:to>
      <xdr:col>6</xdr:col>
      <xdr:colOff>171450</xdr:colOff>
      <xdr:row>78</xdr:row>
      <xdr:rowOff>103505</xdr:rowOff>
    </xdr:to>
    <xdr:sp macro="" textlink="">
      <xdr:nvSpPr>
        <xdr:cNvPr id="393" name="楕円 392"/>
        <xdr:cNvSpPr/>
      </xdr:nvSpPr>
      <xdr:spPr>
        <a:xfrm>
          <a:off x="1270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88282</xdr:rowOff>
    </xdr:from>
    <xdr:ext cx="762000" cy="259045"/>
    <xdr:sp macro="" textlink="">
      <xdr:nvSpPr>
        <xdr:cNvPr id="394" name="テキスト ボックス 393"/>
        <xdr:cNvSpPr txBox="1"/>
      </xdr:nvSpPr>
      <xdr:spPr>
        <a:xfrm>
          <a:off x="939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人件費を削減しているものの、近年の扶助費</a:t>
          </a:r>
          <a:r>
            <a:rPr kumimoji="1" lang="ja-JP" altLang="en-US" sz="1100">
              <a:solidFill>
                <a:schemeClr val="dk1"/>
              </a:solidFill>
              <a:effectLst/>
              <a:latin typeface="+mn-lt"/>
              <a:ea typeface="+mn-ea"/>
              <a:cs typeface="+mn-cs"/>
            </a:rPr>
            <a:t>や物件費、</a:t>
          </a:r>
          <a:r>
            <a:rPr kumimoji="1" lang="ja-JP" altLang="ja-JP" sz="1100">
              <a:solidFill>
                <a:schemeClr val="dk1"/>
              </a:solidFill>
              <a:effectLst/>
              <a:latin typeface="+mn-lt"/>
              <a:ea typeface="+mn-ea"/>
              <a:cs typeface="+mn-cs"/>
            </a:rPr>
            <a:t>繰出金の伸びにより増加傾向である。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人件費の適正化や効果的な事業運営など</a:t>
          </a:r>
          <a:r>
            <a:rPr kumimoji="1" lang="ja-JP" altLang="ja-JP" sz="1100">
              <a:solidFill>
                <a:schemeClr val="dk1"/>
              </a:solidFill>
              <a:effectLst/>
              <a:latin typeface="+mn-lt"/>
              <a:ea typeface="+mn-ea"/>
              <a:cs typeface="+mn-cs"/>
            </a:rPr>
            <a:t>行財政改革の取り組みを</a:t>
          </a:r>
          <a:r>
            <a:rPr kumimoji="1" lang="ja-JP" altLang="en-US" sz="1100">
              <a:solidFill>
                <a:schemeClr val="dk1"/>
              </a:solidFill>
              <a:effectLst/>
              <a:latin typeface="+mn-lt"/>
              <a:ea typeface="+mn-ea"/>
              <a:cs typeface="+mn-cs"/>
            </a:rPr>
            <a:t>推進する。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33274</xdr:rowOff>
    </xdr:to>
    <xdr:cxnSp macro="">
      <xdr:nvCxnSpPr>
        <xdr:cNvPr id="425" name="直線コネクタ 424"/>
        <xdr:cNvCxnSpPr/>
      </xdr:nvCxnSpPr>
      <xdr:spPr>
        <a:xfrm>
          <a:off x="15671800" y="13152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122428</xdr:rowOff>
    </xdr:to>
    <xdr:cxnSp macro="">
      <xdr:nvCxnSpPr>
        <xdr:cNvPr id="428" name="直線コネクタ 427"/>
        <xdr:cNvCxnSpPr/>
      </xdr:nvCxnSpPr>
      <xdr:spPr>
        <a:xfrm>
          <a:off x="14782800" y="13079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49276</xdr:rowOff>
    </xdr:to>
    <xdr:cxnSp macro="">
      <xdr:nvCxnSpPr>
        <xdr:cNvPr id="431" name="直線コネクタ 430"/>
        <xdr:cNvCxnSpPr/>
      </xdr:nvCxnSpPr>
      <xdr:spPr>
        <a:xfrm>
          <a:off x="13893800" y="1303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76708</xdr:rowOff>
    </xdr:to>
    <xdr:cxnSp macro="">
      <xdr:nvCxnSpPr>
        <xdr:cNvPr id="434" name="直線コネクタ 433"/>
        <xdr:cNvCxnSpPr/>
      </xdr:nvCxnSpPr>
      <xdr:spPr>
        <a:xfrm flipV="1">
          <a:off x="13004800" y="13033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楕円 443"/>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5"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46" name="楕円 445"/>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158005</xdr:rowOff>
    </xdr:from>
    <xdr:ext cx="736600" cy="259045"/>
    <xdr:sp macro="" textlink="">
      <xdr:nvSpPr>
        <xdr:cNvPr id="447" name="テキスト ボックス 446"/>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48" name="楕円 447"/>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49" name="テキスト ボックス 448"/>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0" name="楕円 449"/>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1" name="テキスト ボックス 450"/>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2" name="楕円 451"/>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3" name="テキスト ボックス 452"/>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35751</xdr:rowOff>
    </xdr:from>
    <xdr:to>
      <xdr:col>29</xdr:col>
      <xdr:colOff>127000</xdr:colOff>
      <xdr:row>17</xdr:row>
      <xdr:rowOff>40861</xdr:rowOff>
    </xdr:to>
    <xdr:cxnSp macro="">
      <xdr:nvCxnSpPr>
        <xdr:cNvPr id="52" name="直線コネクタ 51"/>
        <xdr:cNvCxnSpPr/>
      </xdr:nvCxnSpPr>
      <xdr:spPr bwMode="auto">
        <a:xfrm flipV="1">
          <a:off x="5003800" y="2998026"/>
          <a:ext cx="647700" cy="5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166265</xdr:rowOff>
    </xdr:from>
    <xdr:to>
      <xdr:col>26</xdr:col>
      <xdr:colOff>50800</xdr:colOff>
      <xdr:row>17</xdr:row>
      <xdr:rowOff>40861</xdr:rowOff>
    </xdr:to>
    <xdr:cxnSp macro="">
      <xdr:nvCxnSpPr>
        <xdr:cNvPr id="55" name="直線コネクタ 54"/>
        <xdr:cNvCxnSpPr/>
      </xdr:nvCxnSpPr>
      <xdr:spPr bwMode="auto">
        <a:xfrm>
          <a:off x="4305300" y="2957090"/>
          <a:ext cx="698500" cy="4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166265</xdr:rowOff>
    </xdr:from>
    <xdr:to>
      <xdr:col>22</xdr:col>
      <xdr:colOff>114300</xdr:colOff>
      <xdr:row>17</xdr:row>
      <xdr:rowOff>11421</xdr:rowOff>
    </xdr:to>
    <xdr:cxnSp macro="">
      <xdr:nvCxnSpPr>
        <xdr:cNvPr id="58" name="直線コネクタ 57"/>
        <xdr:cNvCxnSpPr/>
      </xdr:nvCxnSpPr>
      <xdr:spPr bwMode="auto">
        <a:xfrm flipV="1">
          <a:off x="3606800" y="2957090"/>
          <a:ext cx="698500" cy="1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11421</xdr:rowOff>
    </xdr:from>
    <xdr:to>
      <xdr:col>18</xdr:col>
      <xdr:colOff>177800</xdr:colOff>
      <xdr:row>17</xdr:row>
      <xdr:rowOff>47964</xdr:rowOff>
    </xdr:to>
    <xdr:cxnSp macro="">
      <xdr:nvCxnSpPr>
        <xdr:cNvPr id="61" name="直線コネクタ 60"/>
        <xdr:cNvCxnSpPr/>
      </xdr:nvCxnSpPr>
      <xdr:spPr bwMode="auto">
        <a:xfrm flipV="1">
          <a:off x="2908300" y="2973696"/>
          <a:ext cx="698500" cy="3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156401</xdr:rowOff>
    </xdr:from>
    <xdr:to>
      <xdr:col>29</xdr:col>
      <xdr:colOff>177800</xdr:colOff>
      <xdr:row>17</xdr:row>
      <xdr:rowOff>86551</xdr:rowOff>
    </xdr:to>
    <xdr:sp macro="" textlink="">
      <xdr:nvSpPr>
        <xdr:cNvPr id="71" name="楕円 70"/>
        <xdr:cNvSpPr/>
      </xdr:nvSpPr>
      <xdr:spPr bwMode="auto">
        <a:xfrm>
          <a:off x="5600700" y="294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128478</xdr:rowOff>
    </xdr:from>
    <xdr:ext cx="762000" cy="259045"/>
    <xdr:sp macro="" textlink="">
      <xdr:nvSpPr>
        <xdr:cNvPr id="72" name="人口1人当たり決算額の推移該当値テキスト130"/>
        <xdr:cNvSpPr txBox="1"/>
      </xdr:nvSpPr>
      <xdr:spPr>
        <a:xfrm>
          <a:off x="5740400" y="29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161511</xdr:rowOff>
    </xdr:from>
    <xdr:to>
      <xdr:col>26</xdr:col>
      <xdr:colOff>101600</xdr:colOff>
      <xdr:row>17</xdr:row>
      <xdr:rowOff>91661</xdr:rowOff>
    </xdr:to>
    <xdr:sp macro="" textlink="">
      <xdr:nvSpPr>
        <xdr:cNvPr id="73" name="楕円 72"/>
        <xdr:cNvSpPr/>
      </xdr:nvSpPr>
      <xdr:spPr bwMode="auto">
        <a:xfrm>
          <a:off x="4953000" y="295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76438</xdr:rowOff>
    </xdr:from>
    <xdr:ext cx="736600" cy="259045"/>
    <xdr:sp macro="" textlink="">
      <xdr:nvSpPr>
        <xdr:cNvPr id="74" name="テキスト ボックス 73"/>
        <xdr:cNvSpPr txBox="1"/>
      </xdr:nvSpPr>
      <xdr:spPr>
        <a:xfrm>
          <a:off x="4622800" y="3038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115465</xdr:rowOff>
    </xdr:from>
    <xdr:to>
      <xdr:col>22</xdr:col>
      <xdr:colOff>165100</xdr:colOff>
      <xdr:row>17</xdr:row>
      <xdr:rowOff>45615</xdr:rowOff>
    </xdr:to>
    <xdr:sp macro="" textlink="">
      <xdr:nvSpPr>
        <xdr:cNvPr id="75" name="楕円 74"/>
        <xdr:cNvSpPr/>
      </xdr:nvSpPr>
      <xdr:spPr bwMode="auto">
        <a:xfrm>
          <a:off x="4254500" y="290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30392</xdr:rowOff>
    </xdr:from>
    <xdr:ext cx="762000" cy="259045"/>
    <xdr:sp macro="" textlink="">
      <xdr:nvSpPr>
        <xdr:cNvPr id="76" name="テキスト ボックス 75"/>
        <xdr:cNvSpPr txBox="1"/>
      </xdr:nvSpPr>
      <xdr:spPr>
        <a:xfrm>
          <a:off x="3924300" y="299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132071</xdr:rowOff>
    </xdr:from>
    <xdr:to>
      <xdr:col>19</xdr:col>
      <xdr:colOff>38100</xdr:colOff>
      <xdr:row>17</xdr:row>
      <xdr:rowOff>62221</xdr:rowOff>
    </xdr:to>
    <xdr:sp macro="" textlink="">
      <xdr:nvSpPr>
        <xdr:cNvPr id="77" name="楕円 76"/>
        <xdr:cNvSpPr/>
      </xdr:nvSpPr>
      <xdr:spPr bwMode="auto">
        <a:xfrm>
          <a:off x="3556000" y="292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72398</xdr:rowOff>
    </xdr:from>
    <xdr:ext cx="762000" cy="259045"/>
    <xdr:sp macro="" textlink="">
      <xdr:nvSpPr>
        <xdr:cNvPr id="78" name="テキスト ボックス 77"/>
        <xdr:cNvSpPr txBox="1"/>
      </xdr:nvSpPr>
      <xdr:spPr>
        <a:xfrm>
          <a:off x="3225800" y="269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168614</xdr:rowOff>
    </xdr:from>
    <xdr:to>
      <xdr:col>15</xdr:col>
      <xdr:colOff>101600</xdr:colOff>
      <xdr:row>17</xdr:row>
      <xdr:rowOff>98764</xdr:rowOff>
    </xdr:to>
    <xdr:sp macro="" textlink="">
      <xdr:nvSpPr>
        <xdr:cNvPr id="79" name="楕円 78"/>
        <xdr:cNvSpPr/>
      </xdr:nvSpPr>
      <xdr:spPr bwMode="auto">
        <a:xfrm>
          <a:off x="2857500" y="295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108941</xdr:rowOff>
    </xdr:from>
    <xdr:ext cx="762000" cy="259045"/>
    <xdr:sp macro="" textlink="">
      <xdr:nvSpPr>
        <xdr:cNvPr id="80" name="テキスト ボックス 79"/>
        <xdr:cNvSpPr txBox="1"/>
      </xdr:nvSpPr>
      <xdr:spPr>
        <a:xfrm>
          <a:off x="2527300" y="272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145883</xdr:rowOff>
    </xdr:from>
    <xdr:to>
      <xdr:col>29</xdr:col>
      <xdr:colOff>127000</xdr:colOff>
      <xdr:row>35</xdr:row>
      <xdr:rowOff>191900</xdr:rowOff>
    </xdr:to>
    <xdr:cxnSp macro="">
      <xdr:nvCxnSpPr>
        <xdr:cNvPr id="112" name="直線コネクタ 111"/>
        <xdr:cNvCxnSpPr/>
      </xdr:nvCxnSpPr>
      <xdr:spPr bwMode="auto">
        <a:xfrm>
          <a:off x="5003800" y="6756233"/>
          <a:ext cx="647700" cy="46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145883</xdr:rowOff>
    </xdr:from>
    <xdr:to>
      <xdr:col>26</xdr:col>
      <xdr:colOff>50800</xdr:colOff>
      <xdr:row>35</xdr:row>
      <xdr:rowOff>158159</xdr:rowOff>
    </xdr:to>
    <xdr:cxnSp macro="">
      <xdr:nvCxnSpPr>
        <xdr:cNvPr id="115" name="直線コネクタ 114"/>
        <xdr:cNvCxnSpPr/>
      </xdr:nvCxnSpPr>
      <xdr:spPr bwMode="auto">
        <a:xfrm flipV="1">
          <a:off x="4305300" y="6756233"/>
          <a:ext cx="698500" cy="1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158159</xdr:rowOff>
    </xdr:from>
    <xdr:to>
      <xdr:col>22</xdr:col>
      <xdr:colOff>114300</xdr:colOff>
      <xdr:row>35</xdr:row>
      <xdr:rowOff>160124</xdr:rowOff>
    </xdr:to>
    <xdr:cxnSp macro="">
      <xdr:nvCxnSpPr>
        <xdr:cNvPr id="118" name="直線コネクタ 117"/>
        <xdr:cNvCxnSpPr/>
      </xdr:nvCxnSpPr>
      <xdr:spPr bwMode="auto">
        <a:xfrm flipV="1">
          <a:off x="3606800" y="6768509"/>
          <a:ext cx="698500" cy="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160124</xdr:rowOff>
    </xdr:from>
    <xdr:to>
      <xdr:col>18</xdr:col>
      <xdr:colOff>177800</xdr:colOff>
      <xdr:row>35</xdr:row>
      <xdr:rowOff>168171</xdr:rowOff>
    </xdr:to>
    <xdr:cxnSp macro="">
      <xdr:nvCxnSpPr>
        <xdr:cNvPr id="121" name="直線コネクタ 120"/>
        <xdr:cNvCxnSpPr/>
      </xdr:nvCxnSpPr>
      <xdr:spPr bwMode="auto">
        <a:xfrm flipV="1">
          <a:off x="2908300" y="6770474"/>
          <a:ext cx="698500" cy="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141100</xdr:rowOff>
    </xdr:from>
    <xdr:to>
      <xdr:col>29</xdr:col>
      <xdr:colOff>177800</xdr:colOff>
      <xdr:row>35</xdr:row>
      <xdr:rowOff>242700</xdr:rowOff>
    </xdr:to>
    <xdr:sp macro="" textlink="">
      <xdr:nvSpPr>
        <xdr:cNvPr id="131" name="楕円 130"/>
        <xdr:cNvSpPr/>
      </xdr:nvSpPr>
      <xdr:spPr bwMode="auto">
        <a:xfrm>
          <a:off x="5600700" y="675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329077</xdr:rowOff>
    </xdr:from>
    <xdr:ext cx="762000" cy="259045"/>
    <xdr:sp macro="" textlink="">
      <xdr:nvSpPr>
        <xdr:cNvPr id="132" name="人口1人当たり決算額の推移該当値テキスト445"/>
        <xdr:cNvSpPr txBox="1"/>
      </xdr:nvSpPr>
      <xdr:spPr>
        <a:xfrm>
          <a:off x="5740400" y="659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95083</xdr:rowOff>
    </xdr:from>
    <xdr:to>
      <xdr:col>26</xdr:col>
      <xdr:colOff>101600</xdr:colOff>
      <xdr:row>35</xdr:row>
      <xdr:rowOff>196683</xdr:rowOff>
    </xdr:to>
    <xdr:sp macro="" textlink="">
      <xdr:nvSpPr>
        <xdr:cNvPr id="133" name="楕円 132"/>
        <xdr:cNvSpPr/>
      </xdr:nvSpPr>
      <xdr:spPr bwMode="auto">
        <a:xfrm>
          <a:off x="4953000" y="670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206860</xdr:rowOff>
    </xdr:from>
    <xdr:ext cx="736600" cy="259045"/>
    <xdr:sp macro="" textlink="">
      <xdr:nvSpPr>
        <xdr:cNvPr id="134" name="テキスト ボックス 133"/>
        <xdr:cNvSpPr txBox="1"/>
      </xdr:nvSpPr>
      <xdr:spPr>
        <a:xfrm>
          <a:off x="4622800" y="6474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107359</xdr:rowOff>
    </xdr:from>
    <xdr:to>
      <xdr:col>22</xdr:col>
      <xdr:colOff>165100</xdr:colOff>
      <xdr:row>35</xdr:row>
      <xdr:rowOff>208959</xdr:rowOff>
    </xdr:to>
    <xdr:sp macro="" textlink="">
      <xdr:nvSpPr>
        <xdr:cNvPr id="135" name="楕円 134"/>
        <xdr:cNvSpPr/>
      </xdr:nvSpPr>
      <xdr:spPr bwMode="auto">
        <a:xfrm>
          <a:off x="4254500" y="671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219136</xdr:rowOff>
    </xdr:from>
    <xdr:ext cx="762000" cy="259045"/>
    <xdr:sp macro="" textlink="">
      <xdr:nvSpPr>
        <xdr:cNvPr id="136" name="テキスト ボックス 135"/>
        <xdr:cNvSpPr txBox="1"/>
      </xdr:nvSpPr>
      <xdr:spPr>
        <a:xfrm>
          <a:off x="3924300" y="648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109324</xdr:rowOff>
    </xdr:from>
    <xdr:to>
      <xdr:col>19</xdr:col>
      <xdr:colOff>38100</xdr:colOff>
      <xdr:row>35</xdr:row>
      <xdr:rowOff>210924</xdr:rowOff>
    </xdr:to>
    <xdr:sp macro="" textlink="">
      <xdr:nvSpPr>
        <xdr:cNvPr id="137" name="楕円 136"/>
        <xdr:cNvSpPr/>
      </xdr:nvSpPr>
      <xdr:spPr bwMode="auto">
        <a:xfrm>
          <a:off x="3556000" y="671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221101</xdr:rowOff>
    </xdr:from>
    <xdr:ext cx="762000" cy="259045"/>
    <xdr:sp macro="" textlink="">
      <xdr:nvSpPr>
        <xdr:cNvPr id="138" name="テキスト ボックス 137"/>
        <xdr:cNvSpPr txBox="1"/>
      </xdr:nvSpPr>
      <xdr:spPr>
        <a:xfrm>
          <a:off x="3225800" y="648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117371</xdr:rowOff>
    </xdr:from>
    <xdr:to>
      <xdr:col>15</xdr:col>
      <xdr:colOff>101600</xdr:colOff>
      <xdr:row>35</xdr:row>
      <xdr:rowOff>218971</xdr:rowOff>
    </xdr:to>
    <xdr:sp macro="" textlink="">
      <xdr:nvSpPr>
        <xdr:cNvPr id="139" name="楕円 138"/>
        <xdr:cNvSpPr/>
      </xdr:nvSpPr>
      <xdr:spPr bwMode="auto">
        <a:xfrm>
          <a:off x="2857500" y="672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229148</xdr:rowOff>
    </xdr:from>
    <xdr:ext cx="762000" cy="259045"/>
    <xdr:sp macro="" textlink="">
      <xdr:nvSpPr>
        <xdr:cNvPr id="140" name="テキスト ボックス 139"/>
        <xdr:cNvSpPr txBox="1"/>
      </xdr:nvSpPr>
      <xdr:spPr>
        <a:xfrm>
          <a:off x="2527300" y="649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58,691
58,276
135.66
26,584,867
25,798,862
665,367
13,355,617
27,456,661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127421</xdr:rowOff>
    </xdr:from>
    <xdr:to>
      <xdr:col>24</xdr:col>
      <xdr:colOff>63500</xdr:colOff>
      <xdr:row>36</xdr:row>
      <xdr:rowOff>30625</xdr:rowOff>
    </xdr:to>
    <xdr:cxnSp macro="">
      <xdr:nvCxnSpPr>
        <xdr:cNvPr id="63" name="直線コネクタ 62"/>
        <xdr:cNvCxnSpPr/>
      </xdr:nvCxnSpPr>
      <xdr:spPr>
        <a:xfrm>
          <a:off x="3797300" y="6128171"/>
          <a:ext cx="8382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127421</xdr:rowOff>
    </xdr:from>
    <xdr:to>
      <xdr:col>19</xdr:col>
      <xdr:colOff>177800</xdr:colOff>
      <xdr:row>36</xdr:row>
      <xdr:rowOff>499</xdr:rowOff>
    </xdr:to>
    <xdr:cxnSp macro="">
      <xdr:nvCxnSpPr>
        <xdr:cNvPr id="66" name="直線コネクタ 65"/>
        <xdr:cNvCxnSpPr/>
      </xdr:nvCxnSpPr>
      <xdr:spPr>
        <a:xfrm flipV="1">
          <a:off x="2908300" y="6128171"/>
          <a:ext cx="889000" cy="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163164</xdr:rowOff>
    </xdr:from>
    <xdr:to>
      <xdr:col>15</xdr:col>
      <xdr:colOff>50800</xdr:colOff>
      <xdr:row>36</xdr:row>
      <xdr:rowOff>499</xdr:rowOff>
    </xdr:to>
    <xdr:cxnSp macro="">
      <xdr:nvCxnSpPr>
        <xdr:cNvPr id="69" name="直線コネクタ 68"/>
        <xdr:cNvCxnSpPr/>
      </xdr:nvCxnSpPr>
      <xdr:spPr>
        <a:xfrm>
          <a:off x="2019300" y="616391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163164</xdr:rowOff>
    </xdr:from>
    <xdr:to>
      <xdr:col>10</xdr:col>
      <xdr:colOff>114300</xdr:colOff>
      <xdr:row>36</xdr:row>
      <xdr:rowOff>1936</xdr:rowOff>
    </xdr:to>
    <xdr:cxnSp macro="">
      <xdr:nvCxnSpPr>
        <xdr:cNvPr id="72" name="直線コネクタ 71"/>
        <xdr:cNvCxnSpPr/>
      </xdr:nvCxnSpPr>
      <xdr:spPr>
        <a:xfrm flipV="1">
          <a:off x="1130300" y="6163914"/>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151275</xdr:rowOff>
    </xdr:from>
    <xdr:to>
      <xdr:col>24</xdr:col>
      <xdr:colOff>114300</xdr:colOff>
      <xdr:row>36</xdr:row>
      <xdr:rowOff>81425</xdr:rowOff>
    </xdr:to>
    <xdr:sp macro="" textlink="">
      <xdr:nvSpPr>
        <xdr:cNvPr id="82" name="楕円 81"/>
        <xdr:cNvSpPr/>
      </xdr:nvSpPr>
      <xdr:spPr>
        <a:xfrm>
          <a:off x="4584700" y="61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2702</xdr:rowOff>
    </xdr:from>
    <xdr:ext cx="534377" cy="259045"/>
    <xdr:sp macro="" textlink="">
      <xdr:nvSpPr>
        <xdr:cNvPr id="83" name="人件費該当値テキスト"/>
        <xdr:cNvSpPr txBox="1"/>
      </xdr:nvSpPr>
      <xdr:spPr>
        <a:xfrm>
          <a:off x="4686300" y="60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76621</xdr:rowOff>
    </xdr:from>
    <xdr:to>
      <xdr:col>20</xdr:col>
      <xdr:colOff>38100</xdr:colOff>
      <xdr:row>36</xdr:row>
      <xdr:rowOff>6771</xdr:rowOff>
    </xdr:to>
    <xdr:sp macro="" textlink="">
      <xdr:nvSpPr>
        <xdr:cNvPr id="84" name="楕円 83"/>
        <xdr:cNvSpPr/>
      </xdr:nvSpPr>
      <xdr:spPr>
        <a:xfrm>
          <a:off x="3746500" y="60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23298</xdr:rowOff>
    </xdr:from>
    <xdr:ext cx="534377" cy="259045"/>
    <xdr:sp macro="" textlink="">
      <xdr:nvSpPr>
        <xdr:cNvPr id="85" name="テキスト ボックス 84"/>
        <xdr:cNvSpPr txBox="1"/>
      </xdr:nvSpPr>
      <xdr:spPr>
        <a:xfrm>
          <a:off x="3530111" y="585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121149</xdr:rowOff>
    </xdr:from>
    <xdr:to>
      <xdr:col>15</xdr:col>
      <xdr:colOff>101600</xdr:colOff>
      <xdr:row>36</xdr:row>
      <xdr:rowOff>51299</xdr:rowOff>
    </xdr:to>
    <xdr:sp macro="" textlink="">
      <xdr:nvSpPr>
        <xdr:cNvPr id="86" name="楕円 85"/>
        <xdr:cNvSpPr/>
      </xdr:nvSpPr>
      <xdr:spPr>
        <a:xfrm>
          <a:off x="2857500" y="61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67826</xdr:rowOff>
    </xdr:from>
    <xdr:ext cx="534377" cy="259045"/>
    <xdr:sp macro="" textlink="">
      <xdr:nvSpPr>
        <xdr:cNvPr id="87" name="テキスト ボックス 86"/>
        <xdr:cNvSpPr txBox="1"/>
      </xdr:nvSpPr>
      <xdr:spPr>
        <a:xfrm>
          <a:off x="2641111" y="58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112364</xdr:rowOff>
    </xdr:from>
    <xdr:to>
      <xdr:col>10</xdr:col>
      <xdr:colOff>165100</xdr:colOff>
      <xdr:row>36</xdr:row>
      <xdr:rowOff>42514</xdr:rowOff>
    </xdr:to>
    <xdr:sp macro="" textlink="">
      <xdr:nvSpPr>
        <xdr:cNvPr id="88" name="楕円 87"/>
        <xdr:cNvSpPr/>
      </xdr:nvSpPr>
      <xdr:spPr>
        <a:xfrm>
          <a:off x="1968500" y="611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59041</xdr:rowOff>
    </xdr:from>
    <xdr:ext cx="534377" cy="259045"/>
    <xdr:sp macro="" textlink="">
      <xdr:nvSpPr>
        <xdr:cNvPr id="89" name="テキスト ボックス 88"/>
        <xdr:cNvSpPr txBox="1"/>
      </xdr:nvSpPr>
      <xdr:spPr>
        <a:xfrm>
          <a:off x="1752111" y="588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122586</xdr:rowOff>
    </xdr:from>
    <xdr:to>
      <xdr:col>6</xdr:col>
      <xdr:colOff>38100</xdr:colOff>
      <xdr:row>36</xdr:row>
      <xdr:rowOff>52736</xdr:rowOff>
    </xdr:to>
    <xdr:sp macro="" textlink="">
      <xdr:nvSpPr>
        <xdr:cNvPr id="90" name="楕円 89"/>
        <xdr:cNvSpPr/>
      </xdr:nvSpPr>
      <xdr:spPr>
        <a:xfrm>
          <a:off x="1079500" y="61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69263</xdr:rowOff>
    </xdr:from>
    <xdr:ext cx="534377" cy="259045"/>
    <xdr:sp macro="" textlink="">
      <xdr:nvSpPr>
        <xdr:cNvPr id="91" name="テキスト ボックス 90"/>
        <xdr:cNvSpPr txBox="1"/>
      </xdr:nvSpPr>
      <xdr:spPr>
        <a:xfrm>
          <a:off x="863111" y="589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4450</xdr:rowOff>
    </xdr:from>
    <xdr:to>
      <xdr:col>24</xdr:col>
      <xdr:colOff>63500</xdr:colOff>
      <xdr:row>57</xdr:row>
      <xdr:rowOff>10019</xdr:rowOff>
    </xdr:to>
    <xdr:cxnSp macro="">
      <xdr:nvCxnSpPr>
        <xdr:cNvPr id="123" name="直線コネクタ 122"/>
        <xdr:cNvCxnSpPr/>
      </xdr:nvCxnSpPr>
      <xdr:spPr>
        <a:xfrm flipV="1">
          <a:off x="3797300" y="9605650"/>
          <a:ext cx="838200" cy="17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10019</xdr:rowOff>
    </xdr:from>
    <xdr:to>
      <xdr:col>19</xdr:col>
      <xdr:colOff>177800</xdr:colOff>
      <xdr:row>57</xdr:row>
      <xdr:rowOff>34593</xdr:rowOff>
    </xdr:to>
    <xdr:cxnSp macro="">
      <xdr:nvCxnSpPr>
        <xdr:cNvPr id="126" name="直線コネクタ 125"/>
        <xdr:cNvCxnSpPr/>
      </xdr:nvCxnSpPr>
      <xdr:spPr>
        <a:xfrm flipV="1">
          <a:off x="2908300" y="9782669"/>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34593</xdr:rowOff>
    </xdr:from>
    <xdr:to>
      <xdr:col>15</xdr:col>
      <xdr:colOff>50800</xdr:colOff>
      <xdr:row>57</xdr:row>
      <xdr:rowOff>60359</xdr:rowOff>
    </xdr:to>
    <xdr:cxnSp macro="">
      <xdr:nvCxnSpPr>
        <xdr:cNvPr id="129" name="直線コネクタ 128"/>
        <xdr:cNvCxnSpPr/>
      </xdr:nvCxnSpPr>
      <xdr:spPr>
        <a:xfrm flipV="1">
          <a:off x="2019300" y="9807243"/>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60359</xdr:rowOff>
    </xdr:from>
    <xdr:to>
      <xdr:col>10</xdr:col>
      <xdr:colOff>114300</xdr:colOff>
      <xdr:row>57</xdr:row>
      <xdr:rowOff>90012</xdr:rowOff>
    </xdr:to>
    <xdr:cxnSp macro="">
      <xdr:nvCxnSpPr>
        <xdr:cNvPr id="132" name="直線コネクタ 131"/>
        <xdr:cNvCxnSpPr/>
      </xdr:nvCxnSpPr>
      <xdr:spPr>
        <a:xfrm flipV="1">
          <a:off x="1130300" y="9833009"/>
          <a:ext cx="8890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125100</xdr:rowOff>
    </xdr:from>
    <xdr:to>
      <xdr:col>24</xdr:col>
      <xdr:colOff>114300</xdr:colOff>
      <xdr:row>56</xdr:row>
      <xdr:rowOff>55250</xdr:rowOff>
    </xdr:to>
    <xdr:sp macro="" textlink="">
      <xdr:nvSpPr>
        <xdr:cNvPr id="142" name="楕円 141"/>
        <xdr:cNvSpPr/>
      </xdr:nvSpPr>
      <xdr:spPr>
        <a:xfrm>
          <a:off x="4584700" y="95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103527</xdr:rowOff>
    </xdr:from>
    <xdr:ext cx="534377" cy="259045"/>
    <xdr:sp macro="" textlink="">
      <xdr:nvSpPr>
        <xdr:cNvPr id="143" name="物件費該当値テキスト"/>
        <xdr:cNvSpPr txBox="1"/>
      </xdr:nvSpPr>
      <xdr:spPr>
        <a:xfrm>
          <a:off x="4686300" y="953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130669</xdr:rowOff>
    </xdr:from>
    <xdr:to>
      <xdr:col>20</xdr:col>
      <xdr:colOff>38100</xdr:colOff>
      <xdr:row>57</xdr:row>
      <xdr:rowOff>60819</xdr:rowOff>
    </xdr:to>
    <xdr:sp macro="" textlink="">
      <xdr:nvSpPr>
        <xdr:cNvPr id="144" name="楕円 143"/>
        <xdr:cNvSpPr/>
      </xdr:nvSpPr>
      <xdr:spPr>
        <a:xfrm>
          <a:off x="3746500" y="97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51946</xdr:rowOff>
    </xdr:from>
    <xdr:ext cx="534377" cy="259045"/>
    <xdr:sp macro="" textlink="">
      <xdr:nvSpPr>
        <xdr:cNvPr id="145" name="テキスト ボックス 144"/>
        <xdr:cNvSpPr txBox="1"/>
      </xdr:nvSpPr>
      <xdr:spPr>
        <a:xfrm>
          <a:off x="3530111" y="982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155243</xdr:rowOff>
    </xdr:from>
    <xdr:to>
      <xdr:col>15</xdr:col>
      <xdr:colOff>101600</xdr:colOff>
      <xdr:row>57</xdr:row>
      <xdr:rowOff>85393</xdr:rowOff>
    </xdr:to>
    <xdr:sp macro="" textlink="">
      <xdr:nvSpPr>
        <xdr:cNvPr id="146" name="楕円 145"/>
        <xdr:cNvSpPr/>
      </xdr:nvSpPr>
      <xdr:spPr>
        <a:xfrm>
          <a:off x="2857500" y="97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76520</xdr:rowOff>
    </xdr:from>
    <xdr:ext cx="534377" cy="259045"/>
    <xdr:sp macro="" textlink="">
      <xdr:nvSpPr>
        <xdr:cNvPr id="147" name="テキスト ボックス 146"/>
        <xdr:cNvSpPr txBox="1"/>
      </xdr:nvSpPr>
      <xdr:spPr>
        <a:xfrm>
          <a:off x="2641111" y="984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9559</xdr:rowOff>
    </xdr:from>
    <xdr:to>
      <xdr:col>10</xdr:col>
      <xdr:colOff>165100</xdr:colOff>
      <xdr:row>57</xdr:row>
      <xdr:rowOff>111159</xdr:rowOff>
    </xdr:to>
    <xdr:sp macro="" textlink="">
      <xdr:nvSpPr>
        <xdr:cNvPr id="148" name="楕円 147"/>
        <xdr:cNvSpPr/>
      </xdr:nvSpPr>
      <xdr:spPr>
        <a:xfrm>
          <a:off x="1968500" y="97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102286</xdr:rowOff>
    </xdr:from>
    <xdr:ext cx="534377" cy="259045"/>
    <xdr:sp macro="" textlink="">
      <xdr:nvSpPr>
        <xdr:cNvPr id="149" name="テキスト ボックス 148"/>
        <xdr:cNvSpPr txBox="1"/>
      </xdr:nvSpPr>
      <xdr:spPr>
        <a:xfrm>
          <a:off x="1752111" y="98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39212</xdr:rowOff>
    </xdr:from>
    <xdr:to>
      <xdr:col>6</xdr:col>
      <xdr:colOff>38100</xdr:colOff>
      <xdr:row>57</xdr:row>
      <xdr:rowOff>140812</xdr:rowOff>
    </xdr:to>
    <xdr:sp macro="" textlink="">
      <xdr:nvSpPr>
        <xdr:cNvPr id="150" name="楕円 149"/>
        <xdr:cNvSpPr/>
      </xdr:nvSpPr>
      <xdr:spPr>
        <a:xfrm>
          <a:off x="1079500" y="98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131939</xdr:rowOff>
    </xdr:from>
    <xdr:ext cx="534377" cy="259045"/>
    <xdr:sp macro="" textlink="">
      <xdr:nvSpPr>
        <xdr:cNvPr id="151" name="テキスト ボックス 150"/>
        <xdr:cNvSpPr txBox="1"/>
      </xdr:nvSpPr>
      <xdr:spPr>
        <a:xfrm>
          <a:off x="863111" y="990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164618</xdr:rowOff>
    </xdr:from>
    <xdr:to>
      <xdr:col>24</xdr:col>
      <xdr:colOff>63500</xdr:colOff>
      <xdr:row>78</xdr:row>
      <xdr:rowOff>37447</xdr:rowOff>
    </xdr:to>
    <xdr:cxnSp macro="">
      <xdr:nvCxnSpPr>
        <xdr:cNvPr id="178" name="直線コネクタ 177"/>
        <xdr:cNvCxnSpPr/>
      </xdr:nvCxnSpPr>
      <xdr:spPr>
        <a:xfrm flipV="1">
          <a:off x="3797300" y="13366268"/>
          <a:ext cx="838200" cy="4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9992</xdr:rowOff>
    </xdr:from>
    <xdr:to>
      <xdr:col>19</xdr:col>
      <xdr:colOff>177800</xdr:colOff>
      <xdr:row>78</xdr:row>
      <xdr:rowOff>37447</xdr:rowOff>
    </xdr:to>
    <xdr:cxnSp macro="">
      <xdr:nvCxnSpPr>
        <xdr:cNvPr id="181" name="直線コネクタ 180"/>
        <xdr:cNvCxnSpPr/>
      </xdr:nvCxnSpPr>
      <xdr:spPr>
        <a:xfrm>
          <a:off x="2908300" y="13383092"/>
          <a:ext cx="8890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9992</xdr:rowOff>
    </xdr:from>
    <xdr:to>
      <xdr:col>15</xdr:col>
      <xdr:colOff>50800</xdr:colOff>
      <xdr:row>78</xdr:row>
      <xdr:rowOff>14495</xdr:rowOff>
    </xdr:to>
    <xdr:cxnSp macro="">
      <xdr:nvCxnSpPr>
        <xdr:cNvPr id="184" name="直線コネクタ 183"/>
        <xdr:cNvCxnSpPr/>
      </xdr:nvCxnSpPr>
      <xdr:spPr>
        <a:xfrm flipV="1">
          <a:off x="2019300" y="13383092"/>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14495</xdr:rowOff>
    </xdr:from>
    <xdr:to>
      <xdr:col>10</xdr:col>
      <xdr:colOff>114300</xdr:colOff>
      <xdr:row>78</xdr:row>
      <xdr:rowOff>18999</xdr:rowOff>
    </xdr:to>
    <xdr:cxnSp macro="">
      <xdr:nvCxnSpPr>
        <xdr:cNvPr id="187" name="直線コネクタ 186"/>
        <xdr:cNvCxnSpPr/>
      </xdr:nvCxnSpPr>
      <xdr:spPr>
        <a:xfrm flipV="1">
          <a:off x="1130300" y="13387595"/>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113818</xdr:rowOff>
    </xdr:from>
    <xdr:to>
      <xdr:col>24</xdr:col>
      <xdr:colOff>114300</xdr:colOff>
      <xdr:row>78</xdr:row>
      <xdr:rowOff>43968</xdr:rowOff>
    </xdr:to>
    <xdr:sp macro="" textlink="">
      <xdr:nvSpPr>
        <xdr:cNvPr id="197" name="楕円 196"/>
        <xdr:cNvSpPr/>
      </xdr:nvSpPr>
      <xdr:spPr>
        <a:xfrm>
          <a:off x="4584700" y="133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92245</xdr:rowOff>
    </xdr:from>
    <xdr:ext cx="469744" cy="259045"/>
    <xdr:sp macro="" textlink="">
      <xdr:nvSpPr>
        <xdr:cNvPr id="198" name="維持補修費該当値テキスト"/>
        <xdr:cNvSpPr txBox="1"/>
      </xdr:nvSpPr>
      <xdr:spPr>
        <a:xfrm>
          <a:off x="4686300" y="1329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158097</xdr:rowOff>
    </xdr:from>
    <xdr:to>
      <xdr:col>20</xdr:col>
      <xdr:colOff>38100</xdr:colOff>
      <xdr:row>78</xdr:row>
      <xdr:rowOff>88247</xdr:rowOff>
    </xdr:to>
    <xdr:sp macro="" textlink="">
      <xdr:nvSpPr>
        <xdr:cNvPr id="199" name="楕円 198"/>
        <xdr:cNvSpPr/>
      </xdr:nvSpPr>
      <xdr:spPr>
        <a:xfrm>
          <a:off x="3746500" y="133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79374</xdr:rowOff>
    </xdr:from>
    <xdr:ext cx="469744" cy="259045"/>
    <xdr:sp macro="" textlink="">
      <xdr:nvSpPr>
        <xdr:cNvPr id="200" name="テキスト ボックス 199"/>
        <xdr:cNvSpPr txBox="1"/>
      </xdr:nvSpPr>
      <xdr:spPr>
        <a:xfrm>
          <a:off x="3562428" y="1345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130642</xdr:rowOff>
    </xdr:from>
    <xdr:to>
      <xdr:col>15</xdr:col>
      <xdr:colOff>101600</xdr:colOff>
      <xdr:row>78</xdr:row>
      <xdr:rowOff>60792</xdr:rowOff>
    </xdr:to>
    <xdr:sp macro="" textlink="">
      <xdr:nvSpPr>
        <xdr:cNvPr id="201" name="楕円 200"/>
        <xdr:cNvSpPr/>
      </xdr:nvSpPr>
      <xdr:spPr>
        <a:xfrm>
          <a:off x="2857500" y="133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77319</xdr:rowOff>
    </xdr:from>
    <xdr:ext cx="469744" cy="259045"/>
    <xdr:sp macro="" textlink="">
      <xdr:nvSpPr>
        <xdr:cNvPr id="202" name="テキスト ボックス 201"/>
        <xdr:cNvSpPr txBox="1"/>
      </xdr:nvSpPr>
      <xdr:spPr>
        <a:xfrm>
          <a:off x="2673428" y="131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135145</xdr:rowOff>
    </xdr:from>
    <xdr:to>
      <xdr:col>10</xdr:col>
      <xdr:colOff>165100</xdr:colOff>
      <xdr:row>78</xdr:row>
      <xdr:rowOff>65295</xdr:rowOff>
    </xdr:to>
    <xdr:sp macro="" textlink="">
      <xdr:nvSpPr>
        <xdr:cNvPr id="203" name="楕円 202"/>
        <xdr:cNvSpPr/>
      </xdr:nvSpPr>
      <xdr:spPr>
        <a:xfrm>
          <a:off x="1968500" y="133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81822</xdr:rowOff>
    </xdr:from>
    <xdr:ext cx="469744" cy="259045"/>
    <xdr:sp macro="" textlink="">
      <xdr:nvSpPr>
        <xdr:cNvPr id="204" name="テキスト ボックス 203"/>
        <xdr:cNvSpPr txBox="1"/>
      </xdr:nvSpPr>
      <xdr:spPr>
        <a:xfrm>
          <a:off x="1784428" y="131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139649</xdr:rowOff>
    </xdr:from>
    <xdr:to>
      <xdr:col>6</xdr:col>
      <xdr:colOff>38100</xdr:colOff>
      <xdr:row>78</xdr:row>
      <xdr:rowOff>69799</xdr:rowOff>
    </xdr:to>
    <xdr:sp macro="" textlink="">
      <xdr:nvSpPr>
        <xdr:cNvPr id="205" name="楕円 204"/>
        <xdr:cNvSpPr/>
      </xdr:nvSpPr>
      <xdr:spPr>
        <a:xfrm>
          <a:off x="10795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86326</xdr:rowOff>
    </xdr:from>
    <xdr:ext cx="469744" cy="259045"/>
    <xdr:sp macro="" textlink="">
      <xdr:nvSpPr>
        <xdr:cNvPr id="206" name="テキスト ボックス 205"/>
        <xdr:cNvSpPr txBox="1"/>
      </xdr:nvSpPr>
      <xdr:spPr>
        <a:xfrm>
          <a:off x="895428" y="1311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16587</xdr:rowOff>
    </xdr:from>
    <xdr:to>
      <xdr:col>24</xdr:col>
      <xdr:colOff>63500</xdr:colOff>
      <xdr:row>96</xdr:row>
      <xdr:rowOff>63424</xdr:rowOff>
    </xdr:to>
    <xdr:cxnSp macro="">
      <xdr:nvCxnSpPr>
        <xdr:cNvPr id="236" name="直線コネクタ 235"/>
        <xdr:cNvCxnSpPr/>
      </xdr:nvCxnSpPr>
      <xdr:spPr>
        <a:xfrm flipV="1">
          <a:off x="3797300" y="16475787"/>
          <a:ext cx="838200" cy="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63424</xdr:rowOff>
    </xdr:from>
    <xdr:to>
      <xdr:col>19</xdr:col>
      <xdr:colOff>177800</xdr:colOff>
      <xdr:row>96</xdr:row>
      <xdr:rowOff>161722</xdr:rowOff>
    </xdr:to>
    <xdr:cxnSp macro="">
      <xdr:nvCxnSpPr>
        <xdr:cNvPr id="239" name="直線コネクタ 238"/>
        <xdr:cNvCxnSpPr/>
      </xdr:nvCxnSpPr>
      <xdr:spPr>
        <a:xfrm flipV="1">
          <a:off x="2908300" y="1652262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161722</xdr:rowOff>
    </xdr:from>
    <xdr:to>
      <xdr:col>15</xdr:col>
      <xdr:colOff>50800</xdr:colOff>
      <xdr:row>97</xdr:row>
      <xdr:rowOff>26467</xdr:rowOff>
    </xdr:to>
    <xdr:cxnSp macro="">
      <xdr:nvCxnSpPr>
        <xdr:cNvPr id="242" name="直線コネクタ 241"/>
        <xdr:cNvCxnSpPr/>
      </xdr:nvCxnSpPr>
      <xdr:spPr>
        <a:xfrm flipV="1">
          <a:off x="2019300" y="1662092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26467</xdr:rowOff>
    </xdr:from>
    <xdr:to>
      <xdr:col>10</xdr:col>
      <xdr:colOff>114300</xdr:colOff>
      <xdr:row>97</xdr:row>
      <xdr:rowOff>84429</xdr:rowOff>
    </xdr:to>
    <xdr:cxnSp macro="">
      <xdr:nvCxnSpPr>
        <xdr:cNvPr id="245" name="直線コネクタ 244"/>
        <xdr:cNvCxnSpPr/>
      </xdr:nvCxnSpPr>
      <xdr:spPr>
        <a:xfrm flipV="1">
          <a:off x="1130300" y="16657117"/>
          <a:ext cx="889000" cy="5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137237</xdr:rowOff>
    </xdr:from>
    <xdr:to>
      <xdr:col>24</xdr:col>
      <xdr:colOff>114300</xdr:colOff>
      <xdr:row>96</xdr:row>
      <xdr:rowOff>67387</xdr:rowOff>
    </xdr:to>
    <xdr:sp macro="" textlink="">
      <xdr:nvSpPr>
        <xdr:cNvPr id="255" name="楕円 254"/>
        <xdr:cNvSpPr/>
      </xdr:nvSpPr>
      <xdr:spPr>
        <a:xfrm>
          <a:off x="4584700" y="164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160114</xdr:rowOff>
    </xdr:from>
    <xdr:ext cx="599010" cy="259045"/>
    <xdr:sp macro="" textlink="">
      <xdr:nvSpPr>
        <xdr:cNvPr id="256" name="扶助費該当値テキスト"/>
        <xdr:cNvSpPr txBox="1"/>
      </xdr:nvSpPr>
      <xdr:spPr>
        <a:xfrm>
          <a:off x="4686300" y="1627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12624</xdr:rowOff>
    </xdr:from>
    <xdr:to>
      <xdr:col>20</xdr:col>
      <xdr:colOff>38100</xdr:colOff>
      <xdr:row>96</xdr:row>
      <xdr:rowOff>114224</xdr:rowOff>
    </xdr:to>
    <xdr:sp macro="" textlink="">
      <xdr:nvSpPr>
        <xdr:cNvPr id="257" name="楕円 256"/>
        <xdr:cNvSpPr/>
      </xdr:nvSpPr>
      <xdr:spPr>
        <a:xfrm>
          <a:off x="3746500" y="164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130751</xdr:rowOff>
    </xdr:from>
    <xdr:ext cx="534377" cy="259045"/>
    <xdr:sp macro="" textlink="">
      <xdr:nvSpPr>
        <xdr:cNvPr id="258" name="テキスト ボックス 257"/>
        <xdr:cNvSpPr txBox="1"/>
      </xdr:nvSpPr>
      <xdr:spPr>
        <a:xfrm>
          <a:off x="3530111" y="162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110922</xdr:rowOff>
    </xdr:from>
    <xdr:to>
      <xdr:col>15</xdr:col>
      <xdr:colOff>101600</xdr:colOff>
      <xdr:row>97</xdr:row>
      <xdr:rowOff>41072</xdr:rowOff>
    </xdr:to>
    <xdr:sp macro="" textlink="">
      <xdr:nvSpPr>
        <xdr:cNvPr id="259" name="楕円 258"/>
        <xdr:cNvSpPr/>
      </xdr:nvSpPr>
      <xdr:spPr>
        <a:xfrm>
          <a:off x="2857500" y="16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57599</xdr:rowOff>
    </xdr:from>
    <xdr:ext cx="534377" cy="259045"/>
    <xdr:sp macro="" textlink="">
      <xdr:nvSpPr>
        <xdr:cNvPr id="260" name="テキスト ボックス 259"/>
        <xdr:cNvSpPr txBox="1"/>
      </xdr:nvSpPr>
      <xdr:spPr>
        <a:xfrm>
          <a:off x="2641111" y="163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147117</xdr:rowOff>
    </xdr:from>
    <xdr:to>
      <xdr:col>10</xdr:col>
      <xdr:colOff>165100</xdr:colOff>
      <xdr:row>97</xdr:row>
      <xdr:rowOff>77267</xdr:rowOff>
    </xdr:to>
    <xdr:sp macro="" textlink="">
      <xdr:nvSpPr>
        <xdr:cNvPr id="261" name="楕円 260"/>
        <xdr:cNvSpPr/>
      </xdr:nvSpPr>
      <xdr:spPr>
        <a:xfrm>
          <a:off x="1968500" y="166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93794</xdr:rowOff>
    </xdr:from>
    <xdr:ext cx="534377" cy="259045"/>
    <xdr:sp macro="" textlink="">
      <xdr:nvSpPr>
        <xdr:cNvPr id="262" name="テキスト ボックス 261"/>
        <xdr:cNvSpPr txBox="1"/>
      </xdr:nvSpPr>
      <xdr:spPr>
        <a:xfrm>
          <a:off x="1752111" y="163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33629</xdr:rowOff>
    </xdr:from>
    <xdr:to>
      <xdr:col>6</xdr:col>
      <xdr:colOff>38100</xdr:colOff>
      <xdr:row>97</xdr:row>
      <xdr:rowOff>135229</xdr:rowOff>
    </xdr:to>
    <xdr:sp macro="" textlink="">
      <xdr:nvSpPr>
        <xdr:cNvPr id="263" name="楕円 262"/>
        <xdr:cNvSpPr/>
      </xdr:nvSpPr>
      <xdr:spPr>
        <a:xfrm>
          <a:off x="1079500" y="166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151756</xdr:rowOff>
    </xdr:from>
    <xdr:ext cx="534377" cy="259045"/>
    <xdr:sp macro="" textlink="">
      <xdr:nvSpPr>
        <xdr:cNvPr id="264" name="テキスト ボックス 263"/>
        <xdr:cNvSpPr txBox="1"/>
      </xdr:nvSpPr>
      <xdr:spPr>
        <a:xfrm>
          <a:off x="863111" y="164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108682</xdr:rowOff>
    </xdr:from>
    <xdr:to>
      <xdr:col>54</xdr:col>
      <xdr:colOff>189865</xdr:colOff>
      <xdr:row>38</xdr:row>
      <xdr:rowOff>56376</xdr:rowOff>
    </xdr:to>
    <xdr:cxnSp macro="">
      <xdr:nvCxnSpPr>
        <xdr:cNvPr id="292" name="直線コネクタ 291"/>
        <xdr:cNvCxnSpPr/>
      </xdr:nvCxnSpPr>
      <xdr:spPr>
        <a:xfrm flipV="1">
          <a:off x="10475595" y="5252182"/>
          <a:ext cx="1270" cy="131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60203</xdr:rowOff>
    </xdr:from>
    <xdr:ext cx="534377" cy="259045"/>
    <xdr:sp macro="" textlink="">
      <xdr:nvSpPr>
        <xdr:cNvPr id="293" name="補助費等最小値テキスト"/>
        <xdr:cNvSpPr txBox="1"/>
      </xdr:nvSpPr>
      <xdr:spPr>
        <a:xfrm>
          <a:off x="10528300" y="65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56376</xdr:rowOff>
    </xdr:from>
    <xdr:to>
      <xdr:col>55</xdr:col>
      <xdr:colOff>88900</xdr:colOff>
      <xdr:row>38</xdr:row>
      <xdr:rowOff>56376</xdr:rowOff>
    </xdr:to>
    <xdr:cxnSp macro="">
      <xdr:nvCxnSpPr>
        <xdr:cNvPr id="294" name="直線コネクタ 293"/>
        <xdr:cNvCxnSpPr/>
      </xdr:nvCxnSpPr>
      <xdr:spPr>
        <a:xfrm>
          <a:off x="10388600" y="657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55359</xdr:rowOff>
    </xdr:from>
    <xdr:ext cx="599010" cy="259045"/>
    <xdr:sp macro="" textlink="">
      <xdr:nvSpPr>
        <xdr:cNvPr id="295" name="補助費等最大値テキスト"/>
        <xdr:cNvSpPr txBox="1"/>
      </xdr:nvSpPr>
      <xdr:spPr>
        <a:xfrm>
          <a:off x="10528300" y="502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108682</xdr:rowOff>
    </xdr:from>
    <xdr:to>
      <xdr:col>55</xdr:col>
      <xdr:colOff>88900</xdr:colOff>
      <xdr:row>30</xdr:row>
      <xdr:rowOff>108682</xdr:rowOff>
    </xdr:to>
    <xdr:cxnSp macro="">
      <xdr:nvCxnSpPr>
        <xdr:cNvPr id="296" name="直線コネクタ 295"/>
        <xdr:cNvCxnSpPr/>
      </xdr:nvCxnSpPr>
      <xdr:spPr>
        <a:xfrm>
          <a:off x="10388600" y="525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42931</xdr:rowOff>
    </xdr:from>
    <xdr:to>
      <xdr:col>55</xdr:col>
      <xdr:colOff>0</xdr:colOff>
      <xdr:row>38</xdr:row>
      <xdr:rowOff>56376</xdr:rowOff>
    </xdr:to>
    <xdr:cxnSp macro="">
      <xdr:nvCxnSpPr>
        <xdr:cNvPr id="297" name="直線コネクタ 296"/>
        <xdr:cNvCxnSpPr/>
      </xdr:nvCxnSpPr>
      <xdr:spPr>
        <a:xfrm>
          <a:off x="9639300" y="6558031"/>
          <a:ext cx="838200" cy="1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84416</xdr:rowOff>
    </xdr:from>
    <xdr:ext cx="534377" cy="259045"/>
    <xdr:sp macro="" textlink="">
      <xdr:nvSpPr>
        <xdr:cNvPr id="298" name="補助費等平均値テキスト"/>
        <xdr:cNvSpPr txBox="1"/>
      </xdr:nvSpPr>
      <xdr:spPr>
        <a:xfrm>
          <a:off x="10528300" y="591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61539</xdr:rowOff>
    </xdr:from>
    <xdr:to>
      <xdr:col>55</xdr:col>
      <xdr:colOff>50800</xdr:colOff>
      <xdr:row>35</xdr:row>
      <xdr:rowOff>163139</xdr:rowOff>
    </xdr:to>
    <xdr:sp macro="" textlink="">
      <xdr:nvSpPr>
        <xdr:cNvPr id="299" name="フローチャート: 判断 298"/>
        <xdr:cNvSpPr/>
      </xdr:nvSpPr>
      <xdr:spPr>
        <a:xfrm>
          <a:off x="10426700" y="606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42931</xdr:rowOff>
    </xdr:from>
    <xdr:to>
      <xdr:col>50</xdr:col>
      <xdr:colOff>114300</xdr:colOff>
      <xdr:row>38</xdr:row>
      <xdr:rowOff>61733</xdr:rowOff>
    </xdr:to>
    <xdr:cxnSp macro="">
      <xdr:nvCxnSpPr>
        <xdr:cNvPr id="300" name="直線コネクタ 299"/>
        <xdr:cNvCxnSpPr/>
      </xdr:nvCxnSpPr>
      <xdr:spPr>
        <a:xfrm flipV="1">
          <a:off x="8750300" y="6558031"/>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67812</xdr:rowOff>
    </xdr:from>
    <xdr:to>
      <xdr:col>50</xdr:col>
      <xdr:colOff>165100</xdr:colOff>
      <xdr:row>35</xdr:row>
      <xdr:rowOff>169412</xdr:rowOff>
    </xdr:to>
    <xdr:sp macro="" textlink="">
      <xdr:nvSpPr>
        <xdr:cNvPr id="301" name="フローチャート: 判断 300"/>
        <xdr:cNvSpPr/>
      </xdr:nvSpPr>
      <xdr:spPr>
        <a:xfrm>
          <a:off x="9588500" y="606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14489</xdr:rowOff>
    </xdr:from>
    <xdr:ext cx="534377" cy="259045"/>
    <xdr:sp macro="" textlink="">
      <xdr:nvSpPr>
        <xdr:cNvPr id="302" name="テキスト ボックス 301"/>
        <xdr:cNvSpPr txBox="1"/>
      </xdr:nvSpPr>
      <xdr:spPr>
        <a:xfrm>
          <a:off x="9372111" y="584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61733</xdr:rowOff>
    </xdr:from>
    <xdr:to>
      <xdr:col>45</xdr:col>
      <xdr:colOff>177800</xdr:colOff>
      <xdr:row>38</xdr:row>
      <xdr:rowOff>102395</xdr:rowOff>
    </xdr:to>
    <xdr:cxnSp macro="">
      <xdr:nvCxnSpPr>
        <xdr:cNvPr id="303" name="直線コネクタ 302"/>
        <xdr:cNvCxnSpPr/>
      </xdr:nvCxnSpPr>
      <xdr:spPr>
        <a:xfrm flipV="1">
          <a:off x="7861300" y="6576833"/>
          <a:ext cx="889000" cy="4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62868</xdr:rowOff>
    </xdr:from>
    <xdr:to>
      <xdr:col>46</xdr:col>
      <xdr:colOff>38100</xdr:colOff>
      <xdr:row>35</xdr:row>
      <xdr:rowOff>164468</xdr:rowOff>
    </xdr:to>
    <xdr:sp macro="" textlink="">
      <xdr:nvSpPr>
        <xdr:cNvPr id="304" name="フローチャート: 判断 303"/>
        <xdr:cNvSpPr/>
      </xdr:nvSpPr>
      <xdr:spPr>
        <a:xfrm>
          <a:off x="8699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9545</xdr:rowOff>
    </xdr:from>
    <xdr:ext cx="534377" cy="259045"/>
    <xdr:sp macro="" textlink="">
      <xdr:nvSpPr>
        <xdr:cNvPr id="305" name="テキスト ボックス 304"/>
        <xdr:cNvSpPr txBox="1"/>
      </xdr:nvSpPr>
      <xdr:spPr>
        <a:xfrm>
          <a:off x="8483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102395</xdr:rowOff>
    </xdr:from>
    <xdr:to>
      <xdr:col>41</xdr:col>
      <xdr:colOff>50800</xdr:colOff>
      <xdr:row>38</xdr:row>
      <xdr:rowOff>114140</xdr:rowOff>
    </xdr:to>
    <xdr:cxnSp macro="">
      <xdr:nvCxnSpPr>
        <xdr:cNvPr id="306" name="直線コネクタ 305"/>
        <xdr:cNvCxnSpPr/>
      </xdr:nvCxnSpPr>
      <xdr:spPr>
        <a:xfrm flipV="1">
          <a:off x="6972300" y="6617495"/>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39422</xdr:rowOff>
    </xdr:from>
    <xdr:to>
      <xdr:col>41</xdr:col>
      <xdr:colOff>101600</xdr:colOff>
      <xdr:row>36</xdr:row>
      <xdr:rowOff>141022</xdr:rowOff>
    </xdr:to>
    <xdr:sp macro="" textlink="">
      <xdr:nvSpPr>
        <xdr:cNvPr id="307" name="フローチャート: 判断 306"/>
        <xdr:cNvSpPr/>
      </xdr:nvSpPr>
      <xdr:spPr>
        <a:xfrm>
          <a:off x="7810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157549</xdr:rowOff>
    </xdr:from>
    <xdr:ext cx="534377" cy="259045"/>
    <xdr:sp macro="" textlink="">
      <xdr:nvSpPr>
        <xdr:cNvPr id="308" name="テキスト ボックス 307"/>
        <xdr:cNvSpPr txBox="1"/>
      </xdr:nvSpPr>
      <xdr:spPr>
        <a:xfrm>
          <a:off x="7594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163709</xdr:rowOff>
    </xdr:from>
    <xdr:to>
      <xdr:col>36</xdr:col>
      <xdr:colOff>165100</xdr:colOff>
      <xdr:row>36</xdr:row>
      <xdr:rowOff>93859</xdr:rowOff>
    </xdr:to>
    <xdr:sp macro="" textlink="">
      <xdr:nvSpPr>
        <xdr:cNvPr id="309" name="フローチャート: 判断 308"/>
        <xdr:cNvSpPr/>
      </xdr:nvSpPr>
      <xdr:spPr>
        <a:xfrm>
          <a:off x="6921500" y="61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110386</xdr:rowOff>
    </xdr:from>
    <xdr:ext cx="534377" cy="259045"/>
    <xdr:sp macro="" textlink="">
      <xdr:nvSpPr>
        <xdr:cNvPr id="310" name="テキスト ボックス 309"/>
        <xdr:cNvSpPr txBox="1"/>
      </xdr:nvSpPr>
      <xdr:spPr>
        <a:xfrm>
          <a:off x="6705111" y="59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5576</xdr:rowOff>
    </xdr:from>
    <xdr:to>
      <xdr:col>55</xdr:col>
      <xdr:colOff>50800</xdr:colOff>
      <xdr:row>38</xdr:row>
      <xdr:rowOff>107176</xdr:rowOff>
    </xdr:to>
    <xdr:sp macro="" textlink="">
      <xdr:nvSpPr>
        <xdr:cNvPr id="316" name="楕円 315"/>
        <xdr:cNvSpPr/>
      </xdr:nvSpPr>
      <xdr:spPr>
        <a:xfrm>
          <a:off x="10426700" y="652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91952</xdr:rowOff>
    </xdr:from>
    <xdr:ext cx="534377" cy="259045"/>
    <xdr:sp macro="" textlink="">
      <xdr:nvSpPr>
        <xdr:cNvPr id="317" name="補助費等該当値テキスト"/>
        <xdr:cNvSpPr txBox="1"/>
      </xdr:nvSpPr>
      <xdr:spPr>
        <a:xfrm>
          <a:off x="10528300" y="643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163581</xdr:rowOff>
    </xdr:from>
    <xdr:to>
      <xdr:col>50</xdr:col>
      <xdr:colOff>165100</xdr:colOff>
      <xdr:row>38</xdr:row>
      <xdr:rowOff>93731</xdr:rowOff>
    </xdr:to>
    <xdr:sp macro="" textlink="">
      <xdr:nvSpPr>
        <xdr:cNvPr id="318" name="楕円 317"/>
        <xdr:cNvSpPr/>
      </xdr:nvSpPr>
      <xdr:spPr>
        <a:xfrm>
          <a:off x="9588500" y="65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84858</xdr:rowOff>
    </xdr:from>
    <xdr:ext cx="534377" cy="259045"/>
    <xdr:sp macro="" textlink="">
      <xdr:nvSpPr>
        <xdr:cNvPr id="319" name="テキスト ボックス 318"/>
        <xdr:cNvSpPr txBox="1"/>
      </xdr:nvSpPr>
      <xdr:spPr>
        <a:xfrm>
          <a:off x="9372111" y="65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10933</xdr:rowOff>
    </xdr:from>
    <xdr:to>
      <xdr:col>46</xdr:col>
      <xdr:colOff>38100</xdr:colOff>
      <xdr:row>38</xdr:row>
      <xdr:rowOff>112533</xdr:rowOff>
    </xdr:to>
    <xdr:sp macro="" textlink="">
      <xdr:nvSpPr>
        <xdr:cNvPr id="320" name="楕円 319"/>
        <xdr:cNvSpPr/>
      </xdr:nvSpPr>
      <xdr:spPr>
        <a:xfrm>
          <a:off x="8699500" y="65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103660</xdr:rowOff>
    </xdr:from>
    <xdr:ext cx="534377" cy="259045"/>
    <xdr:sp macro="" textlink="">
      <xdr:nvSpPr>
        <xdr:cNvPr id="321" name="テキスト ボックス 320"/>
        <xdr:cNvSpPr txBox="1"/>
      </xdr:nvSpPr>
      <xdr:spPr>
        <a:xfrm>
          <a:off x="8483111" y="661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51595</xdr:rowOff>
    </xdr:from>
    <xdr:to>
      <xdr:col>41</xdr:col>
      <xdr:colOff>101600</xdr:colOff>
      <xdr:row>38</xdr:row>
      <xdr:rowOff>153195</xdr:rowOff>
    </xdr:to>
    <xdr:sp macro="" textlink="">
      <xdr:nvSpPr>
        <xdr:cNvPr id="322" name="楕円 321"/>
        <xdr:cNvSpPr/>
      </xdr:nvSpPr>
      <xdr:spPr>
        <a:xfrm>
          <a:off x="7810500" y="65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144322</xdr:rowOff>
    </xdr:from>
    <xdr:ext cx="534377" cy="259045"/>
    <xdr:sp macro="" textlink="">
      <xdr:nvSpPr>
        <xdr:cNvPr id="323" name="テキスト ボックス 322"/>
        <xdr:cNvSpPr txBox="1"/>
      </xdr:nvSpPr>
      <xdr:spPr>
        <a:xfrm>
          <a:off x="7594111" y="665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63340</xdr:rowOff>
    </xdr:from>
    <xdr:to>
      <xdr:col>36</xdr:col>
      <xdr:colOff>165100</xdr:colOff>
      <xdr:row>38</xdr:row>
      <xdr:rowOff>164940</xdr:rowOff>
    </xdr:to>
    <xdr:sp macro="" textlink="">
      <xdr:nvSpPr>
        <xdr:cNvPr id="324" name="楕円 323"/>
        <xdr:cNvSpPr/>
      </xdr:nvSpPr>
      <xdr:spPr>
        <a:xfrm>
          <a:off x="6921500" y="65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156067</xdr:rowOff>
    </xdr:from>
    <xdr:ext cx="534377" cy="259045"/>
    <xdr:sp macro="" textlink="">
      <xdr:nvSpPr>
        <xdr:cNvPr id="325" name="テキスト ボックス 324"/>
        <xdr:cNvSpPr txBox="1"/>
      </xdr:nvSpPr>
      <xdr:spPr>
        <a:xfrm>
          <a:off x="6705111" y="667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1" name="直線コネクタ 350"/>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2"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3" name="直線コネクタ 352"/>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4"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5" name="直線コネクタ 354"/>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76705</xdr:rowOff>
    </xdr:from>
    <xdr:to>
      <xdr:col>55</xdr:col>
      <xdr:colOff>0</xdr:colOff>
      <xdr:row>56</xdr:row>
      <xdr:rowOff>124058</xdr:rowOff>
    </xdr:to>
    <xdr:cxnSp macro="">
      <xdr:nvCxnSpPr>
        <xdr:cNvPr id="356" name="直線コネクタ 355"/>
        <xdr:cNvCxnSpPr/>
      </xdr:nvCxnSpPr>
      <xdr:spPr>
        <a:xfrm flipV="1">
          <a:off x="9639300" y="9506455"/>
          <a:ext cx="8382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7"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8" name="フローチャート: 判断 357"/>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98410</xdr:rowOff>
    </xdr:from>
    <xdr:to>
      <xdr:col>50</xdr:col>
      <xdr:colOff>114300</xdr:colOff>
      <xdr:row>56</xdr:row>
      <xdr:rowOff>124058</xdr:rowOff>
    </xdr:to>
    <xdr:cxnSp macro="">
      <xdr:nvCxnSpPr>
        <xdr:cNvPr id="359" name="直線コネクタ 358"/>
        <xdr:cNvCxnSpPr/>
      </xdr:nvCxnSpPr>
      <xdr:spPr>
        <a:xfrm>
          <a:off x="8750300" y="9699610"/>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60" name="フローチャート: 判断 359"/>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1" name="テキスト ボックス 360"/>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98410</xdr:rowOff>
    </xdr:from>
    <xdr:to>
      <xdr:col>45</xdr:col>
      <xdr:colOff>177800</xdr:colOff>
      <xdr:row>57</xdr:row>
      <xdr:rowOff>1506</xdr:rowOff>
    </xdr:to>
    <xdr:cxnSp macro="">
      <xdr:nvCxnSpPr>
        <xdr:cNvPr id="362" name="直線コネクタ 361"/>
        <xdr:cNvCxnSpPr/>
      </xdr:nvCxnSpPr>
      <xdr:spPr>
        <a:xfrm flipV="1">
          <a:off x="7861300" y="9699610"/>
          <a:ext cx="889000" cy="7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3" name="フローチャート: 判断 362"/>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4" name="テキスト ボックス 363"/>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129522</xdr:rowOff>
    </xdr:from>
    <xdr:to>
      <xdr:col>41</xdr:col>
      <xdr:colOff>50800</xdr:colOff>
      <xdr:row>57</xdr:row>
      <xdr:rowOff>1506</xdr:rowOff>
    </xdr:to>
    <xdr:cxnSp macro="">
      <xdr:nvCxnSpPr>
        <xdr:cNvPr id="365" name="直線コネクタ 364"/>
        <xdr:cNvCxnSpPr/>
      </xdr:nvCxnSpPr>
      <xdr:spPr>
        <a:xfrm>
          <a:off x="6972300" y="97307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6" name="フローチャート: 判断 365"/>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7" name="テキスト ボックス 366"/>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8" name="フローチャート: 判断 367"/>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9" name="テキスト ボックス 368"/>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25905</xdr:rowOff>
    </xdr:from>
    <xdr:to>
      <xdr:col>55</xdr:col>
      <xdr:colOff>50800</xdr:colOff>
      <xdr:row>55</xdr:row>
      <xdr:rowOff>127505</xdr:rowOff>
    </xdr:to>
    <xdr:sp macro="" textlink="">
      <xdr:nvSpPr>
        <xdr:cNvPr id="375" name="楕円 374"/>
        <xdr:cNvSpPr/>
      </xdr:nvSpPr>
      <xdr:spPr>
        <a:xfrm>
          <a:off x="10426700" y="94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4332</xdr:rowOff>
    </xdr:from>
    <xdr:ext cx="534377" cy="259045"/>
    <xdr:sp macro="" textlink="">
      <xdr:nvSpPr>
        <xdr:cNvPr id="376" name="普通建設事業費該当値テキスト"/>
        <xdr:cNvSpPr txBox="1"/>
      </xdr:nvSpPr>
      <xdr:spPr>
        <a:xfrm>
          <a:off x="10528300" y="943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73258</xdr:rowOff>
    </xdr:from>
    <xdr:to>
      <xdr:col>50</xdr:col>
      <xdr:colOff>165100</xdr:colOff>
      <xdr:row>57</xdr:row>
      <xdr:rowOff>3408</xdr:rowOff>
    </xdr:to>
    <xdr:sp macro="" textlink="">
      <xdr:nvSpPr>
        <xdr:cNvPr id="377" name="楕円 376"/>
        <xdr:cNvSpPr/>
      </xdr:nvSpPr>
      <xdr:spPr>
        <a:xfrm>
          <a:off x="9588500" y="96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165985</xdr:rowOff>
    </xdr:from>
    <xdr:ext cx="534377" cy="259045"/>
    <xdr:sp macro="" textlink="">
      <xdr:nvSpPr>
        <xdr:cNvPr id="378" name="テキスト ボックス 377"/>
        <xdr:cNvSpPr txBox="1"/>
      </xdr:nvSpPr>
      <xdr:spPr>
        <a:xfrm>
          <a:off x="9372111" y="976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47610</xdr:rowOff>
    </xdr:from>
    <xdr:to>
      <xdr:col>46</xdr:col>
      <xdr:colOff>38100</xdr:colOff>
      <xdr:row>56</xdr:row>
      <xdr:rowOff>149210</xdr:rowOff>
    </xdr:to>
    <xdr:sp macro="" textlink="">
      <xdr:nvSpPr>
        <xdr:cNvPr id="379" name="楕円 378"/>
        <xdr:cNvSpPr/>
      </xdr:nvSpPr>
      <xdr:spPr>
        <a:xfrm>
          <a:off x="8699500" y="96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140337</xdr:rowOff>
    </xdr:from>
    <xdr:ext cx="534377" cy="259045"/>
    <xdr:sp macro="" textlink="">
      <xdr:nvSpPr>
        <xdr:cNvPr id="380" name="テキスト ボックス 379"/>
        <xdr:cNvSpPr txBox="1"/>
      </xdr:nvSpPr>
      <xdr:spPr>
        <a:xfrm>
          <a:off x="8483111" y="97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122156</xdr:rowOff>
    </xdr:from>
    <xdr:to>
      <xdr:col>41</xdr:col>
      <xdr:colOff>101600</xdr:colOff>
      <xdr:row>57</xdr:row>
      <xdr:rowOff>52306</xdr:rowOff>
    </xdr:to>
    <xdr:sp macro="" textlink="">
      <xdr:nvSpPr>
        <xdr:cNvPr id="381" name="楕円 380"/>
        <xdr:cNvSpPr/>
      </xdr:nvSpPr>
      <xdr:spPr>
        <a:xfrm>
          <a:off x="7810500" y="97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43433</xdr:rowOff>
    </xdr:from>
    <xdr:ext cx="534377" cy="259045"/>
    <xdr:sp macro="" textlink="">
      <xdr:nvSpPr>
        <xdr:cNvPr id="382" name="テキスト ボックス 381"/>
        <xdr:cNvSpPr txBox="1"/>
      </xdr:nvSpPr>
      <xdr:spPr>
        <a:xfrm>
          <a:off x="7594111" y="98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78722</xdr:rowOff>
    </xdr:from>
    <xdr:to>
      <xdr:col>36</xdr:col>
      <xdr:colOff>165100</xdr:colOff>
      <xdr:row>57</xdr:row>
      <xdr:rowOff>8872</xdr:rowOff>
    </xdr:to>
    <xdr:sp macro="" textlink="">
      <xdr:nvSpPr>
        <xdr:cNvPr id="383" name="楕円 382"/>
        <xdr:cNvSpPr/>
      </xdr:nvSpPr>
      <xdr:spPr>
        <a:xfrm>
          <a:off x="6921500" y="96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171449</xdr:rowOff>
    </xdr:from>
    <xdr:ext cx="534377" cy="259045"/>
    <xdr:sp macro="" textlink="">
      <xdr:nvSpPr>
        <xdr:cNvPr id="384" name="テキスト ボックス 383"/>
        <xdr:cNvSpPr txBox="1"/>
      </xdr:nvSpPr>
      <xdr:spPr>
        <a:xfrm>
          <a:off x="6705111" y="977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10" name="直線コネクタ 409"/>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1"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2" name="直線コネクタ 411"/>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3"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4" name="直線コネクタ 413"/>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142683</xdr:rowOff>
    </xdr:from>
    <xdr:to>
      <xdr:col>55</xdr:col>
      <xdr:colOff>0</xdr:colOff>
      <xdr:row>78</xdr:row>
      <xdr:rowOff>161069</xdr:rowOff>
    </xdr:to>
    <xdr:cxnSp macro="">
      <xdr:nvCxnSpPr>
        <xdr:cNvPr id="415" name="直線コネクタ 414"/>
        <xdr:cNvCxnSpPr/>
      </xdr:nvCxnSpPr>
      <xdr:spPr>
        <a:xfrm flipV="1">
          <a:off x="9639300" y="13344333"/>
          <a:ext cx="838200" cy="18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6"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7" name="フローチャート: 判断 416"/>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161069</xdr:rowOff>
    </xdr:from>
    <xdr:to>
      <xdr:col>50</xdr:col>
      <xdr:colOff>114300</xdr:colOff>
      <xdr:row>79</xdr:row>
      <xdr:rowOff>27839</xdr:rowOff>
    </xdr:to>
    <xdr:cxnSp macro="">
      <xdr:nvCxnSpPr>
        <xdr:cNvPr id="418" name="直線コネクタ 417"/>
        <xdr:cNvCxnSpPr/>
      </xdr:nvCxnSpPr>
      <xdr:spPr>
        <a:xfrm flipV="1">
          <a:off x="8750300" y="13534169"/>
          <a:ext cx="889000" cy="3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9" name="フローチャート: 判断 418"/>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20" name="テキスト ボックス 419"/>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167078</xdr:rowOff>
    </xdr:from>
    <xdr:to>
      <xdr:col>45</xdr:col>
      <xdr:colOff>177800</xdr:colOff>
      <xdr:row>79</xdr:row>
      <xdr:rowOff>27839</xdr:rowOff>
    </xdr:to>
    <xdr:cxnSp macro="">
      <xdr:nvCxnSpPr>
        <xdr:cNvPr id="421" name="直線コネクタ 420"/>
        <xdr:cNvCxnSpPr/>
      </xdr:nvCxnSpPr>
      <xdr:spPr>
        <a:xfrm>
          <a:off x="7861300" y="13540178"/>
          <a:ext cx="889000" cy="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2" name="フローチャート: 判断 421"/>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3" name="テキスト ボックス 422"/>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4" name="フローチャート: 判断 423"/>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5" name="テキスト ボックス 424"/>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91883</xdr:rowOff>
    </xdr:from>
    <xdr:to>
      <xdr:col>55</xdr:col>
      <xdr:colOff>50800</xdr:colOff>
      <xdr:row>78</xdr:row>
      <xdr:rowOff>22033</xdr:rowOff>
    </xdr:to>
    <xdr:sp macro="" textlink="">
      <xdr:nvSpPr>
        <xdr:cNvPr id="431" name="楕円 430"/>
        <xdr:cNvSpPr/>
      </xdr:nvSpPr>
      <xdr:spPr>
        <a:xfrm>
          <a:off x="10426700" y="132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114760</xdr:rowOff>
    </xdr:from>
    <xdr:ext cx="534377" cy="259045"/>
    <xdr:sp macro="" textlink="">
      <xdr:nvSpPr>
        <xdr:cNvPr id="432" name="普通建設事業費 （ うち新規整備　）該当値テキスト"/>
        <xdr:cNvSpPr txBox="1"/>
      </xdr:nvSpPr>
      <xdr:spPr>
        <a:xfrm>
          <a:off x="10528300" y="131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110269</xdr:rowOff>
    </xdr:from>
    <xdr:to>
      <xdr:col>50</xdr:col>
      <xdr:colOff>165100</xdr:colOff>
      <xdr:row>79</xdr:row>
      <xdr:rowOff>40419</xdr:rowOff>
    </xdr:to>
    <xdr:sp macro="" textlink="">
      <xdr:nvSpPr>
        <xdr:cNvPr id="433" name="楕円 432"/>
        <xdr:cNvSpPr/>
      </xdr:nvSpPr>
      <xdr:spPr>
        <a:xfrm>
          <a:off x="9588500" y="134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31546</xdr:rowOff>
    </xdr:from>
    <xdr:ext cx="534377" cy="259045"/>
    <xdr:sp macro="" textlink="">
      <xdr:nvSpPr>
        <xdr:cNvPr id="434" name="テキスト ボックス 433"/>
        <xdr:cNvSpPr txBox="1"/>
      </xdr:nvSpPr>
      <xdr:spPr>
        <a:xfrm>
          <a:off x="9372111" y="135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148489</xdr:rowOff>
    </xdr:from>
    <xdr:to>
      <xdr:col>46</xdr:col>
      <xdr:colOff>38100</xdr:colOff>
      <xdr:row>79</xdr:row>
      <xdr:rowOff>78639</xdr:rowOff>
    </xdr:to>
    <xdr:sp macro="" textlink="">
      <xdr:nvSpPr>
        <xdr:cNvPr id="435" name="楕円 434"/>
        <xdr:cNvSpPr/>
      </xdr:nvSpPr>
      <xdr:spPr>
        <a:xfrm>
          <a:off x="8699500" y="13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69766</xdr:rowOff>
    </xdr:from>
    <xdr:ext cx="469744" cy="259045"/>
    <xdr:sp macro="" textlink="">
      <xdr:nvSpPr>
        <xdr:cNvPr id="436" name="テキスト ボックス 435"/>
        <xdr:cNvSpPr txBox="1"/>
      </xdr:nvSpPr>
      <xdr:spPr>
        <a:xfrm>
          <a:off x="8515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116278</xdr:rowOff>
    </xdr:from>
    <xdr:to>
      <xdr:col>41</xdr:col>
      <xdr:colOff>101600</xdr:colOff>
      <xdr:row>79</xdr:row>
      <xdr:rowOff>46428</xdr:rowOff>
    </xdr:to>
    <xdr:sp macro="" textlink="">
      <xdr:nvSpPr>
        <xdr:cNvPr id="437" name="楕円 436"/>
        <xdr:cNvSpPr/>
      </xdr:nvSpPr>
      <xdr:spPr>
        <a:xfrm>
          <a:off x="7810500" y="1348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37555</xdr:rowOff>
    </xdr:from>
    <xdr:ext cx="469744" cy="259045"/>
    <xdr:sp macro="" textlink="">
      <xdr:nvSpPr>
        <xdr:cNvPr id="438" name="テキスト ボックス 437"/>
        <xdr:cNvSpPr txBox="1"/>
      </xdr:nvSpPr>
      <xdr:spPr>
        <a:xfrm>
          <a:off x="7626428" y="1358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2" name="直線コネクタ 461"/>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4" name="直線コネクタ 46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5"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6" name="直線コネクタ 465"/>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105296</xdr:rowOff>
    </xdr:from>
    <xdr:to>
      <xdr:col>55</xdr:col>
      <xdr:colOff>0</xdr:colOff>
      <xdr:row>97</xdr:row>
      <xdr:rowOff>9906</xdr:rowOff>
    </xdr:to>
    <xdr:cxnSp macro="">
      <xdr:nvCxnSpPr>
        <xdr:cNvPr id="467" name="直線コネクタ 466"/>
        <xdr:cNvCxnSpPr/>
      </xdr:nvCxnSpPr>
      <xdr:spPr>
        <a:xfrm flipV="1">
          <a:off x="9639300" y="16564496"/>
          <a:ext cx="8382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8"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9" name="フローチャート: 判断 468"/>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61074</xdr:rowOff>
    </xdr:from>
    <xdr:to>
      <xdr:col>50</xdr:col>
      <xdr:colOff>114300</xdr:colOff>
      <xdr:row>97</xdr:row>
      <xdr:rowOff>9906</xdr:rowOff>
    </xdr:to>
    <xdr:cxnSp macro="">
      <xdr:nvCxnSpPr>
        <xdr:cNvPr id="470" name="直線コネクタ 469"/>
        <xdr:cNvCxnSpPr/>
      </xdr:nvCxnSpPr>
      <xdr:spPr>
        <a:xfrm>
          <a:off x="8750300" y="16520274"/>
          <a:ext cx="889000" cy="1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1" name="フローチャート: 判断 470"/>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2" name="テキスト ボックス 471"/>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61074</xdr:rowOff>
    </xdr:from>
    <xdr:to>
      <xdr:col>45</xdr:col>
      <xdr:colOff>177800</xdr:colOff>
      <xdr:row>97</xdr:row>
      <xdr:rowOff>48997</xdr:rowOff>
    </xdr:to>
    <xdr:cxnSp macro="">
      <xdr:nvCxnSpPr>
        <xdr:cNvPr id="473" name="直線コネクタ 472"/>
        <xdr:cNvCxnSpPr/>
      </xdr:nvCxnSpPr>
      <xdr:spPr>
        <a:xfrm flipV="1">
          <a:off x="7861300" y="16520274"/>
          <a:ext cx="889000" cy="1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4" name="フローチャート: 判断 473"/>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5" name="テキスト ボックス 474"/>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6" name="フローチャート: 判断 475"/>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7" name="テキスト ボックス 476"/>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54496</xdr:rowOff>
    </xdr:from>
    <xdr:to>
      <xdr:col>55</xdr:col>
      <xdr:colOff>50800</xdr:colOff>
      <xdr:row>96</xdr:row>
      <xdr:rowOff>156096</xdr:rowOff>
    </xdr:to>
    <xdr:sp macro="" textlink="">
      <xdr:nvSpPr>
        <xdr:cNvPr id="483" name="楕円 482"/>
        <xdr:cNvSpPr/>
      </xdr:nvSpPr>
      <xdr:spPr>
        <a:xfrm>
          <a:off x="10426700" y="165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32923</xdr:rowOff>
    </xdr:from>
    <xdr:ext cx="534377" cy="259045"/>
    <xdr:sp macro="" textlink="">
      <xdr:nvSpPr>
        <xdr:cNvPr id="484" name="普通建設事業費 （ うち更新整備　）該当値テキスト"/>
        <xdr:cNvSpPr txBox="1"/>
      </xdr:nvSpPr>
      <xdr:spPr>
        <a:xfrm>
          <a:off x="10528300" y="164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130556</xdr:rowOff>
    </xdr:from>
    <xdr:to>
      <xdr:col>50</xdr:col>
      <xdr:colOff>165100</xdr:colOff>
      <xdr:row>97</xdr:row>
      <xdr:rowOff>60706</xdr:rowOff>
    </xdr:to>
    <xdr:sp macro="" textlink="">
      <xdr:nvSpPr>
        <xdr:cNvPr id="485" name="楕円 484"/>
        <xdr:cNvSpPr/>
      </xdr:nvSpPr>
      <xdr:spPr>
        <a:xfrm>
          <a:off x="9588500" y="165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51833</xdr:rowOff>
    </xdr:from>
    <xdr:ext cx="534377" cy="259045"/>
    <xdr:sp macro="" textlink="">
      <xdr:nvSpPr>
        <xdr:cNvPr id="486" name="テキスト ボックス 485"/>
        <xdr:cNvSpPr txBox="1"/>
      </xdr:nvSpPr>
      <xdr:spPr>
        <a:xfrm>
          <a:off x="9372111" y="166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10274</xdr:rowOff>
    </xdr:from>
    <xdr:to>
      <xdr:col>46</xdr:col>
      <xdr:colOff>38100</xdr:colOff>
      <xdr:row>96</xdr:row>
      <xdr:rowOff>111874</xdr:rowOff>
    </xdr:to>
    <xdr:sp macro="" textlink="">
      <xdr:nvSpPr>
        <xdr:cNvPr id="487" name="楕円 486"/>
        <xdr:cNvSpPr/>
      </xdr:nvSpPr>
      <xdr:spPr>
        <a:xfrm>
          <a:off x="8699500" y="164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128401</xdr:rowOff>
    </xdr:from>
    <xdr:ext cx="534377" cy="259045"/>
    <xdr:sp macro="" textlink="">
      <xdr:nvSpPr>
        <xdr:cNvPr id="488" name="テキスト ボックス 487"/>
        <xdr:cNvSpPr txBox="1"/>
      </xdr:nvSpPr>
      <xdr:spPr>
        <a:xfrm>
          <a:off x="8483111" y="162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169647</xdr:rowOff>
    </xdr:from>
    <xdr:to>
      <xdr:col>41</xdr:col>
      <xdr:colOff>101600</xdr:colOff>
      <xdr:row>97</xdr:row>
      <xdr:rowOff>99797</xdr:rowOff>
    </xdr:to>
    <xdr:sp macro="" textlink="">
      <xdr:nvSpPr>
        <xdr:cNvPr id="489" name="楕円 488"/>
        <xdr:cNvSpPr/>
      </xdr:nvSpPr>
      <xdr:spPr>
        <a:xfrm>
          <a:off x="7810500" y="166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116324</xdr:rowOff>
    </xdr:from>
    <xdr:ext cx="534377" cy="259045"/>
    <xdr:sp macro="" textlink="">
      <xdr:nvSpPr>
        <xdr:cNvPr id="490" name="テキスト ボックス 489"/>
        <xdr:cNvSpPr txBox="1"/>
      </xdr:nvSpPr>
      <xdr:spPr>
        <a:xfrm>
          <a:off x="7594111" y="164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6" name="直線コネクタ 515"/>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9"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20" name="直線コネクタ 519"/>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2"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3" name="フローチャート: 判断 522"/>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95499</xdr:rowOff>
    </xdr:from>
    <xdr:to>
      <xdr:col>81</xdr:col>
      <xdr:colOff>50800</xdr:colOff>
      <xdr:row>39</xdr:row>
      <xdr:rowOff>98878</xdr:rowOff>
    </xdr:to>
    <xdr:cxnSp macro="">
      <xdr:nvCxnSpPr>
        <xdr:cNvPr id="524" name="直線コネクタ 523"/>
        <xdr:cNvCxnSpPr/>
      </xdr:nvCxnSpPr>
      <xdr:spPr>
        <a:xfrm>
          <a:off x="14592300" y="6782049"/>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5" name="フローチャート: 判断 524"/>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6" name="テキスト ボックス 525"/>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95499</xdr:rowOff>
    </xdr:from>
    <xdr:to>
      <xdr:col>76</xdr:col>
      <xdr:colOff>114300</xdr:colOff>
      <xdr:row>39</xdr:row>
      <xdr:rowOff>97376</xdr:rowOff>
    </xdr:to>
    <xdr:cxnSp macro="">
      <xdr:nvCxnSpPr>
        <xdr:cNvPr id="527" name="直線コネクタ 526"/>
        <xdr:cNvCxnSpPr/>
      </xdr:nvCxnSpPr>
      <xdr:spPr>
        <a:xfrm flipV="1">
          <a:off x="13703300" y="6782049"/>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8" name="フローチャート: 判断 527"/>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9" name="テキスト ボックス 528"/>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97376</xdr:rowOff>
    </xdr:from>
    <xdr:to>
      <xdr:col>71</xdr:col>
      <xdr:colOff>177800</xdr:colOff>
      <xdr:row>39</xdr:row>
      <xdr:rowOff>98878</xdr:rowOff>
    </xdr:to>
    <xdr:cxnSp macro="">
      <xdr:nvCxnSpPr>
        <xdr:cNvPr id="530" name="直線コネクタ 529"/>
        <xdr:cNvCxnSpPr/>
      </xdr:nvCxnSpPr>
      <xdr:spPr>
        <a:xfrm flipV="1">
          <a:off x="12814300" y="678392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1" name="フローチャート: 判断 530"/>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2" name="テキスト ボックス 531"/>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3" name="フローチャート: 判断 532"/>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4" name="テキスト ボックス 533"/>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1"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44699</xdr:rowOff>
    </xdr:from>
    <xdr:to>
      <xdr:col>76</xdr:col>
      <xdr:colOff>165100</xdr:colOff>
      <xdr:row>39</xdr:row>
      <xdr:rowOff>146299</xdr:rowOff>
    </xdr:to>
    <xdr:sp macro="" textlink="">
      <xdr:nvSpPr>
        <xdr:cNvPr id="544" name="楕円 543"/>
        <xdr:cNvSpPr/>
      </xdr:nvSpPr>
      <xdr:spPr>
        <a:xfrm>
          <a:off x="14541500" y="67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137426</xdr:rowOff>
    </xdr:from>
    <xdr:ext cx="378565" cy="259045"/>
    <xdr:sp macro="" textlink="">
      <xdr:nvSpPr>
        <xdr:cNvPr id="545" name="テキスト ボックス 544"/>
        <xdr:cNvSpPr txBox="1"/>
      </xdr:nvSpPr>
      <xdr:spPr>
        <a:xfrm>
          <a:off x="14403017" y="682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46576</xdr:rowOff>
    </xdr:from>
    <xdr:to>
      <xdr:col>72</xdr:col>
      <xdr:colOff>38100</xdr:colOff>
      <xdr:row>39</xdr:row>
      <xdr:rowOff>148176</xdr:rowOff>
    </xdr:to>
    <xdr:sp macro="" textlink="">
      <xdr:nvSpPr>
        <xdr:cNvPr id="546" name="楕円 545"/>
        <xdr:cNvSpPr/>
      </xdr:nvSpPr>
      <xdr:spPr>
        <a:xfrm>
          <a:off x="13652500" y="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139303</xdr:rowOff>
    </xdr:from>
    <xdr:ext cx="313932" cy="259045"/>
    <xdr:sp macro="" textlink="">
      <xdr:nvSpPr>
        <xdr:cNvPr id="547" name="テキスト ボックス 546"/>
        <xdr:cNvSpPr txBox="1"/>
      </xdr:nvSpPr>
      <xdr:spPr>
        <a:xfrm>
          <a:off x="13546333" y="6825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2" name="直線コネクタ 621"/>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3"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4" name="直線コネクタ 623"/>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5"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6" name="直線コネクタ 625"/>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45796</xdr:rowOff>
    </xdr:from>
    <xdr:to>
      <xdr:col>85</xdr:col>
      <xdr:colOff>127000</xdr:colOff>
      <xdr:row>75</xdr:row>
      <xdr:rowOff>75959</xdr:rowOff>
    </xdr:to>
    <xdr:cxnSp macro="">
      <xdr:nvCxnSpPr>
        <xdr:cNvPr id="627" name="直線コネクタ 626"/>
        <xdr:cNvCxnSpPr/>
      </xdr:nvCxnSpPr>
      <xdr:spPr>
        <a:xfrm>
          <a:off x="15481300" y="1290454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8"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9" name="フローチャート: 判断 628"/>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45796</xdr:rowOff>
    </xdr:from>
    <xdr:to>
      <xdr:col>81</xdr:col>
      <xdr:colOff>50800</xdr:colOff>
      <xdr:row>75</xdr:row>
      <xdr:rowOff>55525</xdr:rowOff>
    </xdr:to>
    <xdr:cxnSp macro="">
      <xdr:nvCxnSpPr>
        <xdr:cNvPr id="630" name="直線コネクタ 629"/>
        <xdr:cNvCxnSpPr/>
      </xdr:nvCxnSpPr>
      <xdr:spPr>
        <a:xfrm flipV="1">
          <a:off x="14592300" y="12904546"/>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1" name="フローチャート: 判断 630"/>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2" name="テキスト ボックス 631"/>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55525</xdr:rowOff>
    </xdr:from>
    <xdr:to>
      <xdr:col>76</xdr:col>
      <xdr:colOff>114300</xdr:colOff>
      <xdr:row>75</xdr:row>
      <xdr:rowOff>58433</xdr:rowOff>
    </xdr:to>
    <xdr:cxnSp macro="">
      <xdr:nvCxnSpPr>
        <xdr:cNvPr id="633" name="直線コネクタ 632"/>
        <xdr:cNvCxnSpPr/>
      </xdr:nvCxnSpPr>
      <xdr:spPr>
        <a:xfrm flipV="1">
          <a:off x="13703300" y="12914275"/>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4" name="フローチャート: 判断 633"/>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5" name="テキスト ボックス 634"/>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58433</xdr:rowOff>
    </xdr:from>
    <xdr:to>
      <xdr:col>71</xdr:col>
      <xdr:colOff>177800</xdr:colOff>
      <xdr:row>75</xdr:row>
      <xdr:rowOff>77432</xdr:rowOff>
    </xdr:to>
    <xdr:cxnSp macro="">
      <xdr:nvCxnSpPr>
        <xdr:cNvPr id="636" name="直線コネクタ 635"/>
        <xdr:cNvCxnSpPr/>
      </xdr:nvCxnSpPr>
      <xdr:spPr>
        <a:xfrm flipV="1">
          <a:off x="12814300" y="12917183"/>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7" name="フローチャート: 判断 636"/>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8" name="テキスト ボックス 637"/>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9" name="フローチャート: 判断 638"/>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40" name="テキスト ボックス 639"/>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25159</xdr:rowOff>
    </xdr:from>
    <xdr:to>
      <xdr:col>85</xdr:col>
      <xdr:colOff>177800</xdr:colOff>
      <xdr:row>75</xdr:row>
      <xdr:rowOff>126759</xdr:rowOff>
    </xdr:to>
    <xdr:sp macro="" textlink="">
      <xdr:nvSpPr>
        <xdr:cNvPr id="646" name="楕円 645"/>
        <xdr:cNvSpPr/>
      </xdr:nvSpPr>
      <xdr:spPr>
        <a:xfrm>
          <a:off x="16268700" y="128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3586</xdr:rowOff>
    </xdr:from>
    <xdr:ext cx="534377" cy="259045"/>
    <xdr:sp macro="" textlink="">
      <xdr:nvSpPr>
        <xdr:cNvPr id="647" name="公債費該当値テキスト"/>
        <xdr:cNvSpPr txBox="1"/>
      </xdr:nvSpPr>
      <xdr:spPr>
        <a:xfrm>
          <a:off x="16370300" y="128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166446</xdr:rowOff>
    </xdr:from>
    <xdr:to>
      <xdr:col>81</xdr:col>
      <xdr:colOff>101600</xdr:colOff>
      <xdr:row>75</xdr:row>
      <xdr:rowOff>96596</xdr:rowOff>
    </xdr:to>
    <xdr:sp macro="" textlink="">
      <xdr:nvSpPr>
        <xdr:cNvPr id="648" name="楕円 647"/>
        <xdr:cNvSpPr/>
      </xdr:nvSpPr>
      <xdr:spPr>
        <a:xfrm>
          <a:off x="15430500" y="128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87723</xdr:rowOff>
    </xdr:from>
    <xdr:ext cx="534377" cy="259045"/>
    <xdr:sp macro="" textlink="">
      <xdr:nvSpPr>
        <xdr:cNvPr id="649" name="テキスト ボックス 648"/>
        <xdr:cNvSpPr txBox="1"/>
      </xdr:nvSpPr>
      <xdr:spPr>
        <a:xfrm>
          <a:off x="15214111" y="129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4725</xdr:rowOff>
    </xdr:from>
    <xdr:to>
      <xdr:col>76</xdr:col>
      <xdr:colOff>165100</xdr:colOff>
      <xdr:row>75</xdr:row>
      <xdr:rowOff>106325</xdr:rowOff>
    </xdr:to>
    <xdr:sp macro="" textlink="">
      <xdr:nvSpPr>
        <xdr:cNvPr id="650" name="楕円 649"/>
        <xdr:cNvSpPr/>
      </xdr:nvSpPr>
      <xdr:spPr>
        <a:xfrm>
          <a:off x="14541500" y="128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122852</xdr:rowOff>
    </xdr:from>
    <xdr:ext cx="534377" cy="259045"/>
    <xdr:sp macro="" textlink="">
      <xdr:nvSpPr>
        <xdr:cNvPr id="651" name="テキスト ボックス 650"/>
        <xdr:cNvSpPr txBox="1"/>
      </xdr:nvSpPr>
      <xdr:spPr>
        <a:xfrm>
          <a:off x="14325111" y="1263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7633</xdr:rowOff>
    </xdr:from>
    <xdr:to>
      <xdr:col>72</xdr:col>
      <xdr:colOff>38100</xdr:colOff>
      <xdr:row>75</xdr:row>
      <xdr:rowOff>109233</xdr:rowOff>
    </xdr:to>
    <xdr:sp macro="" textlink="">
      <xdr:nvSpPr>
        <xdr:cNvPr id="652" name="楕円 651"/>
        <xdr:cNvSpPr/>
      </xdr:nvSpPr>
      <xdr:spPr>
        <a:xfrm>
          <a:off x="13652500" y="128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125760</xdr:rowOff>
    </xdr:from>
    <xdr:ext cx="534377" cy="259045"/>
    <xdr:sp macro="" textlink="">
      <xdr:nvSpPr>
        <xdr:cNvPr id="653" name="テキスト ボックス 652"/>
        <xdr:cNvSpPr txBox="1"/>
      </xdr:nvSpPr>
      <xdr:spPr>
        <a:xfrm>
          <a:off x="13436111" y="126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26632</xdr:rowOff>
    </xdr:from>
    <xdr:to>
      <xdr:col>67</xdr:col>
      <xdr:colOff>101600</xdr:colOff>
      <xdr:row>75</xdr:row>
      <xdr:rowOff>128232</xdr:rowOff>
    </xdr:to>
    <xdr:sp macro="" textlink="">
      <xdr:nvSpPr>
        <xdr:cNvPr id="654" name="楕円 653"/>
        <xdr:cNvSpPr/>
      </xdr:nvSpPr>
      <xdr:spPr>
        <a:xfrm>
          <a:off x="12763500" y="128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144759</xdr:rowOff>
    </xdr:from>
    <xdr:ext cx="534377" cy="259045"/>
    <xdr:sp macro="" textlink="">
      <xdr:nvSpPr>
        <xdr:cNvPr id="655" name="テキスト ボックス 654"/>
        <xdr:cNvSpPr txBox="1"/>
      </xdr:nvSpPr>
      <xdr:spPr>
        <a:xfrm>
          <a:off x="12547111" y="1266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7" name="直線コネクタ 676"/>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8"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9" name="直線コネクタ 678"/>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80"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1" name="直線コネクタ 680"/>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157004</xdr:rowOff>
    </xdr:from>
    <xdr:to>
      <xdr:col>85</xdr:col>
      <xdr:colOff>127000</xdr:colOff>
      <xdr:row>97</xdr:row>
      <xdr:rowOff>69200</xdr:rowOff>
    </xdr:to>
    <xdr:cxnSp macro="">
      <xdr:nvCxnSpPr>
        <xdr:cNvPr id="682" name="直線コネクタ 681"/>
        <xdr:cNvCxnSpPr/>
      </xdr:nvCxnSpPr>
      <xdr:spPr>
        <a:xfrm flipV="1">
          <a:off x="15481300" y="16616204"/>
          <a:ext cx="8382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3"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4" name="フローチャート: 判断 683"/>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67852</xdr:rowOff>
    </xdr:from>
    <xdr:to>
      <xdr:col>81</xdr:col>
      <xdr:colOff>50800</xdr:colOff>
      <xdr:row>97</xdr:row>
      <xdr:rowOff>69200</xdr:rowOff>
    </xdr:to>
    <xdr:cxnSp macro="">
      <xdr:nvCxnSpPr>
        <xdr:cNvPr id="685" name="直線コネクタ 684"/>
        <xdr:cNvCxnSpPr/>
      </xdr:nvCxnSpPr>
      <xdr:spPr>
        <a:xfrm>
          <a:off x="14592300" y="16527052"/>
          <a:ext cx="889000" cy="17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6" name="フローチャート: 判断 685"/>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7" name="テキスト ボックス 686"/>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67852</xdr:rowOff>
    </xdr:from>
    <xdr:to>
      <xdr:col>76</xdr:col>
      <xdr:colOff>114300</xdr:colOff>
      <xdr:row>97</xdr:row>
      <xdr:rowOff>119698</xdr:rowOff>
    </xdr:to>
    <xdr:cxnSp macro="">
      <xdr:nvCxnSpPr>
        <xdr:cNvPr id="688" name="直線コネクタ 687"/>
        <xdr:cNvCxnSpPr/>
      </xdr:nvCxnSpPr>
      <xdr:spPr>
        <a:xfrm flipV="1">
          <a:off x="13703300" y="16527052"/>
          <a:ext cx="889000" cy="2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9" name="フローチャート: 判断 688"/>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90" name="テキスト ボックス 689"/>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19982</xdr:rowOff>
    </xdr:from>
    <xdr:to>
      <xdr:col>71</xdr:col>
      <xdr:colOff>177800</xdr:colOff>
      <xdr:row>97</xdr:row>
      <xdr:rowOff>119698</xdr:rowOff>
    </xdr:to>
    <xdr:cxnSp macro="">
      <xdr:nvCxnSpPr>
        <xdr:cNvPr id="691" name="直線コネクタ 690"/>
        <xdr:cNvCxnSpPr/>
      </xdr:nvCxnSpPr>
      <xdr:spPr>
        <a:xfrm>
          <a:off x="12814300" y="16650632"/>
          <a:ext cx="889000" cy="9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2" name="フローチャート: 判断 691"/>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3" name="テキスト ボックス 692"/>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4" name="フローチャート: 判断 693"/>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5" name="テキスト ボックス 694"/>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106204</xdr:rowOff>
    </xdr:from>
    <xdr:to>
      <xdr:col>85</xdr:col>
      <xdr:colOff>177800</xdr:colOff>
      <xdr:row>97</xdr:row>
      <xdr:rowOff>36354</xdr:rowOff>
    </xdr:to>
    <xdr:sp macro="" textlink="">
      <xdr:nvSpPr>
        <xdr:cNvPr id="701" name="楕円 700"/>
        <xdr:cNvSpPr/>
      </xdr:nvSpPr>
      <xdr:spPr>
        <a:xfrm>
          <a:off x="16268700" y="165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84631</xdr:rowOff>
    </xdr:from>
    <xdr:ext cx="534377" cy="259045"/>
    <xdr:sp macro="" textlink="">
      <xdr:nvSpPr>
        <xdr:cNvPr id="702" name="積立金該当値テキスト"/>
        <xdr:cNvSpPr txBox="1"/>
      </xdr:nvSpPr>
      <xdr:spPr>
        <a:xfrm>
          <a:off x="16370300" y="165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18400</xdr:rowOff>
    </xdr:from>
    <xdr:to>
      <xdr:col>81</xdr:col>
      <xdr:colOff>101600</xdr:colOff>
      <xdr:row>97</xdr:row>
      <xdr:rowOff>120000</xdr:rowOff>
    </xdr:to>
    <xdr:sp macro="" textlink="">
      <xdr:nvSpPr>
        <xdr:cNvPr id="703" name="楕円 702"/>
        <xdr:cNvSpPr/>
      </xdr:nvSpPr>
      <xdr:spPr>
        <a:xfrm>
          <a:off x="15430500" y="166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111127</xdr:rowOff>
    </xdr:from>
    <xdr:ext cx="534377" cy="259045"/>
    <xdr:sp macro="" textlink="">
      <xdr:nvSpPr>
        <xdr:cNvPr id="704" name="テキスト ボックス 703"/>
        <xdr:cNvSpPr txBox="1"/>
      </xdr:nvSpPr>
      <xdr:spPr>
        <a:xfrm>
          <a:off x="15214111" y="16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17052</xdr:rowOff>
    </xdr:from>
    <xdr:to>
      <xdr:col>76</xdr:col>
      <xdr:colOff>165100</xdr:colOff>
      <xdr:row>96</xdr:row>
      <xdr:rowOff>118652</xdr:rowOff>
    </xdr:to>
    <xdr:sp macro="" textlink="">
      <xdr:nvSpPr>
        <xdr:cNvPr id="705" name="楕円 704"/>
        <xdr:cNvSpPr/>
      </xdr:nvSpPr>
      <xdr:spPr>
        <a:xfrm>
          <a:off x="14541500" y="164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109779</xdr:rowOff>
    </xdr:from>
    <xdr:ext cx="534377" cy="259045"/>
    <xdr:sp macro="" textlink="">
      <xdr:nvSpPr>
        <xdr:cNvPr id="706" name="テキスト ボックス 705"/>
        <xdr:cNvSpPr txBox="1"/>
      </xdr:nvSpPr>
      <xdr:spPr>
        <a:xfrm>
          <a:off x="14325111" y="165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68898</xdr:rowOff>
    </xdr:from>
    <xdr:to>
      <xdr:col>72</xdr:col>
      <xdr:colOff>38100</xdr:colOff>
      <xdr:row>97</xdr:row>
      <xdr:rowOff>170498</xdr:rowOff>
    </xdr:to>
    <xdr:sp macro="" textlink="">
      <xdr:nvSpPr>
        <xdr:cNvPr id="707" name="楕円 706"/>
        <xdr:cNvSpPr/>
      </xdr:nvSpPr>
      <xdr:spPr>
        <a:xfrm>
          <a:off x="13652500" y="166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161625</xdr:rowOff>
    </xdr:from>
    <xdr:ext cx="469744" cy="259045"/>
    <xdr:sp macro="" textlink="">
      <xdr:nvSpPr>
        <xdr:cNvPr id="708" name="テキスト ボックス 707"/>
        <xdr:cNvSpPr txBox="1"/>
      </xdr:nvSpPr>
      <xdr:spPr>
        <a:xfrm>
          <a:off x="13468428" y="1679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140632</xdr:rowOff>
    </xdr:from>
    <xdr:to>
      <xdr:col>67</xdr:col>
      <xdr:colOff>101600</xdr:colOff>
      <xdr:row>97</xdr:row>
      <xdr:rowOff>70782</xdr:rowOff>
    </xdr:to>
    <xdr:sp macro="" textlink="">
      <xdr:nvSpPr>
        <xdr:cNvPr id="709" name="楕円 708"/>
        <xdr:cNvSpPr/>
      </xdr:nvSpPr>
      <xdr:spPr>
        <a:xfrm>
          <a:off x="12763500" y="165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61909</xdr:rowOff>
    </xdr:from>
    <xdr:ext cx="534377" cy="259045"/>
    <xdr:sp macro="" textlink="">
      <xdr:nvSpPr>
        <xdr:cNvPr id="710" name="テキスト ボックス 709"/>
        <xdr:cNvSpPr txBox="1"/>
      </xdr:nvSpPr>
      <xdr:spPr>
        <a:xfrm>
          <a:off x="12547111" y="1669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4" name="直線コネクタ 733"/>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7"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8" name="直線コネクタ 737"/>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40"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1" name="フローチャート: 判断 740"/>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3" name="フローチャート: 判断 742"/>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4" name="テキスト ボックス 743"/>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6" name="フローチャート: 判断 745"/>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7" name="テキスト ボックス 746"/>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9" name="フローチャート: 判断 748"/>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50" name="テキスト ボックス 749"/>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1" name="フローチャート: 判断 750"/>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2" name="テキスト ボックス 751"/>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1" name="直線コネクタ 790"/>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4"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5" name="直線コネクタ 794"/>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7"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8" name="フローチャート: 判断 797"/>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800" name="フローチャート: 判断 799"/>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1" name="テキスト ボックス 800"/>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3" name="フローチャート: 判断 802"/>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4" name="テキスト ボックス 803"/>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98628</xdr:rowOff>
    </xdr:from>
    <xdr:to>
      <xdr:col>102</xdr:col>
      <xdr:colOff>114300</xdr:colOff>
      <xdr:row>59</xdr:row>
      <xdr:rowOff>44450</xdr:rowOff>
    </xdr:to>
    <xdr:cxnSp macro="">
      <xdr:nvCxnSpPr>
        <xdr:cNvPr id="805" name="直線コネクタ 804"/>
        <xdr:cNvCxnSpPr/>
      </xdr:nvCxnSpPr>
      <xdr:spPr>
        <a:xfrm>
          <a:off x="18656300" y="10042728"/>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6" name="フローチャート: 判断 805"/>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7" name="テキスト ボックス 806"/>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8" name="フローチャート: 判断 807"/>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9" name="テキスト ボックス 808"/>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47828</xdr:rowOff>
    </xdr:from>
    <xdr:to>
      <xdr:col>98</xdr:col>
      <xdr:colOff>38100</xdr:colOff>
      <xdr:row>58</xdr:row>
      <xdr:rowOff>149428</xdr:rowOff>
    </xdr:to>
    <xdr:sp macro="" textlink="">
      <xdr:nvSpPr>
        <xdr:cNvPr id="823" name="楕円 822"/>
        <xdr:cNvSpPr/>
      </xdr:nvSpPr>
      <xdr:spPr>
        <a:xfrm>
          <a:off x="18605500" y="99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140555</xdr:rowOff>
    </xdr:from>
    <xdr:ext cx="469744" cy="259045"/>
    <xdr:sp macro="" textlink="">
      <xdr:nvSpPr>
        <xdr:cNvPr id="824" name="テキスト ボックス 823"/>
        <xdr:cNvSpPr txBox="1"/>
      </xdr:nvSpPr>
      <xdr:spPr>
        <a:xfrm>
          <a:off x="18421428" y="1008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9" name="直線コネクタ 848"/>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50"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1" name="直線コネクタ 850"/>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2"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3" name="直線コネクタ 852"/>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8789</xdr:rowOff>
    </xdr:from>
    <xdr:to>
      <xdr:col>116</xdr:col>
      <xdr:colOff>63500</xdr:colOff>
      <xdr:row>76</xdr:row>
      <xdr:rowOff>14599</xdr:rowOff>
    </xdr:to>
    <xdr:cxnSp macro="">
      <xdr:nvCxnSpPr>
        <xdr:cNvPr id="854" name="直線コネクタ 853"/>
        <xdr:cNvCxnSpPr/>
      </xdr:nvCxnSpPr>
      <xdr:spPr>
        <a:xfrm flipV="1">
          <a:off x="21323300" y="13038989"/>
          <a:ext cx="8382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5"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6" name="フローチャート: 判断 855"/>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2426</xdr:rowOff>
    </xdr:from>
    <xdr:to>
      <xdr:col>111</xdr:col>
      <xdr:colOff>177800</xdr:colOff>
      <xdr:row>76</xdr:row>
      <xdr:rowOff>14599</xdr:rowOff>
    </xdr:to>
    <xdr:cxnSp macro="">
      <xdr:nvCxnSpPr>
        <xdr:cNvPr id="857" name="直線コネクタ 856"/>
        <xdr:cNvCxnSpPr/>
      </xdr:nvCxnSpPr>
      <xdr:spPr>
        <a:xfrm>
          <a:off x="20434300" y="1303262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8" name="フローチャート: 判断 857"/>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9" name="テキスト ボックス 858"/>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2426</xdr:rowOff>
    </xdr:from>
    <xdr:to>
      <xdr:col>107</xdr:col>
      <xdr:colOff>50800</xdr:colOff>
      <xdr:row>76</xdr:row>
      <xdr:rowOff>49707</xdr:rowOff>
    </xdr:to>
    <xdr:cxnSp macro="">
      <xdr:nvCxnSpPr>
        <xdr:cNvPr id="860" name="直線コネクタ 859"/>
        <xdr:cNvCxnSpPr/>
      </xdr:nvCxnSpPr>
      <xdr:spPr>
        <a:xfrm flipV="1">
          <a:off x="19545300" y="13032626"/>
          <a:ext cx="889000" cy="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1" name="フローチャート: 判断 860"/>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2" name="テキスト ボックス 861"/>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49707</xdr:rowOff>
    </xdr:from>
    <xdr:to>
      <xdr:col>102</xdr:col>
      <xdr:colOff>114300</xdr:colOff>
      <xdr:row>76</xdr:row>
      <xdr:rowOff>100648</xdr:rowOff>
    </xdr:to>
    <xdr:cxnSp macro="">
      <xdr:nvCxnSpPr>
        <xdr:cNvPr id="863" name="直線コネクタ 862"/>
        <xdr:cNvCxnSpPr/>
      </xdr:nvCxnSpPr>
      <xdr:spPr>
        <a:xfrm flipV="1">
          <a:off x="18656300" y="13079907"/>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4" name="フローチャート: 判断 863"/>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5" name="テキスト ボックス 864"/>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6" name="フローチャート: 判断 865"/>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7" name="テキスト ボックス 866"/>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129439</xdr:rowOff>
    </xdr:from>
    <xdr:to>
      <xdr:col>116</xdr:col>
      <xdr:colOff>114300</xdr:colOff>
      <xdr:row>76</xdr:row>
      <xdr:rowOff>59589</xdr:rowOff>
    </xdr:to>
    <xdr:sp macro="" textlink="">
      <xdr:nvSpPr>
        <xdr:cNvPr id="873" name="楕円 872"/>
        <xdr:cNvSpPr/>
      </xdr:nvSpPr>
      <xdr:spPr>
        <a:xfrm>
          <a:off x="22110700" y="129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107866</xdr:rowOff>
    </xdr:from>
    <xdr:ext cx="534377" cy="259045"/>
    <xdr:sp macro="" textlink="">
      <xdr:nvSpPr>
        <xdr:cNvPr id="874" name="繰出金該当値テキスト"/>
        <xdr:cNvSpPr txBox="1"/>
      </xdr:nvSpPr>
      <xdr:spPr>
        <a:xfrm>
          <a:off x="22212300" y="1296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135248</xdr:rowOff>
    </xdr:from>
    <xdr:to>
      <xdr:col>112</xdr:col>
      <xdr:colOff>38100</xdr:colOff>
      <xdr:row>76</xdr:row>
      <xdr:rowOff>65398</xdr:rowOff>
    </xdr:to>
    <xdr:sp macro="" textlink="">
      <xdr:nvSpPr>
        <xdr:cNvPr id="875" name="楕円 874"/>
        <xdr:cNvSpPr/>
      </xdr:nvSpPr>
      <xdr:spPr>
        <a:xfrm>
          <a:off x="21272500" y="129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56526</xdr:rowOff>
    </xdr:from>
    <xdr:ext cx="534377" cy="259045"/>
    <xdr:sp macro="" textlink="">
      <xdr:nvSpPr>
        <xdr:cNvPr id="876" name="テキスト ボックス 875"/>
        <xdr:cNvSpPr txBox="1"/>
      </xdr:nvSpPr>
      <xdr:spPr>
        <a:xfrm>
          <a:off x="21056111" y="130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123075</xdr:rowOff>
    </xdr:from>
    <xdr:to>
      <xdr:col>107</xdr:col>
      <xdr:colOff>101600</xdr:colOff>
      <xdr:row>76</xdr:row>
      <xdr:rowOff>53225</xdr:rowOff>
    </xdr:to>
    <xdr:sp macro="" textlink="">
      <xdr:nvSpPr>
        <xdr:cNvPr id="877" name="楕円 876"/>
        <xdr:cNvSpPr/>
      </xdr:nvSpPr>
      <xdr:spPr>
        <a:xfrm>
          <a:off x="20383500" y="12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44353</xdr:rowOff>
    </xdr:from>
    <xdr:ext cx="534377" cy="259045"/>
    <xdr:sp macro="" textlink="">
      <xdr:nvSpPr>
        <xdr:cNvPr id="878" name="テキスト ボックス 877"/>
        <xdr:cNvSpPr txBox="1"/>
      </xdr:nvSpPr>
      <xdr:spPr>
        <a:xfrm>
          <a:off x="20167111" y="130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170357</xdr:rowOff>
    </xdr:from>
    <xdr:to>
      <xdr:col>102</xdr:col>
      <xdr:colOff>165100</xdr:colOff>
      <xdr:row>76</xdr:row>
      <xdr:rowOff>100507</xdr:rowOff>
    </xdr:to>
    <xdr:sp macro="" textlink="">
      <xdr:nvSpPr>
        <xdr:cNvPr id="879" name="楕円 878"/>
        <xdr:cNvSpPr/>
      </xdr:nvSpPr>
      <xdr:spPr>
        <a:xfrm>
          <a:off x="19494500" y="130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117035</xdr:rowOff>
    </xdr:from>
    <xdr:ext cx="534377" cy="259045"/>
    <xdr:sp macro="" textlink="">
      <xdr:nvSpPr>
        <xdr:cNvPr id="880" name="テキスト ボックス 879"/>
        <xdr:cNvSpPr txBox="1"/>
      </xdr:nvSpPr>
      <xdr:spPr>
        <a:xfrm>
          <a:off x="19278111" y="128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49848</xdr:rowOff>
    </xdr:from>
    <xdr:to>
      <xdr:col>98</xdr:col>
      <xdr:colOff>38100</xdr:colOff>
      <xdr:row>76</xdr:row>
      <xdr:rowOff>151448</xdr:rowOff>
    </xdr:to>
    <xdr:sp macro="" textlink="">
      <xdr:nvSpPr>
        <xdr:cNvPr id="881" name="楕円 880"/>
        <xdr:cNvSpPr/>
      </xdr:nvSpPr>
      <xdr:spPr>
        <a:xfrm>
          <a:off x="18605500" y="130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167974</xdr:rowOff>
    </xdr:from>
    <xdr:ext cx="534377" cy="259045"/>
    <xdr:sp macro="" textlink="">
      <xdr:nvSpPr>
        <xdr:cNvPr id="882" name="テキスト ボックス 881"/>
        <xdr:cNvSpPr txBox="1"/>
      </xdr:nvSpPr>
      <xdr:spPr>
        <a:xfrm>
          <a:off x="18389111" y="128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9,571</a:t>
          </a:r>
          <a:r>
            <a:rPr lang="ja-JP" altLang="ja-JP" sz="1100" b="0" i="0" baseline="0">
              <a:solidFill>
                <a:schemeClr val="dk1"/>
              </a:solidFill>
              <a:effectLst/>
              <a:latin typeface="+mn-lt"/>
              <a:ea typeface="+mn-ea"/>
              <a:cs typeface="+mn-cs"/>
            </a:rPr>
            <a:t>円となっている。主な構成項目である人件費は、住民一人当たり</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5,860</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、過去数年、</a:t>
          </a:r>
          <a:r>
            <a:rPr lang="ja-JP" altLang="ja-JP" sz="1100" b="0" i="0" baseline="0">
              <a:solidFill>
                <a:schemeClr val="dk1"/>
              </a:solidFill>
              <a:effectLst/>
              <a:latin typeface="+mn-lt"/>
              <a:ea typeface="+mn-ea"/>
              <a:cs typeface="+mn-cs"/>
            </a:rPr>
            <a:t>類似団体内平均値と比較すると高い水準</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退職者数の増加</a:t>
          </a:r>
          <a:r>
            <a:rPr lang="ja-JP" altLang="en-US" sz="1100" b="0" i="0" baseline="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ごみ収集業務が直営であることや幼稚園における施設数（教員数）が多いこと</a:t>
          </a:r>
          <a:r>
            <a:rPr lang="ja-JP" altLang="ja-JP" sz="1100" b="0" i="0" baseline="0">
              <a:solidFill>
                <a:schemeClr val="dk1"/>
              </a:solidFill>
              <a:effectLst/>
              <a:latin typeface="+mn-lt"/>
              <a:ea typeface="+mn-ea"/>
              <a:cs typeface="+mn-cs"/>
            </a:rPr>
            <a:t>が、主な要因である。</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年度においては、退職金の減となり</a:t>
          </a:r>
          <a:r>
            <a:rPr lang="ja-JP" altLang="ja-JP" sz="1100" b="0" i="0" baseline="0">
              <a:solidFill>
                <a:schemeClr val="dk1"/>
              </a:solidFill>
              <a:effectLst/>
              <a:latin typeface="+mn-lt"/>
              <a:ea typeface="+mn-ea"/>
              <a:cs typeface="+mn-cs"/>
            </a:rPr>
            <a:t>類似団体内平均値</a:t>
          </a:r>
          <a:r>
            <a:rPr lang="ja-JP" altLang="en-US" sz="1100" b="0" i="0" baseline="0">
              <a:solidFill>
                <a:schemeClr val="dk1"/>
              </a:solidFill>
              <a:effectLst/>
              <a:latin typeface="+mn-lt"/>
              <a:ea typeface="+mn-ea"/>
              <a:cs typeface="+mn-cs"/>
            </a:rPr>
            <a:t>と同水準まで改善された。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・扶助費は、住民一人当たり</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2,694</a:t>
          </a:r>
          <a:r>
            <a:rPr lang="ja-JP" altLang="en-US" sz="1100" b="0" i="0" baseline="0">
              <a:solidFill>
                <a:schemeClr val="dk1"/>
              </a:solidFill>
              <a:effectLst/>
              <a:latin typeface="+mn-lt"/>
              <a:ea typeface="+mn-ea"/>
              <a:cs typeface="+mn-cs"/>
            </a:rPr>
            <a:t>円と近年増加傾向にあるが、直近では、臨時福祉給付金事業など国の施策に基づくもののほか、子ども・子育て施策の拡充によるものである。生活保護扶助費は、受給者の高齢化により医療扶助費や介護扶助費が高止まりの傾向に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・物件費は、住民一人当たり</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283</a:t>
          </a:r>
          <a:r>
            <a:rPr lang="ja-JP" altLang="en-US" sz="1100" b="0" i="0" baseline="0">
              <a:solidFill>
                <a:schemeClr val="dk1"/>
              </a:solidFill>
              <a:effectLst/>
              <a:latin typeface="+mn-lt"/>
              <a:ea typeface="+mn-ea"/>
              <a:cs typeface="+mn-cs"/>
            </a:rPr>
            <a:t>円と前年度から大幅な増加に転じているが、</a:t>
          </a:r>
          <a:r>
            <a:rPr kumimoji="1" lang="ja-JP" altLang="ja-JP" sz="1100">
              <a:solidFill>
                <a:schemeClr val="dk1"/>
              </a:solidFill>
              <a:effectLst/>
              <a:latin typeface="+mn-lt"/>
              <a:ea typeface="+mn-ea"/>
              <a:cs typeface="+mn-cs"/>
            </a:rPr>
            <a:t>新学校給食センターの</a:t>
          </a:r>
          <a:r>
            <a:rPr kumimoji="1" lang="ja-JP" altLang="en-US" sz="1100">
              <a:solidFill>
                <a:schemeClr val="dk1"/>
              </a:solidFill>
              <a:effectLst/>
              <a:latin typeface="+mn-lt"/>
              <a:ea typeface="+mn-ea"/>
              <a:cs typeface="+mn-cs"/>
            </a:rPr>
            <a:t>稼動に伴う</a:t>
          </a:r>
          <a:r>
            <a:rPr kumimoji="1" lang="ja-JP" altLang="ja-JP" sz="1100">
              <a:solidFill>
                <a:schemeClr val="dk1"/>
              </a:solidFill>
              <a:effectLst/>
              <a:latin typeface="+mn-lt"/>
              <a:ea typeface="+mn-ea"/>
              <a:cs typeface="+mn-cs"/>
            </a:rPr>
            <a:t>運営費や総合戦略推進事業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増が主な要因である。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普通建設事業費は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5,037</a:t>
          </a:r>
          <a:r>
            <a:rPr lang="ja-JP" altLang="ja-JP" sz="1100" b="0" i="0" baseline="0">
              <a:solidFill>
                <a:schemeClr val="dk1"/>
              </a:solidFill>
              <a:effectLst/>
              <a:latin typeface="+mn-lt"/>
              <a:ea typeface="+mn-ea"/>
              <a:cs typeface="+mn-cs"/>
            </a:rPr>
            <a:t>円となっており、類似団体内平均値よりも低</a:t>
          </a:r>
          <a:r>
            <a:rPr lang="ja-JP" altLang="en-US" sz="1100" b="0" i="0" baseline="0">
              <a:solidFill>
                <a:schemeClr val="dk1"/>
              </a:solidFill>
              <a:effectLst/>
              <a:latin typeface="+mn-lt"/>
              <a:ea typeface="+mn-ea"/>
              <a:cs typeface="+mn-cs"/>
            </a:rPr>
            <a:t>いが大幅な増加に転じた</a:t>
          </a:r>
          <a:r>
            <a:rPr lang="ja-JP" altLang="ja-JP" sz="1100" b="0" i="0" baseline="0">
              <a:solidFill>
                <a:schemeClr val="dk1"/>
              </a:solidFill>
              <a:effectLst/>
              <a:latin typeface="+mn-lt"/>
              <a:ea typeface="+mn-ea"/>
              <a:cs typeface="+mn-cs"/>
            </a:rPr>
            <a:t>。内訳を見ると、新規整備については、</a:t>
          </a:r>
          <a:r>
            <a:rPr lang="ja-JP" altLang="en-US" sz="1100" b="0" i="0" baseline="0">
              <a:solidFill>
                <a:schemeClr val="dk1"/>
              </a:solidFill>
              <a:effectLst/>
              <a:latin typeface="+mn-lt"/>
              <a:ea typeface="+mn-ea"/>
              <a:cs typeface="+mn-cs"/>
            </a:rPr>
            <a:t>増加傾向にあり、</a:t>
          </a:r>
          <a:r>
            <a:rPr lang="ja-JP" altLang="ja-JP" sz="1100" b="0" i="0" baseline="0">
              <a:solidFill>
                <a:schemeClr val="dk1"/>
              </a:solidFill>
              <a:effectLst/>
              <a:latin typeface="+mn-lt"/>
              <a:ea typeface="+mn-ea"/>
              <a:cs typeface="+mn-cs"/>
            </a:rPr>
            <a:t>類似団体内平均値と比較して</a:t>
          </a:r>
          <a:r>
            <a:rPr lang="ja-JP" altLang="en-US" sz="1100" b="0" i="0" baseline="0">
              <a:solidFill>
                <a:schemeClr val="dk1"/>
              </a:solidFill>
              <a:effectLst/>
              <a:latin typeface="+mn-lt"/>
              <a:ea typeface="+mn-ea"/>
              <a:cs typeface="+mn-cs"/>
            </a:rPr>
            <a:t>も高い数値となった。これは、新学校給食センター建設事業が主な要因である。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更新整備については、昨年度比増、</a:t>
          </a:r>
          <a:r>
            <a:rPr lang="ja-JP" altLang="ja-JP" sz="1100" b="0" i="0" baseline="0">
              <a:solidFill>
                <a:schemeClr val="dk1"/>
              </a:solidFill>
              <a:effectLst/>
              <a:latin typeface="+mn-lt"/>
              <a:ea typeface="+mn-ea"/>
              <a:cs typeface="+mn-cs"/>
            </a:rPr>
            <a:t>類似団体内平均値</a:t>
          </a:r>
          <a:r>
            <a:rPr lang="ja-JP" altLang="en-US" sz="1100" b="0" i="0" baseline="0">
              <a:solidFill>
                <a:schemeClr val="dk1"/>
              </a:solidFill>
              <a:effectLst/>
              <a:latin typeface="+mn-lt"/>
              <a:ea typeface="+mn-ea"/>
              <a:cs typeface="+mn-cs"/>
            </a:rPr>
            <a:t>と同水準となっている。</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年度より増加に転じたため、今後は新規・更新整備事業ともに事業内容をより精査し、</a:t>
          </a:r>
          <a:r>
            <a:rPr lang="ja-JP" altLang="ja-JP" sz="1100" b="0" i="0" baseline="0">
              <a:solidFill>
                <a:schemeClr val="dk1"/>
              </a:solidFill>
              <a:effectLst/>
              <a:latin typeface="+mn-lt"/>
              <a:ea typeface="+mn-ea"/>
              <a:cs typeface="+mn-cs"/>
            </a:rPr>
            <a:t>公共施設等総合管理計画に基づき</a:t>
          </a:r>
          <a:r>
            <a:rPr lang="ja-JP" altLang="en-US" sz="1100" b="0" i="0" baseline="0">
              <a:solidFill>
                <a:schemeClr val="dk1"/>
              </a:solidFill>
              <a:effectLst/>
              <a:latin typeface="+mn-lt"/>
              <a:ea typeface="+mn-ea"/>
              <a:cs typeface="+mn-cs"/>
            </a:rPr>
            <a:t>費用の適正化を図る。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58,691
58,276
135.66
26,584,867
25,798,862
665,367
13,355,617
27,456,661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51918</xdr:rowOff>
    </xdr:from>
    <xdr:to>
      <xdr:col>24</xdr:col>
      <xdr:colOff>63500</xdr:colOff>
      <xdr:row>33</xdr:row>
      <xdr:rowOff>58319</xdr:rowOff>
    </xdr:to>
    <xdr:cxnSp macro="">
      <xdr:nvCxnSpPr>
        <xdr:cNvPr id="59" name="直線コネクタ 58"/>
        <xdr:cNvCxnSpPr/>
      </xdr:nvCxnSpPr>
      <xdr:spPr>
        <a:xfrm flipV="1">
          <a:off x="3797300" y="570976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44145</xdr:rowOff>
    </xdr:from>
    <xdr:to>
      <xdr:col>19</xdr:col>
      <xdr:colOff>177800</xdr:colOff>
      <xdr:row>33</xdr:row>
      <xdr:rowOff>58319</xdr:rowOff>
    </xdr:to>
    <xdr:cxnSp macro="">
      <xdr:nvCxnSpPr>
        <xdr:cNvPr id="62" name="直線コネクタ 61"/>
        <xdr:cNvCxnSpPr/>
      </xdr:nvCxnSpPr>
      <xdr:spPr>
        <a:xfrm>
          <a:off x="2908300" y="5530545"/>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44145</xdr:rowOff>
    </xdr:from>
    <xdr:to>
      <xdr:col>15</xdr:col>
      <xdr:colOff>50800</xdr:colOff>
      <xdr:row>32</xdr:row>
      <xdr:rowOff>120040</xdr:rowOff>
    </xdr:to>
    <xdr:cxnSp macro="">
      <xdr:nvCxnSpPr>
        <xdr:cNvPr id="65" name="直線コネクタ 64"/>
        <xdr:cNvCxnSpPr/>
      </xdr:nvCxnSpPr>
      <xdr:spPr>
        <a:xfrm flipV="1">
          <a:off x="2019300" y="5530545"/>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120040</xdr:rowOff>
    </xdr:from>
    <xdr:to>
      <xdr:col>10</xdr:col>
      <xdr:colOff>114300</xdr:colOff>
      <xdr:row>33</xdr:row>
      <xdr:rowOff>36830</xdr:rowOff>
    </xdr:to>
    <xdr:cxnSp macro="">
      <xdr:nvCxnSpPr>
        <xdr:cNvPr id="68" name="直線コネクタ 67"/>
        <xdr:cNvCxnSpPr/>
      </xdr:nvCxnSpPr>
      <xdr:spPr>
        <a:xfrm flipV="1">
          <a:off x="1130300" y="5606440"/>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1118</xdr:rowOff>
    </xdr:from>
    <xdr:to>
      <xdr:col>24</xdr:col>
      <xdr:colOff>114300</xdr:colOff>
      <xdr:row>33</xdr:row>
      <xdr:rowOff>102718</xdr:rowOff>
    </xdr:to>
    <xdr:sp macro="" textlink="">
      <xdr:nvSpPr>
        <xdr:cNvPr id="78" name="楕円 77"/>
        <xdr:cNvSpPr/>
      </xdr:nvSpPr>
      <xdr:spPr>
        <a:xfrm>
          <a:off x="4584700" y="56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23995</xdr:rowOff>
    </xdr:from>
    <xdr:ext cx="469744" cy="259045"/>
    <xdr:sp macro="" textlink="">
      <xdr:nvSpPr>
        <xdr:cNvPr id="79" name="議会費該当値テキスト"/>
        <xdr:cNvSpPr txBox="1"/>
      </xdr:nvSpPr>
      <xdr:spPr>
        <a:xfrm>
          <a:off x="4686300" y="55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7519</xdr:rowOff>
    </xdr:from>
    <xdr:to>
      <xdr:col>20</xdr:col>
      <xdr:colOff>38100</xdr:colOff>
      <xdr:row>33</xdr:row>
      <xdr:rowOff>109119</xdr:rowOff>
    </xdr:to>
    <xdr:sp macro="" textlink="">
      <xdr:nvSpPr>
        <xdr:cNvPr id="80" name="楕円 79"/>
        <xdr:cNvSpPr/>
      </xdr:nvSpPr>
      <xdr:spPr>
        <a:xfrm>
          <a:off x="3746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125646</xdr:rowOff>
    </xdr:from>
    <xdr:ext cx="469744" cy="259045"/>
    <xdr:sp macro="" textlink="">
      <xdr:nvSpPr>
        <xdr:cNvPr id="81" name="テキスト ボックス 80"/>
        <xdr:cNvSpPr txBox="1"/>
      </xdr:nvSpPr>
      <xdr:spPr>
        <a:xfrm>
          <a:off x="3562428" y="54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164795</xdr:rowOff>
    </xdr:from>
    <xdr:to>
      <xdr:col>15</xdr:col>
      <xdr:colOff>101600</xdr:colOff>
      <xdr:row>32</xdr:row>
      <xdr:rowOff>94945</xdr:rowOff>
    </xdr:to>
    <xdr:sp macro="" textlink="">
      <xdr:nvSpPr>
        <xdr:cNvPr id="82" name="楕円 81"/>
        <xdr:cNvSpPr/>
      </xdr:nvSpPr>
      <xdr:spPr>
        <a:xfrm>
          <a:off x="2857500" y="54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111472</xdr:rowOff>
    </xdr:from>
    <xdr:ext cx="469744" cy="259045"/>
    <xdr:sp macro="" textlink="">
      <xdr:nvSpPr>
        <xdr:cNvPr id="83" name="テキスト ボックス 82"/>
        <xdr:cNvSpPr txBox="1"/>
      </xdr:nvSpPr>
      <xdr:spPr>
        <a:xfrm>
          <a:off x="2673428" y="525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69240</xdr:rowOff>
    </xdr:from>
    <xdr:to>
      <xdr:col>10</xdr:col>
      <xdr:colOff>165100</xdr:colOff>
      <xdr:row>32</xdr:row>
      <xdr:rowOff>170840</xdr:rowOff>
    </xdr:to>
    <xdr:sp macro="" textlink="">
      <xdr:nvSpPr>
        <xdr:cNvPr id="84" name="楕円 83"/>
        <xdr:cNvSpPr/>
      </xdr:nvSpPr>
      <xdr:spPr>
        <a:xfrm>
          <a:off x="1968500" y="55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15917</xdr:rowOff>
    </xdr:from>
    <xdr:ext cx="469744" cy="259045"/>
    <xdr:sp macro="" textlink="">
      <xdr:nvSpPr>
        <xdr:cNvPr id="85" name="テキスト ボックス 84"/>
        <xdr:cNvSpPr txBox="1"/>
      </xdr:nvSpPr>
      <xdr:spPr>
        <a:xfrm>
          <a:off x="1784428" y="53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157480</xdr:rowOff>
    </xdr:from>
    <xdr:to>
      <xdr:col>6</xdr:col>
      <xdr:colOff>38100</xdr:colOff>
      <xdr:row>33</xdr:row>
      <xdr:rowOff>87630</xdr:rowOff>
    </xdr:to>
    <xdr:sp macro="" textlink="">
      <xdr:nvSpPr>
        <xdr:cNvPr id="86" name="楕円 85"/>
        <xdr:cNvSpPr/>
      </xdr:nvSpPr>
      <xdr:spPr>
        <a:xfrm>
          <a:off x="1079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104157</xdr:rowOff>
    </xdr:from>
    <xdr:ext cx="469744" cy="259045"/>
    <xdr:sp macro="" textlink="">
      <xdr:nvSpPr>
        <xdr:cNvPr id="87" name="テキスト ボックス 86"/>
        <xdr:cNvSpPr txBox="1"/>
      </xdr:nvSpPr>
      <xdr:spPr>
        <a:xfrm>
          <a:off x="895428"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75184</xdr:rowOff>
    </xdr:from>
    <xdr:to>
      <xdr:col>24</xdr:col>
      <xdr:colOff>63500</xdr:colOff>
      <xdr:row>57</xdr:row>
      <xdr:rowOff>125882</xdr:rowOff>
    </xdr:to>
    <xdr:cxnSp macro="">
      <xdr:nvCxnSpPr>
        <xdr:cNvPr id="117" name="直線コネクタ 116"/>
        <xdr:cNvCxnSpPr/>
      </xdr:nvCxnSpPr>
      <xdr:spPr>
        <a:xfrm flipV="1">
          <a:off x="3797300" y="9847834"/>
          <a:ext cx="838200" cy="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64986</xdr:rowOff>
    </xdr:from>
    <xdr:to>
      <xdr:col>19</xdr:col>
      <xdr:colOff>177800</xdr:colOff>
      <xdr:row>57</xdr:row>
      <xdr:rowOff>125882</xdr:rowOff>
    </xdr:to>
    <xdr:cxnSp macro="">
      <xdr:nvCxnSpPr>
        <xdr:cNvPr id="120" name="直線コネクタ 119"/>
        <xdr:cNvCxnSpPr/>
      </xdr:nvCxnSpPr>
      <xdr:spPr>
        <a:xfrm>
          <a:off x="2908300" y="9837636"/>
          <a:ext cx="889000" cy="6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64986</xdr:rowOff>
    </xdr:from>
    <xdr:to>
      <xdr:col>15</xdr:col>
      <xdr:colOff>50800</xdr:colOff>
      <xdr:row>58</xdr:row>
      <xdr:rowOff>24117</xdr:rowOff>
    </xdr:to>
    <xdr:cxnSp macro="">
      <xdr:nvCxnSpPr>
        <xdr:cNvPr id="123" name="直線コネクタ 122"/>
        <xdr:cNvCxnSpPr/>
      </xdr:nvCxnSpPr>
      <xdr:spPr>
        <a:xfrm flipV="1">
          <a:off x="2019300" y="9837636"/>
          <a:ext cx="889000" cy="1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124726</xdr:rowOff>
    </xdr:from>
    <xdr:to>
      <xdr:col>10</xdr:col>
      <xdr:colOff>114300</xdr:colOff>
      <xdr:row>58</xdr:row>
      <xdr:rowOff>24117</xdr:rowOff>
    </xdr:to>
    <xdr:cxnSp macro="">
      <xdr:nvCxnSpPr>
        <xdr:cNvPr id="126" name="直線コネクタ 125"/>
        <xdr:cNvCxnSpPr/>
      </xdr:nvCxnSpPr>
      <xdr:spPr>
        <a:xfrm>
          <a:off x="1130300" y="9897376"/>
          <a:ext cx="8890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24384</xdr:rowOff>
    </xdr:from>
    <xdr:to>
      <xdr:col>24</xdr:col>
      <xdr:colOff>114300</xdr:colOff>
      <xdr:row>57</xdr:row>
      <xdr:rowOff>125984</xdr:rowOff>
    </xdr:to>
    <xdr:sp macro="" textlink="">
      <xdr:nvSpPr>
        <xdr:cNvPr id="136" name="楕円 135"/>
        <xdr:cNvSpPr/>
      </xdr:nvSpPr>
      <xdr:spPr>
        <a:xfrm>
          <a:off x="4584700" y="97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2811</xdr:rowOff>
    </xdr:from>
    <xdr:ext cx="534377" cy="259045"/>
    <xdr:sp macro="" textlink="">
      <xdr:nvSpPr>
        <xdr:cNvPr id="137" name="総務費該当値テキスト"/>
        <xdr:cNvSpPr txBox="1"/>
      </xdr:nvSpPr>
      <xdr:spPr>
        <a:xfrm>
          <a:off x="4686300" y="97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75082</xdr:rowOff>
    </xdr:from>
    <xdr:to>
      <xdr:col>20</xdr:col>
      <xdr:colOff>38100</xdr:colOff>
      <xdr:row>58</xdr:row>
      <xdr:rowOff>5232</xdr:rowOff>
    </xdr:to>
    <xdr:sp macro="" textlink="">
      <xdr:nvSpPr>
        <xdr:cNvPr id="138" name="楕円 137"/>
        <xdr:cNvSpPr/>
      </xdr:nvSpPr>
      <xdr:spPr>
        <a:xfrm>
          <a:off x="3746500" y="98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167809</xdr:rowOff>
    </xdr:from>
    <xdr:ext cx="534377" cy="259045"/>
    <xdr:sp macro="" textlink="">
      <xdr:nvSpPr>
        <xdr:cNvPr id="139" name="テキスト ボックス 138"/>
        <xdr:cNvSpPr txBox="1"/>
      </xdr:nvSpPr>
      <xdr:spPr>
        <a:xfrm>
          <a:off x="3530111" y="99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14186</xdr:rowOff>
    </xdr:from>
    <xdr:to>
      <xdr:col>15</xdr:col>
      <xdr:colOff>101600</xdr:colOff>
      <xdr:row>57</xdr:row>
      <xdr:rowOff>115786</xdr:rowOff>
    </xdr:to>
    <xdr:sp macro="" textlink="">
      <xdr:nvSpPr>
        <xdr:cNvPr id="140" name="楕円 139"/>
        <xdr:cNvSpPr/>
      </xdr:nvSpPr>
      <xdr:spPr>
        <a:xfrm>
          <a:off x="2857500" y="97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106913</xdr:rowOff>
    </xdr:from>
    <xdr:ext cx="534377" cy="259045"/>
    <xdr:sp macro="" textlink="">
      <xdr:nvSpPr>
        <xdr:cNvPr id="141" name="テキスト ボックス 140"/>
        <xdr:cNvSpPr txBox="1"/>
      </xdr:nvSpPr>
      <xdr:spPr>
        <a:xfrm>
          <a:off x="2641111" y="98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144767</xdr:rowOff>
    </xdr:from>
    <xdr:to>
      <xdr:col>10</xdr:col>
      <xdr:colOff>165100</xdr:colOff>
      <xdr:row>58</xdr:row>
      <xdr:rowOff>74917</xdr:rowOff>
    </xdr:to>
    <xdr:sp macro="" textlink="">
      <xdr:nvSpPr>
        <xdr:cNvPr id="142" name="楕円 141"/>
        <xdr:cNvSpPr/>
      </xdr:nvSpPr>
      <xdr:spPr>
        <a:xfrm>
          <a:off x="1968500" y="99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66044</xdr:rowOff>
    </xdr:from>
    <xdr:ext cx="534377" cy="259045"/>
    <xdr:sp macro="" textlink="">
      <xdr:nvSpPr>
        <xdr:cNvPr id="143" name="テキスト ボックス 142"/>
        <xdr:cNvSpPr txBox="1"/>
      </xdr:nvSpPr>
      <xdr:spPr>
        <a:xfrm>
          <a:off x="1752111" y="100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73926</xdr:rowOff>
    </xdr:from>
    <xdr:to>
      <xdr:col>6</xdr:col>
      <xdr:colOff>38100</xdr:colOff>
      <xdr:row>58</xdr:row>
      <xdr:rowOff>4076</xdr:rowOff>
    </xdr:to>
    <xdr:sp macro="" textlink="">
      <xdr:nvSpPr>
        <xdr:cNvPr id="144" name="楕円 143"/>
        <xdr:cNvSpPr/>
      </xdr:nvSpPr>
      <xdr:spPr>
        <a:xfrm>
          <a:off x="1079500" y="98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166653</xdr:rowOff>
    </xdr:from>
    <xdr:ext cx="534377" cy="259045"/>
    <xdr:sp macro="" textlink="">
      <xdr:nvSpPr>
        <xdr:cNvPr id="145" name="テキスト ボックス 144"/>
        <xdr:cNvSpPr txBox="1"/>
      </xdr:nvSpPr>
      <xdr:spPr>
        <a:xfrm>
          <a:off x="863111" y="99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50572</xdr:rowOff>
    </xdr:from>
    <xdr:to>
      <xdr:col>24</xdr:col>
      <xdr:colOff>63500</xdr:colOff>
      <xdr:row>76</xdr:row>
      <xdr:rowOff>68453</xdr:rowOff>
    </xdr:to>
    <xdr:cxnSp macro="">
      <xdr:nvCxnSpPr>
        <xdr:cNvPr id="175" name="直線コネクタ 174"/>
        <xdr:cNvCxnSpPr/>
      </xdr:nvCxnSpPr>
      <xdr:spPr>
        <a:xfrm flipV="1">
          <a:off x="3797300" y="13080772"/>
          <a:ext cx="8382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68453</xdr:rowOff>
    </xdr:from>
    <xdr:to>
      <xdr:col>19</xdr:col>
      <xdr:colOff>177800</xdr:colOff>
      <xdr:row>77</xdr:row>
      <xdr:rowOff>31128</xdr:rowOff>
    </xdr:to>
    <xdr:cxnSp macro="">
      <xdr:nvCxnSpPr>
        <xdr:cNvPr id="178" name="直線コネクタ 177"/>
        <xdr:cNvCxnSpPr/>
      </xdr:nvCxnSpPr>
      <xdr:spPr>
        <a:xfrm flipV="1">
          <a:off x="2908300" y="13098653"/>
          <a:ext cx="889000" cy="1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31128</xdr:rowOff>
    </xdr:from>
    <xdr:to>
      <xdr:col>15</xdr:col>
      <xdr:colOff>50800</xdr:colOff>
      <xdr:row>77</xdr:row>
      <xdr:rowOff>91529</xdr:rowOff>
    </xdr:to>
    <xdr:cxnSp macro="">
      <xdr:nvCxnSpPr>
        <xdr:cNvPr id="181" name="直線コネクタ 180"/>
        <xdr:cNvCxnSpPr/>
      </xdr:nvCxnSpPr>
      <xdr:spPr>
        <a:xfrm flipV="1">
          <a:off x="2019300" y="13232778"/>
          <a:ext cx="889000" cy="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91529</xdr:rowOff>
    </xdr:from>
    <xdr:to>
      <xdr:col>10</xdr:col>
      <xdr:colOff>114300</xdr:colOff>
      <xdr:row>78</xdr:row>
      <xdr:rowOff>20092</xdr:rowOff>
    </xdr:to>
    <xdr:cxnSp macro="">
      <xdr:nvCxnSpPr>
        <xdr:cNvPr id="184" name="直線コネクタ 183"/>
        <xdr:cNvCxnSpPr/>
      </xdr:nvCxnSpPr>
      <xdr:spPr>
        <a:xfrm flipV="1">
          <a:off x="1130300" y="13293179"/>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171222</xdr:rowOff>
    </xdr:from>
    <xdr:to>
      <xdr:col>24</xdr:col>
      <xdr:colOff>114300</xdr:colOff>
      <xdr:row>76</xdr:row>
      <xdr:rowOff>101372</xdr:rowOff>
    </xdr:to>
    <xdr:sp macro="" textlink="">
      <xdr:nvSpPr>
        <xdr:cNvPr id="194" name="楕円 193"/>
        <xdr:cNvSpPr/>
      </xdr:nvSpPr>
      <xdr:spPr>
        <a:xfrm>
          <a:off x="4584700" y="130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149649</xdr:rowOff>
    </xdr:from>
    <xdr:ext cx="599010" cy="259045"/>
    <xdr:sp macro="" textlink="">
      <xdr:nvSpPr>
        <xdr:cNvPr id="195" name="民生費該当値テキスト"/>
        <xdr:cNvSpPr txBox="1"/>
      </xdr:nvSpPr>
      <xdr:spPr>
        <a:xfrm>
          <a:off x="4686300" y="1300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17653</xdr:rowOff>
    </xdr:from>
    <xdr:to>
      <xdr:col>20</xdr:col>
      <xdr:colOff>38100</xdr:colOff>
      <xdr:row>76</xdr:row>
      <xdr:rowOff>119253</xdr:rowOff>
    </xdr:to>
    <xdr:sp macro="" textlink="">
      <xdr:nvSpPr>
        <xdr:cNvPr id="196" name="楕円 195"/>
        <xdr:cNvSpPr/>
      </xdr:nvSpPr>
      <xdr:spPr>
        <a:xfrm>
          <a:off x="3746500" y="130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110380</xdr:rowOff>
    </xdr:from>
    <xdr:ext cx="599010" cy="259045"/>
    <xdr:sp macro="" textlink="">
      <xdr:nvSpPr>
        <xdr:cNvPr id="197" name="テキスト ボックス 196"/>
        <xdr:cNvSpPr txBox="1"/>
      </xdr:nvSpPr>
      <xdr:spPr>
        <a:xfrm>
          <a:off x="3497795" y="1314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151778</xdr:rowOff>
    </xdr:from>
    <xdr:to>
      <xdr:col>15</xdr:col>
      <xdr:colOff>101600</xdr:colOff>
      <xdr:row>77</xdr:row>
      <xdr:rowOff>81928</xdr:rowOff>
    </xdr:to>
    <xdr:sp macro="" textlink="">
      <xdr:nvSpPr>
        <xdr:cNvPr id="198" name="楕円 197"/>
        <xdr:cNvSpPr/>
      </xdr:nvSpPr>
      <xdr:spPr>
        <a:xfrm>
          <a:off x="2857500" y="131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73055</xdr:rowOff>
    </xdr:from>
    <xdr:ext cx="599010" cy="259045"/>
    <xdr:sp macro="" textlink="">
      <xdr:nvSpPr>
        <xdr:cNvPr id="199" name="テキスト ボックス 198"/>
        <xdr:cNvSpPr txBox="1"/>
      </xdr:nvSpPr>
      <xdr:spPr>
        <a:xfrm>
          <a:off x="2608795" y="1327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40729</xdr:rowOff>
    </xdr:from>
    <xdr:to>
      <xdr:col>10</xdr:col>
      <xdr:colOff>165100</xdr:colOff>
      <xdr:row>77</xdr:row>
      <xdr:rowOff>142329</xdr:rowOff>
    </xdr:to>
    <xdr:sp macro="" textlink="">
      <xdr:nvSpPr>
        <xdr:cNvPr id="200" name="楕円 199"/>
        <xdr:cNvSpPr/>
      </xdr:nvSpPr>
      <xdr:spPr>
        <a:xfrm>
          <a:off x="1968500" y="132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133456</xdr:rowOff>
    </xdr:from>
    <xdr:ext cx="599010" cy="259045"/>
    <xdr:sp macro="" textlink="">
      <xdr:nvSpPr>
        <xdr:cNvPr id="201" name="テキスト ボックス 200"/>
        <xdr:cNvSpPr txBox="1"/>
      </xdr:nvSpPr>
      <xdr:spPr>
        <a:xfrm>
          <a:off x="1719795" y="1333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140742</xdr:rowOff>
    </xdr:from>
    <xdr:to>
      <xdr:col>6</xdr:col>
      <xdr:colOff>38100</xdr:colOff>
      <xdr:row>78</xdr:row>
      <xdr:rowOff>70892</xdr:rowOff>
    </xdr:to>
    <xdr:sp macro="" textlink="">
      <xdr:nvSpPr>
        <xdr:cNvPr id="202" name="楕円 201"/>
        <xdr:cNvSpPr/>
      </xdr:nvSpPr>
      <xdr:spPr>
        <a:xfrm>
          <a:off x="1079500" y="133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62019</xdr:rowOff>
    </xdr:from>
    <xdr:ext cx="599010" cy="259045"/>
    <xdr:sp macro="" textlink="">
      <xdr:nvSpPr>
        <xdr:cNvPr id="203" name="テキスト ボックス 202"/>
        <xdr:cNvSpPr txBox="1"/>
      </xdr:nvSpPr>
      <xdr:spPr>
        <a:xfrm>
          <a:off x="830795" y="1343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157620</xdr:rowOff>
    </xdr:from>
    <xdr:to>
      <xdr:col>24</xdr:col>
      <xdr:colOff>63500</xdr:colOff>
      <xdr:row>97</xdr:row>
      <xdr:rowOff>11557</xdr:rowOff>
    </xdr:to>
    <xdr:cxnSp macro="">
      <xdr:nvCxnSpPr>
        <xdr:cNvPr id="232" name="直線コネクタ 231"/>
        <xdr:cNvCxnSpPr/>
      </xdr:nvCxnSpPr>
      <xdr:spPr>
        <a:xfrm flipV="1">
          <a:off x="3797300" y="16616820"/>
          <a:ext cx="838200" cy="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157341</xdr:rowOff>
    </xdr:from>
    <xdr:to>
      <xdr:col>19</xdr:col>
      <xdr:colOff>177800</xdr:colOff>
      <xdr:row>97</xdr:row>
      <xdr:rowOff>11557</xdr:rowOff>
    </xdr:to>
    <xdr:cxnSp macro="">
      <xdr:nvCxnSpPr>
        <xdr:cNvPr id="235" name="直線コネクタ 234"/>
        <xdr:cNvCxnSpPr/>
      </xdr:nvCxnSpPr>
      <xdr:spPr>
        <a:xfrm>
          <a:off x="2908300" y="16616541"/>
          <a:ext cx="889000" cy="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157341</xdr:rowOff>
    </xdr:from>
    <xdr:to>
      <xdr:col>15</xdr:col>
      <xdr:colOff>50800</xdr:colOff>
      <xdr:row>97</xdr:row>
      <xdr:rowOff>3544</xdr:rowOff>
    </xdr:to>
    <xdr:cxnSp macro="">
      <xdr:nvCxnSpPr>
        <xdr:cNvPr id="238" name="直線コネクタ 237"/>
        <xdr:cNvCxnSpPr/>
      </xdr:nvCxnSpPr>
      <xdr:spPr>
        <a:xfrm flipV="1">
          <a:off x="2019300" y="16616541"/>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3544</xdr:rowOff>
    </xdr:from>
    <xdr:to>
      <xdr:col>10</xdr:col>
      <xdr:colOff>114300</xdr:colOff>
      <xdr:row>97</xdr:row>
      <xdr:rowOff>21019</xdr:rowOff>
    </xdr:to>
    <xdr:cxnSp macro="">
      <xdr:nvCxnSpPr>
        <xdr:cNvPr id="241" name="直線コネクタ 240"/>
        <xdr:cNvCxnSpPr/>
      </xdr:nvCxnSpPr>
      <xdr:spPr>
        <a:xfrm flipV="1">
          <a:off x="1130300" y="16634194"/>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106820</xdr:rowOff>
    </xdr:from>
    <xdr:to>
      <xdr:col>24</xdr:col>
      <xdr:colOff>114300</xdr:colOff>
      <xdr:row>97</xdr:row>
      <xdr:rowOff>36970</xdr:rowOff>
    </xdr:to>
    <xdr:sp macro="" textlink="">
      <xdr:nvSpPr>
        <xdr:cNvPr id="251" name="楕円 250"/>
        <xdr:cNvSpPr/>
      </xdr:nvSpPr>
      <xdr:spPr>
        <a:xfrm>
          <a:off x="4584700" y="165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85247</xdr:rowOff>
    </xdr:from>
    <xdr:ext cx="534377" cy="259045"/>
    <xdr:sp macro="" textlink="">
      <xdr:nvSpPr>
        <xdr:cNvPr id="252" name="衛生費該当値テキスト"/>
        <xdr:cNvSpPr txBox="1"/>
      </xdr:nvSpPr>
      <xdr:spPr>
        <a:xfrm>
          <a:off x="4686300" y="165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132207</xdr:rowOff>
    </xdr:from>
    <xdr:to>
      <xdr:col>20</xdr:col>
      <xdr:colOff>38100</xdr:colOff>
      <xdr:row>97</xdr:row>
      <xdr:rowOff>62357</xdr:rowOff>
    </xdr:to>
    <xdr:sp macro="" textlink="">
      <xdr:nvSpPr>
        <xdr:cNvPr id="253" name="楕円 252"/>
        <xdr:cNvSpPr/>
      </xdr:nvSpPr>
      <xdr:spPr>
        <a:xfrm>
          <a:off x="3746500" y="165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53484</xdr:rowOff>
    </xdr:from>
    <xdr:ext cx="534377" cy="259045"/>
    <xdr:sp macro="" textlink="">
      <xdr:nvSpPr>
        <xdr:cNvPr id="254" name="テキスト ボックス 253"/>
        <xdr:cNvSpPr txBox="1"/>
      </xdr:nvSpPr>
      <xdr:spPr>
        <a:xfrm>
          <a:off x="3530111" y="166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106541</xdr:rowOff>
    </xdr:from>
    <xdr:to>
      <xdr:col>15</xdr:col>
      <xdr:colOff>101600</xdr:colOff>
      <xdr:row>97</xdr:row>
      <xdr:rowOff>36691</xdr:rowOff>
    </xdr:to>
    <xdr:sp macro="" textlink="">
      <xdr:nvSpPr>
        <xdr:cNvPr id="255" name="楕円 254"/>
        <xdr:cNvSpPr/>
      </xdr:nvSpPr>
      <xdr:spPr>
        <a:xfrm>
          <a:off x="2857500" y="165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27818</xdr:rowOff>
    </xdr:from>
    <xdr:ext cx="534377" cy="259045"/>
    <xdr:sp macro="" textlink="">
      <xdr:nvSpPr>
        <xdr:cNvPr id="256" name="テキスト ボックス 255"/>
        <xdr:cNvSpPr txBox="1"/>
      </xdr:nvSpPr>
      <xdr:spPr>
        <a:xfrm>
          <a:off x="2641111" y="1665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124194</xdr:rowOff>
    </xdr:from>
    <xdr:to>
      <xdr:col>10</xdr:col>
      <xdr:colOff>165100</xdr:colOff>
      <xdr:row>97</xdr:row>
      <xdr:rowOff>54344</xdr:rowOff>
    </xdr:to>
    <xdr:sp macro="" textlink="">
      <xdr:nvSpPr>
        <xdr:cNvPr id="257" name="楕円 256"/>
        <xdr:cNvSpPr/>
      </xdr:nvSpPr>
      <xdr:spPr>
        <a:xfrm>
          <a:off x="1968500" y="165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45471</xdr:rowOff>
    </xdr:from>
    <xdr:ext cx="534377" cy="259045"/>
    <xdr:sp macro="" textlink="">
      <xdr:nvSpPr>
        <xdr:cNvPr id="258" name="テキスト ボックス 257"/>
        <xdr:cNvSpPr txBox="1"/>
      </xdr:nvSpPr>
      <xdr:spPr>
        <a:xfrm>
          <a:off x="1752111" y="166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141669</xdr:rowOff>
    </xdr:from>
    <xdr:to>
      <xdr:col>6</xdr:col>
      <xdr:colOff>38100</xdr:colOff>
      <xdr:row>97</xdr:row>
      <xdr:rowOff>71819</xdr:rowOff>
    </xdr:to>
    <xdr:sp macro="" textlink="">
      <xdr:nvSpPr>
        <xdr:cNvPr id="259" name="楕円 258"/>
        <xdr:cNvSpPr/>
      </xdr:nvSpPr>
      <xdr:spPr>
        <a:xfrm>
          <a:off x="1079500" y="166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62946</xdr:rowOff>
    </xdr:from>
    <xdr:ext cx="534377" cy="259045"/>
    <xdr:sp macro="" textlink="">
      <xdr:nvSpPr>
        <xdr:cNvPr id="260" name="テキスト ボックス 259"/>
        <xdr:cNvSpPr txBox="1"/>
      </xdr:nvSpPr>
      <xdr:spPr>
        <a:xfrm>
          <a:off x="863111" y="166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162234</xdr:rowOff>
    </xdr:from>
    <xdr:to>
      <xdr:col>55</xdr:col>
      <xdr:colOff>0</xdr:colOff>
      <xdr:row>39</xdr:row>
      <xdr:rowOff>91694</xdr:rowOff>
    </xdr:to>
    <xdr:cxnSp macro="">
      <xdr:nvCxnSpPr>
        <xdr:cNvPr id="291" name="直線コネクタ 290"/>
        <xdr:cNvCxnSpPr/>
      </xdr:nvCxnSpPr>
      <xdr:spPr>
        <a:xfrm>
          <a:off x="9639300" y="6334434"/>
          <a:ext cx="838200" cy="4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162234</xdr:rowOff>
    </xdr:from>
    <xdr:to>
      <xdr:col>50</xdr:col>
      <xdr:colOff>114300</xdr:colOff>
      <xdr:row>39</xdr:row>
      <xdr:rowOff>17235</xdr:rowOff>
    </xdr:to>
    <xdr:cxnSp macro="">
      <xdr:nvCxnSpPr>
        <xdr:cNvPr id="294" name="直線コネクタ 293"/>
        <xdr:cNvCxnSpPr/>
      </xdr:nvCxnSpPr>
      <xdr:spPr>
        <a:xfrm flipV="1">
          <a:off x="8750300" y="6334434"/>
          <a:ext cx="889000" cy="36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53159</xdr:rowOff>
    </xdr:from>
    <xdr:to>
      <xdr:col>45</xdr:col>
      <xdr:colOff>177800</xdr:colOff>
      <xdr:row>39</xdr:row>
      <xdr:rowOff>17235</xdr:rowOff>
    </xdr:to>
    <xdr:cxnSp macro="">
      <xdr:nvCxnSpPr>
        <xdr:cNvPr id="297" name="直線コネクタ 296"/>
        <xdr:cNvCxnSpPr/>
      </xdr:nvCxnSpPr>
      <xdr:spPr>
        <a:xfrm>
          <a:off x="7861300" y="6568259"/>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24420</xdr:rowOff>
    </xdr:from>
    <xdr:to>
      <xdr:col>41</xdr:col>
      <xdr:colOff>50800</xdr:colOff>
      <xdr:row>38</xdr:row>
      <xdr:rowOff>53159</xdr:rowOff>
    </xdr:to>
    <xdr:cxnSp macro="">
      <xdr:nvCxnSpPr>
        <xdr:cNvPr id="300" name="直線コネクタ 299"/>
        <xdr:cNvCxnSpPr/>
      </xdr:nvCxnSpPr>
      <xdr:spPr>
        <a:xfrm>
          <a:off x="6972300" y="6368070"/>
          <a:ext cx="889000" cy="20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40894</xdr:rowOff>
    </xdr:from>
    <xdr:to>
      <xdr:col>55</xdr:col>
      <xdr:colOff>50800</xdr:colOff>
      <xdr:row>39</xdr:row>
      <xdr:rowOff>142494</xdr:rowOff>
    </xdr:to>
    <xdr:sp macro="" textlink="">
      <xdr:nvSpPr>
        <xdr:cNvPr id="310" name="楕円 309"/>
        <xdr:cNvSpPr/>
      </xdr:nvSpPr>
      <xdr:spPr>
        <a:xfrm>
          <a:off x="104267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127271</xdr:rowOff>
    </xdr:from>
    <xdr:ext cx="313932" cy="259045"/>
    <xdr:sp macro="" textlink="">
      <xdr:nvSpPr>
        <xdr:cNvPr id="311" name="労働費該当値テキスト"/>
        <xdr:cNvSpPr txBox="1"/>
      </xdr:nvSpPr>
      <xdr:spPr>
        <a:xfrm>
          <a:off x="10528300" y="6642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111434</xdr:rowOff>
    </xdr:from>
    <xdr:to>
      <xdr:col>50</xdr:col>
      <xdr:colOff>165100</xdr:colOff>
      <xdr:row>37</xdr:row>
      <xdr:rowOff>41584</xdr:rowOff>
    </xdr:to>
    <xdr:sp macro="" textlink="">
      <xdr:nvSpPr>
        <xdr:cNvPr id="312" name="楕円 311"/>
        <xdr:cNvSpPr/>
      </xdr:nvSpPr>
      <xdr:spPr>
        <a:xfrm>
          <a:off x="9588500" y="6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58111</xdr:rowOff>
    </xdr:from>
    <xdr:ext cx="469744" cy="259045"/>
    <xdr:sp macro="" textlink="">
      <xdr:nvSpPr>
        <xdr:cNvPr id="313" name="テキスト ボックス 312"/>
        <xdr:cNvSpPr txBox="1"/>
      </xdr:nvSpPr>
      <xdr:spPr>
        <a:xfrm>
          <a:off x="9404428" y="605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137885</xdr:rowOff>
    </xdr:from>
    <xdr:to>
      <xdr:col>46</xdr:col>
      <xdr:colOff>38100</xdr:colOff>
      <xdr:row>39</xdr:row>
      <xdr:rowOff>68035</xdr:rowOff>
    </xdr:to>
    <xdr:sp macro="" textlink="">
      <xdr:nvSpPr>
        <xdr:cNvPr id="314" name="楕円 313"/>
        <xdr:cNvSpPr/>
      </xdr:nvSpPr>
      <xdr:spPr>
        <a:xfrm>
          <a:off x="86995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59162</xdr:rowOff>
    </xdr:from>
    <xdr:ext cx="378565" cy="259045"/>
    <xdr:sp macro="" textlink="">
      <xdr:nvSpPr>
        <xdr:cNvPr id="315" name="テキスト ボックス 314"/>
        <xdr:cNvSpPr txBox="1"/>
      </xdr:nvSpPr>
      <xdr:spPr>
        <a:xfrm>
          <a:off x="8561017" y="6745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2359</xdr:rowOff>
    </xdr:from>
    <xdr:to>
      <xdr:col>41</xdr:col>
      <xdr:colOff>101600</xdr:colOff>
      <xdr:row>38</xdr:row>
      <xdr:rowOff>103959</xdr:rowOff>
    </xdr:to>
    <xdr:sp macro="" textlink="">
      <xdr:nvSpPr>
        <xdr:cNvPr id="316" name="楕円 315"/>
        <xdr:cNvSpPr/>
      </xdr:nvSpPr>
      <xdr:spPr>
        <a:xfrm>
          <a:off x="78105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95086</xdr:rowOff>
    </xdr:from>
    <xdr:ext cx="378565" cy="259045"/>
    <xdr:sp macro="" textlink="">
      <xdr:nvSpPr>
        <xdr:cNvPr id="317" name="テキスト ボックス 316"/>
        <xdr:cNvSpPr txBox="1"/>
      </xdr:nvSpPr>
      <xdr:spPr>
        <a:xfrm>
          <a:off x="7672017" y="6610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145070</xdr:rowOff>
    </xdr:from>
    <xdr:to>
      <xdr:col>36</xdr:col>
      <xdr:colOff>165100</xdr:colOff>
      <xdr:row>37</xdr:row>
      <xdr:rowOff>75220</xdr:rowOff>
    </xdr:to>
    <xdr:sp macro="" textlink="">
      <xdr:nvSpPr>
        <xdr:cNvPr id="318" name="楕円 317"/>
        <xdr:cNvSpPr/>
      </xdr:nvSpPr>
      <xdr:spPr>
        <a:xfrm>
          <a:off x="6921500" y="63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66347</xdr:rowOff>
    </xdr:from>
    <xdr:ext cx="469744" cy="259045"/>
    <xdr:sp macro="" textlink="">
      <xdr:nvSpPr>
        <xdr:cNvPr id="319" name="テキスト ボックス 318"/>
        <xdr:cNvSpPr txBox="1"/>
      </xdr:nvSpPr>
      <xdr:spPr>
        <a:xfrm>
          <a:off x="6737428" y="64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20751</xdr:rowOff>
    </xdr:from>
    <xdr:to>
      <xdr:col>55</xdr:col>
      <xdr:colOff>0</xdr:colOff>
      <xdr:row>58</xdr:row>
      <xdr:rowOff>59386</xdr:rowOff>
    </xdr:to>
    <xdr:cxnSp macro="">
      <xdr:nvCxnSpPr>
        <xdr:cNvPr id="348" name="直線コネクタ 347"/>
        <xdr:cNvCxnSpPr/>
      </xdr:nvCxnSpPr>
      <xdr:spPr>
        <a:xfrm>
          <a:off x="9639300" y="9964851"/>
          <a:ext cx="8382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20751</xdr:rowOff>
    </xdr:from>
    <xdr:to>
      <xdr:col>50</xdr:col>
      <xdr:colOff>114300</xdr:colOff>
      <xdr:row>58</xdr:row>
      <xdr:rowOff>79064</xdr:rowOff>
    </xdr:to>
    <xdr:cxnSp macro="">
      <xdr:nvCxnSpPr>
        <xdr:cNvPr id="351" name="直線コネクタ 350"/>
        <xdr:cNvCxnSpPr/>
      </xdr:nvCxnSpPr>
      <xdr:spPr>
        <a:xfrm flipV="1">
          <a:off x="8750300" y="9964851"/>
          <a:ext cx="889000" cy="5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79064</xdr:rowOff>
    </xdr:from>
    <xdr:to>
      <xdr:col>45</xdr:col>
      <xdr:colOff>177800</xdr:colOff>
      <xdr:row>58</xdr:row>
      <xdr:rowOff>91656</xdr:rowOff>
    </xdr:to>
    <xdr:cxnSp macro="">
      <xdr:nvCxnSpPr>
        <xdr:cNvPr id="354" name="直線コネクタ 353"/>
        <xdr:cNvCxnSpPr/>
      </xdr:nvCxnSpPr>
      <xdr:spPr>
        <a:xfrm flipV="1">
          <a:off x="7861300" y="10023164"/>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91656</xdr:rowOff>
    </xdr:from>
    <xdr:to>
      <xdr:col>41</xdr:col>
      <xdr:colOff>50800</xdr:colOff>
      <xdr:row>58</xdr:row>
      <xdr:rowOff>104115</xdr:rowOff>
    </xdr:to>
    <xdr:cxnSp macro="">
      <xdr:nvCxnSpPr>
        <xdr:cNvPr id="357" name="直線コネクタ 356"/>
        <xdr:cNvCxnSpPr/>
      </xdr:nvCxnSpPr>
      <xdr:spPr>
        <a:xfrm flipV="1">
          <a:off x="6972300" y="10035756"/>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1" name="テキスト ボックス 360"/>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8586</xdr:rowOff>
    </xdr:from>
    <xdr:to>
      <xdr:col>55</xdr:col>
      <xdr:colOff>50800</xdr:colOff>
      <xdr:row>58</xdr:row>
      <xdr:rowOff>110186</xdr:rowOff>
    </xdr:to>
    <xdr:sp macro="" textlink="">
      <xdr:nvSpPr>
        <xdr:cNvPr id="367" name="楕円 366"/>
        <xdr:cNvSpPr/>
      </xdr:nvSpPr>
      <xdr:spPr>
        <a:xfrm>
          <a:off x="104267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158463</xdr:rowOff>
    </xdr:from>
    <xdr:ext cx="469744" cy="259045"/>
    <xdr:sp macro="" textlink="">
      <xdr:nvSpPr>
        <xdr:cNvPr id="368" name="農林水産業費該当値テキスト"/>
        <xdr:cNvSpPr txBox="1"/>
      </xdr:nvSpPr>
      <xdr:spPr>
        <a:xfrm>
          <a:off x="10528300" y="9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141401</xdr:rowOff>
    </xdr:from>
    <xdr:to>
      <xdr:col>50</xdr:col>
      <xdr:colOff>165100</xdr:colOff>
      <xdr:row>58</xdr:row>
      <xdr:rowOff>71551</xdr:rowOff>
    </xdr:to>
    <xdr:sp macro="" textlink="">
      <xdr:nvSpPr>
        <xdr:cNvPr id="369" name="楕円 368"/>
        <xdr:cNvSpPr/>
      </xdr:nvSpPr>
      <xdr:spPr>
        <a:xfrm>
          <a:off x="9588500" y="99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62678</xdr:rowOff>
    </xdr:from>
    <xdr:ext cx="534377" cy="259045"/>
    <xdr:sp macro="" textlink="">
      <xdr:nvSpPr>
        <xdr:cNvPr id="370" name="テキスト ボックス 369"/>
        <xdr:cNvSpPr txBox="1"/>
      </xdr:nvSpPr>
      <xdr:spPr>
        <a:xfrm>
          <a:off x="9372111" y="100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28264</xdr:rowOff>
    </xdr:from>
    <xdr:to>
      <xdr:col>46</xdr:col>
      <xdr:colOff>38100</xdr:colOff>
      <xdr:row>58</xdr:row>
      <xdr:rowOff>129864</xdr:rowOff>
    </xdr:to>
    <xdr:sp macro="" textlink="">
      <xdr:nvSpPr>
        <xdr:cNvPr id="371" name="楕円 370"/>
        <xdr:cNvSpPr/>
      </xdr:nvSpPr>
      <xdr:spPr>
        <a:xfrm>
          <a:off x="8699500" y="99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120991</xdr:rowOff>
    </xdr:from>
    <xdr:ext cx="469744" cy="259045"/>
    <xdr:sp macro="" textlink="">
      <xdr:nvSpPr>
        <xdr:cNvPr id="372" name="テキスト ボックス 371"/>
        <xdr:cNvSpPr txBox="1"/>
      </xdr:nvSpPr>
      <xdr:spPr>
        <a:xfrm>
          <a:off x="8515428" y="100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40856</xdr:rowOff>
    </xdr:from>
    <xdr:to>
      <xdr:col>41</xdr:col>
      <xdr:colOff>101600</xdr:colOff>
      <xdr:row>58</xdr:row>
      <xdr:rowOff>142456</xdr:rowOff>
    </xdr:to>
    <xdr:sp macro="" textlink="">
      <xdr:nvSpPr>
        <xdr:cNvPr id="373" name="楕円 372"/>
        <xdr:cNvSpPr/>
      </xdr:nvSpPr>
      <xdr:spPr>
        <a:xfrm>
          <a:off x="7810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133583</xdr:rowOff>
    </xdr:from>
    <xdr:ext cx="469744" cy="259045"/>
    <xdr:sp macro="" textlink="">
      <xdr:nvSpPr>
        <xdr:cNvPr id="374" name="テキスト ボックス 373"/>
        <xdr:cNvSpPr txBox="1"/>
      </xdr:nvSpPr>
      <xdr:spPr>
        <a:xfrm>
          <a:off x="7626428" y="100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53315</xdr:rowOff>
    </xdr:from>
    <xdr:to>
      <xdr:col>36</xdr:col>
      <xdr:colOff>165100</xdr:colOff>
      <xdr:row>58</xdr:row>
      <xdr:rowOff>154915</xdr:rowOff>
    </xdr:to>
    <xdr:sp macro="" textlink="">
      <xdr:nvSpPr>
        <xdr:cNvPr id="375" name="楕円 374"/>
        <xdr:cNvSpPr/>
      </xdr:nvSpPr>
      <xdr:spPr>
        <a:xfrm>
          <a:off x="6921500" y="99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146042</xdr:rowOff>
    </xdr:from>
    <xdr:ext cx="469744" cy="259045"/>
    <xdr:sp macro="" textlink="">
      <xdr:nvSpPr>
        <xdr:cNvPr id="376" name="テキスト ボックス 375"/>
        <xdr:cNvSpPr txBox="1"/>
      </xdr:nvSpPr>
      <xdr:spPr>
        <a:xfrm>
          <a:off x="6737428" y="100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33286</xdr:rowOff>
    </xdr:from>
    <xdr:to>
      <xdr:col>55</xdr:col>
      <xdr:colOff>0</xdr:colOff>
      <xdr:row>78</xdr:row>
      <xdr:rowOff>55415</xdr:rowOff>
    </xdr:to>
    <xdr:cxnSp macro="">
      <xdr:nvCxnSpPr>
        <xdr:cNvPr id="403" name="直線コネクタ 402"/>
        <xdr:cNvCxnSpPr/>
      </xdr:nvCxnSpPr>
      <xdr:spPr>
        <a:xfrm>
          <a:off x="9639300" y="13406386"/>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15136</xdr:rowOff>
    </xdr:from>
    <xdr:to>
      <xdr:col>50</xdr:col>
      <xdr:colOff>114300</xdr:colOff>
      <xdr:row>78</xdr:row>
      <xdr:rowOff>33286</xdr:rowOff>
    </xdr:to>
    <xdr:cxnSp macro="">
      <xdr:nvCxnSpPr>
        <xdr:cNvPr id="406" name="直線コネクタ 405"/>
        <xdr:cNvCxnSpPr/>
      </xdr:nvCxnSpPr>
      <xdr:spPr>
        <a:xfrm>
          <a:off x="8750300" y="13388236"/>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15136</xdr:rowOff>
    </xdr:from>
    <xdr:to>
      <xdr:col>45</xdr:col>
      <xdr:colOff>177800</xdr:colOff>
      <xdr:row>78</xdr:row>
      <xdr:rowOff>25264</xdr:rowOff>
    </xdr:to>
    <xdr:cxnSp macro="">
      <xdr:nvCxnSpPr>
        <xdr:cNvPr id="409" name="直線コネクタ 408"/>
        <xdr:cNvCxnSpPr/>
      </xdr:nvCxnSpPr>
      <xdr:spPr>
        <a:xfrm flipV="1">
          <a:off x="7861300" y="13388236"/>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25264</xdr:rowOff>
    </xdr:from>
    <xdr:to>
      <xdr:col>41</xdr:col>
      <xdr:colOff>50800</xdr:colOff>
      <xdr:row>78</xdr:row>
      <xdr:rowOff>42728</xdr:rowOff>
    </xdr:to>
    <xdr:cxnSp macro="">
      <xdr:nvCxnSpPr>
        <xdr:cNvPr id="412" name="直線コネクタ 411"/>
        <xdr:cNvCxnSpPr/>
      </xdr:nvCxnSpPr>
      <xdr:spPr>
        <a:xfrm flipV="1">
          <a:off x="6972300" y="13398364"/>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4615</xdr:rowOff>
    </xdr:from>
    <xdr:to>
      <xdr:col>55</xdr:col>
      <xdr:colOff>50800</xdr:colOff>
      <xdr:row>78</xdr:row>
      <xdr:rowOff>106215</xdr:rowOff>
    </xdr:to>
    <xdr:sp macro="" textlink="">
      <xdr:nvSpPr>
        <xdr:cNvPr id="422" name="楕円 421"/>
        <xdr:cNvSpPr/>
      </xdr:nvSpPr>
      <xdr:spPr>
        <a:xfrm>
          <a:off x="10426700" y="13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90992</xdr:rowOff>
    </xdr:from>
    <xdr:ext cx="469744" cy="259045"/>
    <xdr:sp macro="" textlink="">
      <xdr:nvSpPr>
        <xdr:cNvPr id="423" name="商工費該当値テキスト"/>
        <xdr:cNvSpPr txBox="1"/>
      </xdr:nvSpPr>
      <xdr:spPr>
        <a:xfrm>
          <a:off x="10528300" y="1329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153936</xdr:rowOff>
    </xdr:from>
    <xdr:to>
      <xdr:col>50</xdr:col>
      <xdr:colOff>165100</xdr:colOff>
      <xdr:row>78</xdr:row>
      <xdr:rowOff>84086</xdr:rowOff>
    </xdr:to>
    <xdr:sp macro="" textlink="">
      <xdr:nvSpPr>
        <xdr:cNvPr id="424" name="楕円 423"/>
        <xdr:cNvSpPr/>
      </xdr:nvSpPr>
      <xdr:spPr>
        <a:xfrm>
          <a:off x="9588500" y="133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75213</xdr:rowOff>
    </xdr:from>
    <xdr:ext cx="469744" cy="259045"/>
    <xdr:sp macro="" textlink="">
      <xdr:nvSpPr>
        <xdr:cNvPr id="425" name="テキスト ボックス 424"/>
        <xdr:cNvSpPr txBox="1"/>
      </xdr:nvSpPr>
      <xdr:spPr>
        <a:xfrm>
          <a:off x="9404428" y="1344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135786</xdr:rowOff>
    </xdr:from>
    <xdr:to>
      <xdr:col>46</xdr:col>
      <xdr:colOff>38100</xdr:colOff>
      <xdr:row>78</xdr:row>
      <xdr:rowOff>65936</xdr:rowOff>
    </xdr:to>
    <xdr:sp macro="" textlink="">
      <xdr:nvSpPr>
        <xdr:cNvPr id="426" name="楕円 425"/>
        <xdr:cNvSpPr/>
      </xdr:nvSpPr>
      <xdr:spPr>
        <a:xfrm>
          <a:off x="8699500" y="133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57063</xdr:rowOff>
    </xdr:from>
    <xdr:ext cx="469744" cy="259045"/>
    <xdr:sp macro="" textlink="">
      <xdr:nvSpPr>
        <xdr:cNvPr id="427" name="テキスト ボックス 426"/>
        <xdr:cNvSpPr txBox="1"/>
      </xdr:nvSpPr>
      <xdr:spPr>
        <a:xfrm>
          <a:off x="8515428" y="1343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145914</xdr:rowOff>
    </xdr:from>
    <xdr:to>
      <xdr:col>41</xdr:col>
      <xdr:colOff>101600</xdr:colOff>
      <xdr:row>78</xdr:row>
      <xdr:rowOff>76064</xdr:rowOff>
    </xdr:to>
    <xdr:sp macro="" textlink="">
      <xdr:nvSpPr>
        <xdr:cNvPr id="428" name="楕円 427"/>
        <xdr:cNvSpPr/>
      </xdr:nvSpPr>
      <xdr:spPr>
        <a:xfrm>
          <a:off x="7810500" y="13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67191</xdr:rowOff>
    </xdr:from>
    <xdr:ext cx="469744" cy="259045"/>
    <xdr:sp macro="" textlink="">
      <xdr:nvSpPr>
        <xdr:cNvPr id="429" name="テキスト ボックス 428"/>
        <xdr:cNvSpPr txBox="1"/>
      </xdr:nvSpPr>
      <xdr:spPr>
        <a:xfrm>
          <a:off x="7626428" y="1344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163378</xdr:rowOff>
    </xdr:from>
    <xdr:to>
      <xdr:col>36</xdr:col>
      <xdr:colOff>165100</xdr:colOff>
      <xdr:row>78</xdr:row>
      <xdr:rowOff>93528</xdr:rowOff>
    </xdr:to>
    <xdr:sp macro="" textlink="">
      <xdr:nvSpPr>
        <xdr:cNvPr id="430" name="楕円 429"/>
        <xdr:cNvSpPr/>
      </xdr:nvSpPr>
      <xdr:spPr>
        <a:xfrm>
          <a:off x="6921500" y="133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84655</xdr:rowOff>
    </xdr:from>
    <xdr:ext cx="469744" cy="259045"/>
    <xdr:sp macro="" textlink="">
      <xdr:nvSpPr>
        <xdr:cNvPr id="431" name="テキスト ボックス 430"/>
        <xdr:cNvSpPr txBox="1"/>
      </xdr:nvSpPr>
      <xdr:spPr>
        <a:xfrm>
          <a:off x="6737428" y="134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165260</xdr:rowOff>
    </xdr:from>
    <xdr:to>
      <xdr:col>55</xdr:col>
      <xdr:colOff>0</xdr:colOff>
      <xdr:row>98</xdr:row>
      <xdr:rowOff>6012</xdr:rowOff>
    </xdr:to>
    <xdr:cxnSp macro="">
      <xdr:nvCxnSpPr>
        <xdr:cNvPr id="462" name="直線コネクタ 461"/>
        <xdr:cNvCxnSpPr/>
      </xdr:nvCxnSpPr>
      <xdr:spPr>
        <a:xfrm>
          <a:off x="9639300" y="16795910"/>
          <a:ext cx="8382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163779</xdr:rowOff>
    </xdr:from>
    <xdr:to>
      <xdr:col>50</xdr:col>
      <xdr:colOff>114300</xdr:colOff>
      <xdr:row>97</xdr:row>
      <xdr:rowOff>165260</xdr:rowOff>
    </xdr:to>
    <xdr:cxnSp macro="">
      <xdr:nvCxnSpPr>
        <xdr:cNvPr id="465" name="直線コネクタ 464"/>
        <xdr:cNvCxnSpPr/>
      </xdr:nvCxnSpPr>
      <xdr:spPr>
        <a:xfrm>
          <a:off x="8750300" y="16794429"/>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153036</xdr:rowOff>
    </xdr:from>
    <xdr:to>
      <xdr:col>45</xdr:col>
      <xdr:colOff>177800</xdr:colOff>
      <xdr:row>97</xdr:row>
      <xdr:rowOff>163779</xdr:rowOff>
    </xdr:to>
    <xdr:cxnSp macro="">
      <xdr:nvCxnSpPr>
        <xdr:cNvPr id="468" name="直線コネクタ 467"/>
        <xdr:cNvCxnSpPr/>
      </xdr:nvCxnSpPr>
      <xdr:spPr>
        <a:xfrm>
          <a:off x="7861300" y="16783686"/>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153036</xdr:rowOff>
    </xdr:from>
    <xdr:to>
      <xdr:col>41</xdr:col>
      <xdr:colOff>50800</xdr:colOff>
      <xdr:row>98</xdr:row>
      <xdr:rowOff>6938</xdr:rowOff>
    </xdr:to>
    <xdr:cxnSp macro="">
      <xdr:nvCxnSpPr>
        <xdr:cNvPr id="471" name="直線コネクタ 470"/>
        <xdr:cNvCxnSpPr/>
      </xdr:nvCxnSpPr>
      <xdr:spPr>
        <a:xfrm flipV="1">
          <a:off x="6972300" y="16783686"/>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126662</xdr:rowOff>
    </xdr:from>
    <xdr:to>
      <xdr:col>55</xdr:col>
      <xdr:colOff>50800</xdr:colOff>
      <xdr:row>98</xdr:row>
      <xdr:rowOff>56812</xdr:rowOff>
    </xdr:to>
    <xdr:sp macro="" textlink="">
      <xdr:nvSpPr>
        <xdr:cNvPr id="481" name="楕円 480"/>
        <xdr:cNvSpPr/>
      </xdr:nvSpPr>
      <xdr:spPr>
        <a:xfrm>
          <a:off x="10426700" y="167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41589</xdr:rowOff>
    </xdr:from>
    <xdr:ext cx="534377" cy="259045"/>
    <xdr:sp macro="" textlink="">
      <xdr:nvSpPr>
        <xdr:cNvPr id="482" name="土木費該当値テキスト"/>
        <xdr:cNvSpPr txBox="1"/>
      </xdr:nvSpPr>
      <xdr:spPr>
        <a:xfrm>
          <a:off x="10528300" y="166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114460</xdr:rowOff>
    </xdr:from>
    <xdr:to>
      <xdr:col>50</xdr:col>
      <xdr:colOff>165100</xdr:colOff>
      <xdr:row>98</xdr:row>
      <xdr:rowOff>44610</xdr:rowOff>
    </xdr:to>
    <xdr:sp macro="" textlink="">
      <xdr:nvSpPr>
        <xdr:cNvPr id="483" name="楕円 482"/>
        <xdr:cNvSpPr/>
      </xdr:nvSpPr>
      <xdr:spPr>
        <a:xfrm>
          <a:off x="9588500" y="167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35737</xdr:rowOff>
    </xdr:from>
    <xdr:ext cx="534377" cy="259045"/>
    <xdr:sp macro="" textlink="">
      <xdr:nvSpPr>
        <xdr:cNvPr id="484" name="テキスト ボックス 483"/>
        <xdr:cNvSpPr txBox="1"/>
      </xdr:nvSpPr>
      <xdr:spPr>
        <a:xfrm>
          <a:off x="9372111" y="168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112979</xdr:rowOff>
    </xdr:from>
    <xdr:to>
      <xdr:col>46</xdr:col>
      <xdr:colOff>38100</xdr:colOff>
      <xdr:row>98</xdr:row>
      <xdr:rowOff>43129</xdr:rowOff>
    </xdr:to>
    <xdr:sp macro="" textlink="">
      <xdr:nvSpPr>
        <xdr:cNvPr id="485" name="楕円 484"/>
        <xdr:cNvSpPr/>
      </xdr:nvSpPr>
      <xdr:spPr>
        <a:xfrm>
          <a:off x="86995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34256</xdr:rowOff>
    </xdr:from>
    <xdr:ext cx="534377" cy="259045"/>
    <xdr:sp macro="" textlink="">
      <xdr:nvSpPr>
        <xdr:cNvPr id="486" name="テキスト ボックス 485"/>
        <xdr:cNvSpPr txBox="1"/>
      </xdr:nvSpPr>
      <xdr:spPr>
        <a:xfrm>
          <a:off x="8483111" y="168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102236</xdr:rowOff>
    </xdr:from>
    <xdr:to>
      <xdr:col>41</xdr:col>
      <xdr:colOff>101600</xdr:colOff>
      <xdr:row>98</xdr:row>
      <xdr:rowOff>32386</xdr:rowOff>
    </xdr:to>
    <xdr:sp macro="" textlink="">
      <xdr:nvSpPr>
        <xdr:cNvPr id="487" name="楕円 486"/>
        <xdr:cNvSpPr/>
      </xdr:nvSpPr>
      <xdr:spPr>
        <a:xfrm>
          <a:off x="7810500" y="167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23513</xdr:rowOff>
    </xdr:from>
    <xdr:ext cx="534377" cy="259045"/>
    <xdr:sp macro="" textlink="">
      <xdr:nvSpPr>
        <xdr:cNvPr id="488" name="テキスト ボックス 487"/>
        <xdr:cNvSpPr txBox="1"/>
      </xdr:nvSpPr>
      <xdr:spPr>
        <a:xfrm>
          <a:off x="7594111" y="168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127588</xdr:rowOff>
    </xdr:from>
    <xdr:to>
      <xdr:col>36</xdr:col>
      <xdr:colOff>165100</xdr:colOff>
      <xdr:row>98</xdr:row>
      <xdr:rowOff>57738</xdr:rowOff>
    </xdr:to>
    <xdr:sp macro="" textlink="">
      <xdr:nvSpPr>
        <xdr:cNvPr id="489" name="楕円 488"/>
        <xdr:cNvSpPr/>
      </xdr:nvSpPr>
      <xdr:spPr>
        <a:xfrm>
          <a:off x="6921500" y="167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48865</xdr:rowOff>
    </xdr:from>
    <xdr:ext cx="534377" cy="259045"/>
    <xdr:sp macro="" textlink="">
      <xdr:nvSpPr>
        <xdr:cNvPr id="490" name="テキスト ボックス 489"/>
        <xdr:cNvSpPr txBox="1"/>
      </xdr:nvSpPr>
      <xdr:spPr>
        <a:xfrm>
          <a:off x="6705111" y="1685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52512</xdr:rowOff>
    </xdr:from>
    <xdr:to>
      <xdr:col>85</xdr:col>
      <xdr:colOff>127000</xdr:colOff>
      <xdr:row>38</xdr:row>
      <xdr:rowOff>22245</xdr:rowOff>
    </xdr:to>
    <xdr:cxnSp macro="">
      <xdr:nvCxnSpPr>
        <xdr:cNvPr id="518" name="直線コネクタ 517"/>
        <xdr:cNvCxnSpPr/>
      </xdr:nvCxnSpPr>
      <xdr:spPr>
        <a:xfrm>
          <a:off x="15481300" y="6396162"/>
          <a:ext cx="838200" cy="14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52512</xdr:rowOff>
    </xdr:from>
    <xdr:to>
      <xdr:col>81</xdr:col>
      <xdr:colOff>50800</xdr:colOff>
      <xdr:row>37</xdr:row>
      <xdr:rowOff>163703</xdr:rowOff>
    </xdr:to>
    <xdr:cxnSp macro="">
      <xdr:nvCxnSpPr>
        <xdr:cNvPr id="521" name="直線コネクタ 520"/>
        <xdr:cNvCxnSpPr/>
      </xdr:nvCxnSpPr>
      <xdr:spPr>
        <a:xfrm flipV="1">
          <a:off x="14592300" y="6396162"/>
          <a:ext cx="889000" cy="1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79578</xdr:rowOff>
    </xdr:from>
    <xdr:to>
      <xdr:col>76</xdr:col>
      <xdr:colOff>114300</xdr:colOff>
      <xdr:row>37</xdr:row>
      <xdr:rowOff>163703</xdr:rowOff>
    </xdr:to>
    <xdr:cxnSp macro="">
      <xdr:nvCxnSpPr>
        <xdr:cNvPr id="524" name="直線コネクタ 523"/>
        <xdr:cNvCxnSpPr/>
      </xdr:nvCxnSpPr>
      <xdr:spPr>
        <a:xfrm>
          <a:off x="13703300" y="6251778"/>
          <a:ext cx="889000" cy="2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79578</xdr:rowOff>
    </xdr:from>
    <xdr:to>
      <xdr:col>71</xdr:col>
      <xdr:colOff>177800</xdr:colOff>
      <xdr:row>37</xdr:row>
      <xdr:rowOff>87533</xdr:rowOff>
    </xdr:to>
    <xdr:cxnSp macro="">
      <xdr:nvCxnSpPr>
        <xdr:cNvPr id="527" name="直線コネクタ 526"/>
        <xdr:cNvCxnSpPr/>
      </xdr:nvCxnSpPr>
      <xdr:spPr>
        <a:xfrm flipV="1">
          <a:off x="12814300" y="6251778"/>
          <a:ext cx="889000" cy="17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142895</xdr:rowOff>
    </xdr:from>
    <xdr:to>
      <xdr:col>85</xdr:col>
      <xdr:colOff>177800</xdr:colOff>
      <xdr:row>38</xdr:row>
      <xdr:rowOff>73045</xdr:rowOff>
    </xdr:to>
    <xdr:sp macro="" textlink="">
      <xdr:nvSpPr>
        <xdr:cNvPr id="537" name="楕円 536"/>
        <xdr:cNvSpPr/>
      </xdr:nvSpPr>
      <xdr:spPr>
        <a:xfrm>
          <a:off x="16268700" y="64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121322</xdr:rowOff>
    </xdr:from>
    <xdr:ext cx="534377" cy="259045"/>
    <xdr:sp macro="" textlink="">
      <xdr:nvSpPr>
        <xdr:cNvPr id="538" name="消防費該当値テキスト"/>
        <xdr:cNvSpPr txBox="1"/>
      </xdr:nvSpPr>
      <xdr:spPr>
        <a:xfrm>
          <a:off x="16370300" y="646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1712</xdr:rowOff>
    </xdr:from>
    <xdr:to>
      <xdr:col>81</xdr:col>
      <xdr:colOff>101600</xdr:colOff>
      <xdr:row>37</xdr:row>
      <xdr:rowOff>103312</xdr:rowOff>
    </xdr:to>
    <xdr:sp macro="" textlink="">
      <xdr:nvSpPr>
        <xdr:cNvPr id="539" name="楕円 538"/>
        <xdr:cNvSpPr/>
      </xdr:nvSpPr>
      <xdr:spPr>
        <a:xfrm>
          <a:off x="15430500" y="63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94439</xdr:rowOff>
    </xdr:from>
    <xdr:ext cx="534377" cy="259045"/>
    <xdr:sp macro="" textlink="">
      <xdr:nvSpPr>
        <xdr:cNvPr id="540" name="テキスト ボックス 539"/>
        <xdr:cNvSpPr txBox="1"/>
      </xdr:nvSpPr>
      <xdr:spPr>
        <a:xfrm>
          <a:off x="15214111" y="64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112903</xdr:rowOff>
    </xdr:from>
    <xdr:to>
      <xdr:col>76</xdr:col>
      <xdr:colOff>165100</xdr:colOff>
      <xdr:row>38</xdr:row>
      <xdr:rowOff>43053</xdr:rowOff>
    </xdr:to>
    <xdr:sp macro="" textlink="">
      <xdr:nvSpPr>
        <xdr:cNvPr id="541" name="楕円 540"/>
        <xdr:cNvSpPr/>
      </xdr:nvSpPr>
      <xdr:spPr>
        <a:xfrm>
          <a:off x="14541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34180</xdr:rowOff>
    </xdr:from>
    <xdr:ext cx="534377" cy="259045"/>
    <xdr:sp macro="" textlink="">
      <xdr:nvSpPr>
        <xdr:cNvPr id="542" name="テキスト ボックス 541"/>
        <xdr:cNvSpPr txBox="1"/>
      </xdr:nvSpPr>
      <xdr:spPr>
        <a:xfrm>
          <a:off x="14325111" y="65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28778</xdr:rowOff>
    </xdr:from>
    <xdr:to>
      <xdr:col>72</xdr:col>
      <xdr:colOff>38100</xdr:colOff>
      <xdr:row>36</xdr:row>
      <xdr:rowOff>130378</xdr:rowOff>
    </xdr:to>
    <xdr:sp macro="" textlink="">
      <xdr:nvSpPr>
        <xdr:cNvPr id="543" name="楕円 542"/>
        <xdr:cNvSpPr/>
      </xdr:nvSpPr>
      <xdr:spPr>
        <a:xfrm>
          <a:off x="136525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146905</xdr:rowOff>
    </xdr:from>
    <xdr:ext cx="534377" cy="259045"/>
    <xdr:sp macro="" textlink="">
      <xdr:nvSpPr>
        <xdr:cNvPr id="544" name="テキスト ボックス 543"/>
        <xdr:cNvSpPr txBox="1"/>
      </xdr:nvSpPr>
      <xdr:spPr>
        <a:xfrm>
          <a:off x="13436111" y="59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36733</xdr:rowOff>
    </xdr:from>
    <xdr:to>
      <xdr:col>67</xdr:col>
      <xdr:colOff>101600</xdr:colOff>
      <xdr:row>37</xdr:row>
      <xdr:rowOff>138333</xdr:rowOff>
    </xdr:to>
    <xdr:sp macro="" textlink="">
      <xdr:nvSpPr>
        <xdr:cNvPr id="545" name="楕円 544"/>
        <xdr:cNvSpPr/>
      </xdr:nvSpPr>
      <xdr:spPr>
        <a:xfrm>
          <a:off x="12763500" y="63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129460</xdr:rowOff>
    </xdr:from>
    <xdr:ext cx="534377" cy="259045"/>
    <xdr:sp macro="" textlink="">
      <xdr:nvSpPr>
        <xdr:cNvPr id="546" name="テキスト ボックス 545"/>
        <xdr:cNvSpPr txBox="1"/>
      </xdr:nvSpPr>
      <xdr:spPr>
        <a:xfrm>
          <a:off x="12547111" y="64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124098</xdr:rowOff>
    </xdr:from>
    <xdr:to>
      <xdr:col>85</xdr:col>
      <xdr:colOff>127000</xdr:colOff>
      <xdr:row>55</xdr:row>
      <xdr:rowOff>124498</xdr:rowOff>
    </xdr:to>
    <xdr:cxnSp macro="">
      <xdr:nvCxnSpPr>
        <xdr:cNvPr id="576" name="直線コネクタ 575"/>
        <xdr:cNvCxnSpPr/>
      </xdr:nvCxnSpPr>
      <xdr:spPr>
        <a:xfrm flipV="1">
          <a:off x="15481300" y="8868048"/>
          <a:ext cx="838200" cy="68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149244</xdr:rowOff>
    </xdr:from>
    <xdr:to>
      <xdr:col>81</xdr:col>
      <xdr:colOff>50800</xdr:colOff>
      <xdr:row>55</xdr:row>
      <xdr:rowOff>124498</xdr:rowOff>
    </xdr:to>
    <xdr:cxnSp macro="">
      <xdr:nvCxnSpPr>
        <xdr:cNvPr id="579" name="直線コネクタ 578"/>
        <xdr:cNvCxnSpPr/>
      </xdr:nvCxnSpPr>
      <xdr:spPr>
        <a:xfrm>
          <a:off x="14592300" y="9407544"/>
          <a:ext cx="889000" cy="1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149244</xdr:rowOff>
    </xdr:from>
    <xdr:to>
      <xdr:col>76</xdr:col>
      <xdr:colOff>114300</xdr:colOff>
      <xdr:row>56</xdr:row>
      <xdr:rowOff>98095</xdr:rowOff>
    </xdr:to>
    <xdr:cxnSp macro="">
      <xdr:nvCxnSpPr>
        <xdr:cNvPr id="582" name="直線コネクタ 581"/>
        <xdr:cNvCxnSpPr/>
      </xdr:nvCxnSpPr>
      <xdr:spPr>
        <a:xfrm flipV="1">
          <a:off x="13703300" y="9407544"/>
          <a:ext cx="889000" cy="29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67348</xdr:rowOff>
    </xdr:from>
    <xdr:to>
      <xdr:col>71</xdr:col>
      <xdr:colOff>177800</xdr:colOff>
      <xdr:row>56</xdr:row>
      <xdr:rowOff>98095</xdr:rowOff>
    </xdr:to>
    <xdr:cxnSp macro="">
      <xdr:nvCxnSpPr>
        <xdr:cNvPr id="585" name="直線コネクタ 584"/>
        <xdr:cNvCxnSpPr/>
      </xdr:nvCxnSpPr>
      <xdr:spPr>
        <a:xfrm>
          <a:off x="12814300" y="9497098"/>
          <a:ext cx="889000" cy="20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73298</xdr:rowOff>
    </xdr:from>
    <xdr:to>
      <xdr:col>85</xdr:col>
      <xdr:colOff>177800</xdr:colOff>
      <xdr:row>52</xdr:row>
      <xdr:rowOff>3448</xdr:rowOff>
    </xdr:to>
    <xdr:sp macro="" textlink="">
      <xdr:nvSpPr>
        <xdr:cNvPr id="595" name="楕円 594"/>
        <xdr:cNvSpPr/>
      </xdr:nvSpPr>
      <xdr:spPr>
        <a:xfrm>
          <a:off x="16268700" y="881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96175</xdr:rowOff>
    </xdr:from>
    <xdr:ext cx="534377" cy="259045"/>
    <xdr:sp macro="" textlink="">
      <xdr:nvSpPr>
        <xdr:cNvPr id="596" name="教育費該当値テキスト"/>
        <xdr:cNvSpPr txBox="1"/>
      </xdr:nvSpPr>
      <xdr:spPr>
        <a:xfrm>
          <a:off x="16370300" y="86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73698</xdr:rowOff>
    </xdr:from>
    <xdr:to>
      <xdr:col>81</xdr:col>
      <xdr:colOff>101600</xdr:colOff>
      <xdr:row>56</xdr:row>
      <xdr:rowOff>3848</xdr:rowOff>
    </xdr:to>
    <xdr:sp macro="" textlink="">
      <xdr:nvSpPr>
        <xdr:cNvPr id="597" name="楕円 596"/>
        <xdr:cNvSpPr/>
      </xdr:nvSpPr>
      <xdr:spPr>
        <a:xfrm>
          <a:off x="15430500" y="95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20375</xdr:rowOff>
    </xdr:from>
    <xdr:ext cx="534377" cy="259045"/>
    <xdr:sp macro="" textlink="">
      <xdr:nvSpPr>
        <xdr:cNvPr id="598" name="テキスト ボックス 597"/>
        <xdr:cNvSpPr txBox="1"/>
      </xdr:nvSpPr>
      <xdr:spPr>
        <a:xfrm>
          <a:off x="15214111" y="92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98444</xdr:rowOff>
    </xdr:from>
    <xdr:to>
      <xdr:col>76</xdr:col>
      <xdr:colOff>165100</xdr:colOff>
      <xdr:row>55</xdr:row>
      <xdr:rowOff>28594</xdr:rowOff>
    </xdr:to>
    <xdr:sp macro="" textlink="">
      <xdr:nvSpPr>
        <xdr:cNvPr id="599" name="楕円 598"/>
        <xdr:cNvSpPr/>
      </xdr:nvSpPr>
      <xdr:spPr>
        <a:xfrm>
          <a:off x="14541500" y="93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45121</xdr:rowOff>
    </xdr:from>
    <xdr:ext cx="534377" cy="259045"/>
    <xdr:sp macro="" textlink="">
      <xdr:nvSpPr>
        <xdr:cNvPr id="600" name="テキスト ボックス 599"/>
        <xdr:cNvSpPr txBox="1"/>
      </xdr:nvSpPr>
      <xdr:spPr>
        <a:xfrm>
          <a:off x="14325111" y="91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47295</xdr:rowOff>
    </xdr:from>
    <xdr:to>
      <xdr:col>72</xdr:col>
      <xdr:colOff>38100</xdr:colOff>
      <xdr:row>56</xdr:row>
      <xdr:rowOff>148895</xdr:rowOff>
    </xdr:to>
    <xdr:sp macro="" textlink="">
      <xdr:nvSpPr>
        <xdr:cNvPr id="601" name="楕円 600"/>
        <xdr:cNvSpPr/>
      </xdr:nvSpPr>
      <xdr:spPr>
        <a:xfrm>
          <a:off x="136525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140022</xdr:rowOff>
    </xdr:from>
    <xdr:ext cx="534377" cy="259045"/>
    <xdr:sp macro="" textlink="">
      <xdr:nvSpPr>
        <xdr:cNvPr id="602" name="テキスト ボックス 601"/>
        <xdr:cNvSpPr txBox="1"/>
      </xdr:nvSpPr>
      <xdr:spPr>
        <a:xfrm>
          <a:off x="13436111" y="97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16548</xdr:rowOff>
    </xdr:from>
    <xdr:to>
      <xdr:col>67</xdr:col>
      <xdr:colOff>101600</xdr:colOff>
      <xdr:row>55</xdr:row>
      <xdr:rowOff>118148</xdr:rowOff>
    </xdr:to>
    <xdr:sp macro="" textlink="">
      <xdr:nvSpPr>
        <xdr:cNvPr id="603" name="楕円 602"/>
        <xdr:cNvSpPr/>
      </xdr:nvSpPr>
      <xdr:spPr>
        <a:xfrm>
          <a:off x="12763500" y="94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134675</xdr:rowOff>
    </xdr:from>
    <xdr:ext cx="534377" cy="259045"/>
    <xdr:sp macro="" textlink="">
      <xdr:nvSpPr>
        <xdr:cNvPr id="604" name="テキスト ボックス 603"/>
        <xdr:cNvSpPr txBox="1"/>
      </xdr:nvSpPr>
      <xdr:spPr>
        <a:xfrm>
          <a:off x="12547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95498</xdr:rowOff>
    </xdr:from>
    <xdr:to>
      <xdr:col>81</xdr:col>
      <xdr:colOff>50800</xdr:colOff>
      <xdr:row>79</xdr:row>
      <xdr:rowOff>98879</xdr:rowOff>
    </xdr:to>
    <xdr:cxnSp macro="">
      <xdr:nvCxnSpPr>
        <xdr:cNvPr id="638" name="直線コネクタ 637"/>
        <xdr:cNvCxnSpPr/>
      </xdr:nvCxnSpPr>
      <xdr:spPr>
        <a:xfrm>
          <a:off x="14592300" y="13640048"/>
          <a:ext cx="889000" cy="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95498</xdr:rowOff>
    </xdr:from>
    <xdr:to>
      <xdr:col>76</xdr:col>
      <xdr:colOff>114300</xdr:colOff>
      <xdr:row>79</xdr:row>
      <xdr:rowOff>97377</xdr:rowOff>
    </xdr:to>
    <xdr:cxnSp macro="">
      <xdr:nvCxnSpPr>
        <xdr:cNvPr id="641" name="直線コネクタ 640"/>
        <xdr:cNvCxnSpPr/>
      </xdr:nvCxnSpPr>
      <xdr:spPr>
        <a:xfrm flipV="1">
          <a:off x="13703300" y="13640048"/>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97377</xdr:rowOff>
    </xdr:from>
    <xdr:to>
      <xdr:col>71</xdr:col>
      <xdr:colOff>177800</xdr:colOff>
      <xdr:row>79</xdr:row>
      <xdr:rowOff>98879</xdr:rowOff>
    </xdr:to>
    <xdr:cxnSp macro="">
      <xdr:nvCxnSpPr>
        <xdr:cNvPr id="644" name="直線コネクタ 643"/>
        <xdr:cNvCxnSpPr/>
      </xdr:nvCxnSpPr>
      <xdr:spPr>
        <a:xfrm flipV="1">
          <a:off x="12814300" y="13641927"/>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5"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44698</xdr:rowOff>
    </xdr:from>
    <xdr:to>
      <xdr:col>76</xdr:col>
      <xdr:colOff>165100</xdr:colOff>
      <xdr:row>79</xdr:row>
      <xdr:rowOff>146298</xdr:rowOff>
    </xdr:to>
    <xdr:sp macro="" textlink="">
      <xdr:nvSpPr>
        <xdr:cNvPr id="658" name="楕円 657"/>
        <xdr:cNvSpPr/>
      </xdr:nvSpPr>
      <xdr:spPr>
        <a:xfrm>
          <a:off x="14541500" y="135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137425</xdr:rowOff>
    </xdr:from>
    <xdr:ext cx="378565" cy="259045"/>
    <xdr:sp macro="" textlink="">
      <xdr:nvSpPr>
        <xdr:cNvPr id="659" name="テキスト ボックス 658"/>
        <xdr:cNvSpPr txBox="1"/>
      </xdr:nvSpPr>
      <xdr:spPr>
        <a:xfrm>
          <a:off x="14403017" y="13681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46577</xdr:rowOff>
    </xdr:from>
    <xdr:to>
      <xdr:col>72</xdr:col>
      <xdr:colOff>38100</xdr:colOff>
      <xdr:row>79</xdr:row>
      <xdr:rowOff>148177</xdr:rowOff>
    </xdr:to>
    <xdr:sp macro="" textlink="">
      <xdr:nvSpPr>
        <xdr:cNvPr id="660" name="楕円 659"/>
        <xdr:cNvSpPr/>
      </xdr:nvSpPr>
      <xdr:spPr>
        <a:xfrm>
          <a:off x="13652500" y="135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139304</xdr:rowOff>
    </xdr:from>
    <xdr:ext cx="313932" cy="259045"/>
    <xdr:sp macro="" textlink="">
      <xdr:nvSpPr>
        <xdr:cNvPr id="661" name="テキスト ボックス 660"/>
        <xdr:cNvSpPr txBox="1"/>
      </xdr:nvSpPr>
      <xdr:spPr>
        <a:xfrm>
          <a:off x="13546333" y="136838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45796</xdr:rowOff>
    </xdr:from>
    <xdr:to>
      <xdr:col>85</xdr:col>
      <xdr:colOff>127000</xdr:colOff>
      <xdr:row>95</xdr:row>
      <xdr:rowOff>75958</xdr:rowOff>
    </xdr:to>
    <xdr:cxnSp macro="">
      <xdr:nvCxnSpPr>
        <xdr:cNvPr id="692" name="直線コネクタ 691"/>
        <xdr:cNvCxnSpPr/>
      </xdr:nvCxnSpPr>
      <xdr:spPr>
        <a:xfrm>
          <a:off x="15481300" y="1633354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45796</xdr:rowOff>
    </xdr:from>
    <xdr:to>
      <xdr:col>81</xdr:col>
      <xdr:colOff>50800</xdr:colOff>
      <xdr:row>95</xdr:row>
      <xdr:rowOff>55524</xdr:rowOff>
    </xdr:to>
    <xdr:cxnSp macro="">
      <xdr:nvCxnSpPr>
        <xdr:cNvPr id="695" name="直線コネクタ 694"/>
        <xdr:cNvCxnSpPr/>
      </xdr:nvCxnSpPr>
      <xdr:spPr>
        <a:xfrm flipV="1">
          <a:off x="14592300" y="16333546"/>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55524</xdr:rowOff>
    </xdr:from>
    <xdr:to>
      <xdr:col>76</xdr:col>
      <xdr:colOff>114300</xdr:colOff>
      <xdr:row>95</xdr:row>
      <xdr:rowOff>58432</xdr:rowOff>
    </xdr:to>
    <xdr:cxnSp macro="">
      <xdr:nvCxnSpPr>
        <xdr:cNvPr id="698" name="直線コネクタ 697"/>
        <xdr:cNvCxnSpPr/>
      </xdr:nvCxnSpPr>
      <xdr:spPr>
        <a:xfrm flipV="1">
          <a:off x="13703300" y="16343274"/>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58432</xdr:rowOff>
    </xdr:from>
    <xdr:to>
      <xdr:col>71</xdr:col>
      <xdr:colOff>177800</xdr:colOff>
      <xdr:row>95</xdr:row>
      <xdr:rowOff>77432</xdr:rowOff>
    </xdr:to>
    <xdr:cxnSp macro="">
      <xdr:nvCxnSpPr>
        <xdr:cNvPr id="701" name="直線コネクタ 700"/>
        <xdr:cNvCxnSpPr/>
      </xdr:nvCxnSpPr>
      <xdr:spPr>
        <a:xfrm flipV="1">
          <a:off x="12814300" y="16346182"/>
          <a:ext cx="889000" cy="1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25158</xdr:rowOff>
    </xdr:from>
    <xdr:to>
      <xdr:col>85</xdr:col>
      <xdr:colOff>177800</xdr:colOff>
      <xdr:row>95</xdr:row>
      <xdr:rowOff>126758</xdr:rowOff>
    </xdr:to>
    <xdr:sp macro="" textlink="">
      <xdr:nvSpPr>
        <xdr:cNvPr id="711" name="楕円 710"/>
        <xdr:cNvSpPr/>
      </xdr:nvSpPr>
      <xdr:spPr>
        <a:xfrm>
          <a:off x="16268700" y="16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3585</xdr:rowOff>
    </xdr:from>
    <xdr:ext cx="534377" cy="259045"/>
    <xdr:sp macro="" textlink="">
      <xdr:nvSpPr>
        <xdr:cNvPr id="712" name="公債費該当値テキスト"/>
        <xdr:cNvSpPr txBox="1"/>
      </xdr:nvSpPr>
      <xdr:spPr>
        <a:xfrm>
          <a:off x="16370300" y="162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166446</xdr:rowOff>
    </xdr:from>
    <xdr:to>
      <xdr:col>81</xdr:col>
      <xdr:colOff>101600</xdr:colOff>
      <xdr:row>95</xdr:row>
      <xdr:rowOff>96596</xdr:rowOff>
    </xdr:to>
    <xdr:sp macro="" textlink="">
      <xdr:nvSpPr>
        <xdr:cNvPr id="713" name="楕円 712"/>
        <xdr:cNvSpPr/>
      </xdr:nvSpPr>
      <xdr:spPr>
        <a:xfrm>
          <a:off x="15430500" y="162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87723</xdr:rowOff>
    </xdr:from>
    <xdr:ext cx="534377" cy="259045"/>
    <xdr:sp macro="" textlink="">
      <xdr:nvSpPr>
        <xdr:cNvPr id="714" name="テキスト ボックス 713"/>
        <xdr:cNvSpPr txBox="1"/>
      </xdr:nvSpPr>
      <xdr:spPr>
        <a:xfrm>
          <a:off x="15214111" y="1637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4724</xdr:rowOff>
    </xdr:from>
    <xdr:to>
      <xdr:col>76</xdr:col>
      <xdr:colOff>165100</xdr:colOff>
      <xdr:row>95</xdr:row>
      <xdr:rowOff>106324</xdr:rowOff>
    </xdr:to>
    <xdr:sp macro="" textlink="">
      <xdr:nvSpPr>
        <xdr:cNvPr id="715" name="楕円 714"/>
        <xdr:cNvSpPr/>
      </xdr:nvSpPr>
      <xdr:spPr>
        <a:xfrm>
          <a:off x="14541500" y="16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122851</xdr:rowOff>
    </xdr:from>
    <xdr:ext cx="534377" cy="259045"/>
    <xdr:sp macro="" textlink="">
      <xdr:nvSpPr>
        <xdr:cNvPr id="716" name="テキスト ボックス 715"/>
        <xdr:cNvSpPr txBox="1"/>
      </xdr:nvSpPr>
      <xdr:spPr>
        <a:xfrm>
          <a:off x="14325111" y="16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7632</xdr:rowOff>
    </xdr:from>
    <xdr:to>
      <xdr:col>72</xdr:col>
      <xdr:colOff>38100</xdr:colOff>
      <xdr:row>95</xdr:row>
      <xdr:rowOff>109232</xdr:rowOff>
    </xdr:to>
    <xdr:sp macro="" textlink="">
      <xdr:nvSpPr>
        <xdr:cNvPr id="717" name="楕円 716"/>
        <xdr:cNvSpPr/>
      </xdr:nvSpPr>
      <xdr:spPr>
        <a:xfrm>
          <a:off x="13652500" y="16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125759</xdr:rowOff>
    </xdr:from>
    <xdr:ext cx="534377" cy="259045"/>
    <xdr:sp macro="" textlink="">
      <xdr:nvSpPr>
        <xdr:cNvPr id="718" name="テキスト ボックス 717"/>
        <xdr:cNvSpPr txBox="1"/>
      </xdr:nvSpPr>
      <xdr:spPr>
        <a:xfrm>
          <a:off x="13436111" y="160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26632</xdr:rowOff>
    </xdr:from>
    <xdr:to>
      <xdr:col>67</xdr:col>
      <xdr:colOff>101600</xdr:colOff>
      <xdr:row>95</xdr:row>
      <xdr:rowOff>128232</xdr:rowOff>
    </xdr:to>
    <xdr:sp macro="" textlink="">
      <xdr:nvSpPr>
        <xdr:cNvPr id="719" name="楕円 718"/>
        <xdr:cNvSpPr/>
      </xdr:nvSpPr>
      <xdr:spPr>
        <a:xfrm>
          <a:off x="12763500" y="1631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144759</xdr:rowOff>
    </xdr:from>
    <xdr:ext cx="534377" cy="259045"/>
    <xdr:sp macro="" textlink="">
      <xdr:nvSpPr>
        <xdr:cNvPr id="720" name="テキスト ボックス 719"/>
        <xdr:cNvSpPr txBox="1"/>
      </xdr:nvSpPr>
      <xdr:spPr>
        <a:xfrm>
          <a:off x="12547111" y="160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48913</xdr:rowOff>
    </xdr:from>
    <xdr:to>
      <xdr:col>116</xdr:col>
      <xdr:colOff>63500</xdr:colOff>
      <xdr:row>37</xdr:row>
      <xdr:rowOff>96919</xdr:rowOff>
    </xdr:to>
    <xdr:cxnSp macro="">
      <xdr:nvCxnSpPr>
        <xdr:cNvPr id="751" name="直線コネクタ 750"/>
        <xdr:cNvCxnSpPr/>
      </xdr:nvCxnSpPr>
      <xdr:spPr>
        <a:xfrm flipV="1">
          <a:off x="21323300" y="6392563"/>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132315</xdr:rowOff>
    </xdr:from>
    <xdr:ext cx="378565" cy="259045"/>
    <xdr:sp macro="" textlink="">
      <xdr:nvSpPr>
        <xdr:cNvPr id="752" name="諸支出金平均値テキスト"/>
        <xdr:cNvSpPr txBox="1"/>
      </xdr:nvSpPr>
      <xdr:spPr>
        <a:xfrm>
          <a:off x="22212300" y="6647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96919</xdr:rowOff>
    </xdr:from>
    <xdr:to>
      <xdr:col>111</xdr:col>
      <xdr:colOff>177800</xdr:colOff>
      <xdr:row>37</xdr:row>
      <xdr:rowOff>163213</xdr:rowOff>
    </xdr:to>
    <xdr:cxnSp macro="">
      <xdr:nvCxnSpPr>
        <xdr:cNvPr id="754" name="直線コネクタ 753"/>
        <xdr:cNvCxnSpPr/>
      </xdr:nvCxnSpPr>
      <xdr:spPr>
        <a:xfrm flipV="1">
          <a:off x="20434300" y="6440569"/>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76471</xdr:rowOff>
    </xdr:from>
    <xdr:ext cx="378565" cy="259045"/>
    <xdr:sp macro="" textlink="">
      <xdr:nvSpPr>
        <xdr:cNvPr id="756" name="テキスト ボックス 755"/>
        <xdr:cNvSpPr txBox="1"/>
      </xdr:nvSpPr>
      <xdr:spPr>
        <a:xfrm>
          <a:off x="21134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163213</xdr:rowOff>
    </xdr:from>
    <xdr:to>
      <xdr:col>107</xdr:col>
      <xdr:colOff>50800</xdr:colOff>
      <xdr:row>37</xdr:row>
      <xdr:rowOff>165173</xdr:rowOff>
    </xdr:to>
    <xdr:cxnSp macro="">
      <xdr:nvCxnSpPr>
        <xdr:cNvPr id="757" name="直線コネクタ 756"/>
        <xdr:cNvCxnSpPr/>
      </xdr:nvCxnSpPr>
      <xdr:spPr>
        <a:xfrm flipV="1">
          <a:off x="19545300" y="650686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106189</xdr:rowOff>
    </xdr:from>
    <xdr:ext cx="378565" cy="259045"/>
    <xdr:sp macro="" textlink="">
      <xdr:nvSpPr>
        <xdr:cNvPr id="759" name="テキスト ボックス 758"/>
        <xdr:cNvSpPr txBox="1"/>
      </xdr:nvSpPr>
      <xdr:spPr>
        <a:xfrm>
          <a:off x="20245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168438</xdr:rowOff>
    </xdr:from>
    <xdr:to>
      <xdr:col>102</xdr:col>
      <xdr:colOff>114300</xdr:colOff>
      <xdr:row>37</xdr:row>
      <xdr:rowOff>165173</xdr:rowOff>
    </xdr:to>
    <xdr:cxnSp macro="">
      <xdr:nvCxnSpPr>
        <xdr:cNvPr id="760" name="直線コネクタ 759"/>
        <xdr:cNvCxnSpPr/>
      </xdr:nvCxnSpPr>
      <xdr:spPr>
        <a:xfrm>
          <a:off x="18656300" y="6169188"/>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93780</xdr:rowOff>
    </xdr:from>
    <xdr:ext cx="378565" cy="259045"/>
    <xdr:sp macro="" textlink="">
      <xdr:nvSpPr>
        <xdr:cNvPr id="762" name="テキスト ボックス 761"/>
        <xdr:cNvSpPr txBox="1"/>
      </xdr:nvSpPr>
      <xdr:spPr>
        <a:xfrm>
          <a:off x="19356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98024</xdr:rowOff>
    </xdr:from>
    <xdr:ext cx="378565" cy="259045"/>
    <xdr:sp macro="" textlink="">
      <xdr:nvSpPr>
        <xdr:cNvPr id="764" name="テキスト ボックス 763"/>
        <xdr:cNvSpPr txBox="1"/>
      </xdr:nvSpPr>
      <xdr:spPr>
        <a:xfrm>
          <a:off x="18467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169563</xdr:rowOff>
    </xdr:from>
    <xdr:to>
      <xdr:col>116</xdr:col>
      <xdr:colOff>114300</xdr:colOff>
      <xdr:row>37</xdr:row>
      <xdr:rowOff>99713</xdr:rowOff>
    </xdr:to>
    <xdr:sp macro="" textlink="">
      <xdr:nvSpPr>
        <xdr:cNvPr id="770" name="楕円 769"/>
        <xdr:cNvSpPr/>
      </xdr:nvSpPr>
      <xdr:spPr>
        <a:xfrm>
          <a:off x="22110700" y="63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20990</xdr:rowOff>
    </xdr:from>
    <xdr:ext cx="469744" cy="259045"/>
    <xdr:sp macro="" textlink="">
      <xdr:nvSpPr>
        <xdr:cNvPr id="771" name="諸支出金該当値テキスト"/>
        <xdr:cNvSpPr txBox="1"/>
      </xdr:nvSpPr>
      <xdr:spPr>
        <a:xfrm>
          <a:off x="22212300" y="619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46119</xdr:rowOff>
    </xdr:from>
    <xdr:to>
      <xdr:col>112</xdr:col>
      <xdr:colOff>38100</xdr:colOff>
      <xdr:row>37</xdr:row>
      <xdr:rowOff>147719</xdr:rowOff>
    </xdr:to>
    <xdr:sp macro="" textlink="">
      <xdr:nvSpPr>
        <xdr:cNvPr id="772" name="楕円 771"/>
        <xdr:cNvSpPr/>
      </xdr:nvSpPr>
      <xdr:spPr>
        <a:xfrm>
          <a:off x="212725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164246</xdr:rowOff>
    </xdr:from>
    <xdr:ext cx="469744" cy="259045"/>
    <xdr:sp macro="" textlink="">
      <xdr:nvSpPr>
        <xdr:cNvPr id="773" name="テキスト ボックス 772"/>
        <xdr:cNvSpPr txBox="1"/>
      </xdr:nvSpPr>
      <xdr:spPr>
        <a:xfrm>
          <a:off x="21088428" y="616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112413</xdr:rowOff>
    </xdr:from>
    <xdr:to>
      <xdr:col>107</xdr:col>
      <xdr:colOff>101600</xdr:colOff>
      <xdr:row>38</xdr:row>
      <xdr:rowOff>42563</xdr:rowOff>
    </xdr:to>
    <xdr:sp macro="" textlink="">
      <xdr:nvSpPr>
        <xdr:cNvPr id="774" name="楕円 773"/>
        <xdr:cNvSpPr/>
      </xdr:nvSpPr>
      <xdr:spPr>
        <a:xfrm>
          <a:off x="20383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59090</xdr:rowOff>
    </xdr:from>
    <xdr:ext cx="378565" cy="259045"/>
    <xdr:sp macro="" textlink="">
      <xdr:nvSpPr>
        <xdr:cNvPr id="775" name="テキスト ボックス 774"/>
        <xdr:cNvSpPr txBox="1"/>
      </xdr:nvSpPr>
      <xdr:spPr>
        <a:xfrm>
          <a:off x="20245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114372</xdr:rowOff>
    </xdr:from>
    <xdr:to>
      <xdr:col>102</xdr:col>
      <xdr:colOff>165100</xdr:colOff>
      <xdr:row>38</xdr:row>
      <xdr:rowOff>44523</xdr:rowOff>
    </xdr:to>
    <xdr:sp macro="" textlink="">
      <xdr:nvSpPr>
        <xdr:cNvPr id="776" name="楕円 775"/>
        <xdr:cNvSpPr/>
      </xdr:nvSpPr>
      <xdr:spPr>
        <a:xfrm>
          <a:off x="194945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61049</xdr:rowOff>
    </xdr:from>
    <xdr:ext cx="378565" cy="259045"/>
    <xdr:sp macro="" textlink="">
      <xdr:nvSpPr>
        <xdr:cNvPr id="777" name="テキスト ボックス 776"/>
        <xdr:cNvSpPr txBox="1"/>
      </xdr:nvSpPr>
      <xdr:spPr>
        <a:xfrm>
          <a:off x="19356017" y="623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117638</xdr:rowOff>
    </xdr:from>
    <xdr:to>
      <xdr:col>98</xdr:col>
      <xdr:colOff>38100</xdr:colOff>
      <xdr:row>36</xdr:row>
      <xdr:rowOff>47788</xdr:rowOff>
    </xdr:to>
    <xdr:sp macro="" textlink="">
      <xdr:nvSpPr>
        <xdr:cNvPr id="778" name="楕円 777"/>
        <xdr:cNvSpPr/>
      </xdr:nvSpPr>
      <xdr:spPr>
        <a:xfrm>
          <a:off x="18605500" y="61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64315</xdr:rowOff>
    </xdr:from>
    <xdr:ext cx="469744" cy="259045"/>
    <xdr:sp macro="" textlink="">
      <xdr:nvSpPr>
        <xdr:cNvPr id="779" name="テキスト ボックス 778"/>
        <xdr:cNvSpPr txBox="1"/>
      </xdr:nvSpPr>
      <xdr:spPr>
        <a:xfrm>
          <a:off x="18421428" y="589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・総務費は、住民一人当たり</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4,580</a:t>
          </a:r>
          <a:r>
            <a:rPr lang="ja-JP" altLang="en-US" sz="1100" b="0" i="0" baseline="0">
              <a:solidFill>
                <a:schemeClr val="dk1"/>
              </a:solidFill>
              <a:effectLst/>
              <a:latin typeface="+mn-lt"/>
              <a:ea typeface="+mn-ea"/>
              <a:cs typeface="+mn-cs"/>
            </a:rPr>
            <a:t>円で微増傾向にある。これは、国の地方創生推進交付金などを活用した鳴門駅周辺整備事業や総合戦略推進事業などの増によるものである。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円で毎年増加傾向にある。平成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年度と比較し、</a:t>
          </a:r>
          <a:r>
            <a:rPr lang="ja-JP" altLang="en-US" sz="1100" b="0" i="0" baseline="0">
              <a:solidFill>
                <a:schemeClr val="dk1"/>
              </a:solidFill>
              <a:effectLst/>
              <a:latin typeface="+mn-lt"/>
              <a:ea typeface="+mn-ea"/>
              <a:cs typeface="+mn-cs"/>
            </a:rPr>
            <a:t>歳出額は旧老人福祉センター耐震化事業の完了により減となったものの、人口の減少により住民一人当たりの額は増加傾向にある。</a:t>
          </a:r>
          <a:endParaRPr lang="en-US" altLang="ja-JP" sz="1100" b="0" i="0" baseline="0">
            <a:solidFill>
              <a:schemeClr val="dk1"/>
            </a:solidFill>
            <a:effectLst/>
            <a:latin typeface="+mn-lt"/>
            <a:ea typeface="+mn-ea"/>
            <a:cs typeface="+mn-cs"/>
          </a:endParaRPr>
        </a:p>
        <a:p>
          <a:r>
            <a:rPr lang="ja-JP" altLang="en-US" sz="1100">
              <a:effectLst/>
            </a:rPr>
            <a:t>・労働費は、住民一人当たり</a:t>
          </a:r>
          <a:r>
            <a:rPr lang="en-US" altLang="ja-JP" sz="1100">
              <a:effectLst/>
            </a:rPr>
            <a:t>2,200</a:t>
          </a:r>
          <a:r>
            <a:rPr lang="ja-JP" altLang="en-US" sz="1100">
              <a:effectLst/>
            </a:rPr>
            <a:t>円となっており、前年度と比較して大幅に減少した。主な要因は、旧勤労青少年ホーム耐震化事業の完了に伴う減である。</a:t>
          </a:r>
          <a:endParaRPr lang="ja-JP" altLang="ja-JP" sz="1100">
            <a:effectLst/>
          </a:endParaRPr>
        </a:p>
        <a:p>
          <a:r>
            <a:rPr lang="ja-JP" altLang="ja-JP" sz="1100" b="0" i="0" baseline="0">
              <a:solidFill>
                <a:schemeClr val="dk1"/>
              </a:solidFill>
              <a:effectLst/>
              <a:latin typeface="+mn-lt"/>
              <a:ea typeface="+mn-ea"/>
              <a:cs typeface="+mn-cs"/>
            </a:rPr>
            <a:t>・教育費は、住民一人当たり</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7,819</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大幅に増加した。これは、新学校給食センター整備事業による増である。一時的な増加であり、その他学校施設の耐震化事業なども、順次完了しているため、今後は減少すると見込まれる。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・公債費は、</a:t>
          </a:r>
          <a:r>
            <a:rPr kumimoji="1" lang="ja-JP" altLang="ja-JP" sz="1100">
              <a:solidFill>
                <a:schemeClr val="dk1"/>
              </a:solidFill>
              <a:effectLst/>
              <a:latin typeface="+mn-lt"/>
              <a:ea typeface="+mn-ea"/>
              <a:cs typeface="+mn-cs"/>
            </a:rPr>
            <a:t>今後も公共施設の耐震化や防災・減災対策事業など、大規模な事業が予定されているため、高止まりの傾向は続く見込みである。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については、安定的な黒字を保っているものの、今後も、扶助費の増大や教育施設の改築・耐震化事業、各種公共施設の大規模改修・耐震化事業など多額の投資的経費が必要となり、予断を許さない状況である。</a:t>
          </a:r>
          <a:endParaRPr lang="ja-JP" altLang="ja-JP" sz="1400">
            <a:effectLst/>
          </a:endParaRPr>
        </a:p>
        <a:p>
          <a:r>
            <a:rPr kumimoji="1" lang="ja-JP" altLang="ja-JP" sz="1100">
              <a:solidFill>
                <a:schemeClr val="dk1"/>
              </a:solidFill>
              <a:effectLst/>
              <a:latin typeface="+mn-lt"/>
              <a:ea typeface="+mn-ea"/>
              <a:cs typeface="+mn-cs"/>
            </a:rPr>
            <a:t>今後は、基金取り崩し額の抑制、実質単年度収支の改善のため</a:t>
          </a:r>
          <a:r>
            <a:rPr lang="ja-JP" altLang="ja-JP" sz="1100">
              <a:solidFill>
                <a:schemeClr val="dk1"/>
              </a:solidFill>
              <a:effectLst/>
              <a:latin typeface="+mn-lt"/>
              <a:ea typeface="+mn-ea"/>
              <a:cs typeface="+mn-cs"/>
            </a:rPr>
            <a:t>、歳入確保・歳出削減に向けた取り組みを着実に進めることはもちろん、あらゆる事務事業についても、不断に見直し・効率化を進めていく。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全会計において黒字となっている。前年度に比較して、黒字総額が増加している要因として、モーターボート競走事業会計によるところが大きい。これは</a:t>
          </a:r>
          <a:r>
            <a:rPr kumimoji="1" lang="ja-JP" altLang="en-US" sz="1100">
              <a:solidFill>
                <a:schemeClr val="dk1"/>
              </a:solidFill>
              <a:effectLst/>
              <a:latin typeface="+mn-lt"/>
              <a:ea typeface="+mn-ea"/>
              <a:cs typeface="+mn-cs"/>
            </a:rPr>
            <a:t>ボートレース鳴門のリニューアルオープン以降、</a:t>
          </a:r>
          <a:r>
            <a:rPr kumimoji="1" lang="ja-JP" altLang="ja-JP" sz="1100">
              <a:solidFill>
                <a:schemeClr val="dk1"/>
              </a:solidFill>
              <a:effectLst/>
              <a:latin typeface="+mn-lt"/>
              <a:ea typeface="+mn-ea"/>
              <a:cs typeface="+mn-cs"/>
            </a:rPr>
            <a:t>収益</a:t>
          </a:r>
          <a:r>
            <a:rPr kumimoji="1" lang="ja-JP" altLang="en-US" sz="1100">
              <a:solidFill>
                <a:schemeClr val="dk1"/>
              </a:solidFill>
              <a:effectLst/>
              <a:latin typeface="+mn-lt"/>
              <a:ea typeface="+mn-ea"/>
              <a:cs typeface="+mn-cs"/>
            </a:rPr>
            <a:t>が好調に推移していること</a:t>
          </a:r>
          <a:r>
            <a:rPr kumimoji="1" lang="ja-JP" altLang="ja-JP" sz="1100">
              <a:solidFill>
                <a:schemeClr val="dk1"/>
              </a:solidFill>
              <a:effectLst/>
              <a:latin typeface="+mn-lt"/>
              <a:ea typeface="+mn-ea"/>
              <a:cs typeface="+mn-cs"/>
            </a:rPr>
            <a:t>が主な要因である。</a:t>
          </a:r>
          <a:endParaRPr lang="ja-JP" altLang="ja-JP" sz="1400">
            <a:effectLst/>
          </a:endParaRPr>
        </a:p>
        <a:p>
          <a:r>
            <a:rPr lang="ja-JP" altLang="ja-JP" sz="1100" b="0" i="0" baseline="0">
              <a:solidFill>
                <a:schemeClr val="dk1"/>
              </a:solidFill>
              <a:effectLst/>
              <a:latin typeface="+mn-lt"/>
              <a:ea typeface="+mn-ea"/>
              <a:cs typeface="+mn-cs"/>
            </a:rPr>
            <a:t>急速な少子高齢社会の進行や地域間競争の激化、老朽化した公共施設への対応などが喫緊の課題となっているなど、本市をめぐる財政情勢は依然として厳しい</a:t>
          </a:r>
          <a:r>
            <a:rPr kumimoji="1" lang="ja-JP" altLang="ja-JP" sz="1100">
              <a:solidFill>
                <a:schemeClr val="dk1"/>
              </a:solidFill>
              <a:effectLst/>
              <a:latin typeface="+mn-lt"/>
              <a:ea typeface="+mn-ea"/>
              <a:cs typeface="+mn-cs"/>
            </a:rPr>
            <a:t>状況であり、今後も引き続き、行財政改革に積極的に取り組み、財政の健全化を図っていく。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元利償還金について、団塊世代の退職手当に係る退職手当債</a:t>
          </a:r>
          <a:r>
            <a:rPr kumimoji="1" lang="ja-JP" altLang="en-US" sz="1100">
              <a:solidFill>
                <a:schemeClr val="dk1"/>
              </a:solidFill>
              <a:effectLst/>
              <a:latin typeface="+mn-lt"/>
              <a:ea typeface="+mn-ea"/>
              <a:cs typeface="+mn-cs"/>
            </a:rPr>
            <a:t>が償還を終了したことにより、実質公債費比率の分子は減となったが、依然として</a:t>
          </a:r>
          <a:r>
            <a:rPr kumimoji="1" lang="ja-JP" altLang="ja-JP" sz="1100">
              <a:solidFill>
                <a:schemeClr val="dk1"/>
              </a:solidFill>
              <a:effectLst/>
              <a:latin typeface="+mn-lt"/>
              <a:ea typeface="+mn-ea"/>
              <a:cs typeface="+mn-cs"/>
            </a:rPr>
            <a:t>公共施設耐震化事業などの償還により</a:t>
          </a:r>
          <a:r>
            <a:rPr kumimoji="1" lang="ja-JP" altLang="en-US" sz="1100">
              <a:solidFill>
                <a:schemeClr val="dk1"/>
              </a:solidFill>
              <a:effectLst/>
              <a:latin typeface="+mn-lt"/>
              <a:ea typeface="+mn-ea"/>
              <a:cs typeface="+mn-cs"/>
            </a:rPr>
            <a:t>高い水準である。</a:t>
          </a:r>
          <a:r>
            <a:rPr kumimoji="1" lang="ja-JP" altLang="ja-JP" sz="1100">
              <a:solidFill>
                <a:schemeClr val="dk1"/>
              </a:solidFill>
              <a:effectLst/>
              <a:latin typeface="+mn-lt"/>
              <a:ea typeface="+mn-ea"/>
              <a:cs typeface="+mn-cs"/>
            </a:rPr>
            <a:t>今後も公共施設の耐震化などの防災対策事業を重点的に行っていく予定であるため、高止まりの傾向が続くと思われる。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職員の大幅な減により、退職手当負担見込額は減少傾向にある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現在高については、学校給食施設整備事業債など</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新規発行により増に転じた。また、</a:t>
          </a:r>
          <a:r>
            <a:rPr kumimoji="1" lang="ja-JP" altLang="ja-JP" sz="1100">
              <a:solidFill>
                <a:schemeClr val="dk1"/>
              </a:solidFill>
              <a:effectLst/>
              <a:latin typeface="+mn-lt"/>
              <a:ea typeface="+mn-ea"/>
              <a:cs typeface="+mn-cs"/>
            </a:rPr>
            <a:t>公営企業等債繰入見込額</a:t>
          </a:r>
          <a:r>
            <a:rPr kumimoji="1" lang="ja-JP" altLang="en-US" sz="1100">
              <a:solidFill>
                <a:schemeClr val="dk1"/>
              </a:solidFill>
              <a:effectLst/>
              <a:latin typeface="+mn-lt"/>
              <a:ea typeface="+mn-ea"/>
              <a:cs typeface="+mn-cs"/>
            </a:rPr>
            <a:t>について、昨年度比微減であるが、平成</a:t>
          </a:r>
          <a:r>
            <a:rPr kumimoji="1" lang="en-US" altLang="ja-JP" sz="1100">
              <a:solidFill>
                <a:schemeClr val="dk1"/>
              </a:solidFill>
              <a:effectLst/>
              <a:latin typeface="+mn-lt"/>
              <a:ea typeface="+mn-ea"/>
              <a:cs typeface="+mn-cs"/>
            </a:rPr>
            <a:t>25-27</a:t>
          </a:r>
          <a:r>
            <a:rPr kumimoji="1" lang="ja-JP" altLang="en-US" sz="1100">
              <a:solidFill>
                <a:schemeClr val="dk1"/>
              </a:solidFill>
              <a:effectLst/>
              <a:latin typeface="+mn-lt"/>
              <a:ea typeface="+mn-ea"/>
              <a:cs typeface="+mn-cs"/>
            </a:rPr>
            <a:t>年比では高い水準である。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将来負担額及び将来負担比率の分子</a:t>
          </a:r>
          <a:r>
            <a:rPr kumimoji="1" lang="ja-JP" altLang="en-US" sz="1100">
              <a:solidFill>
                <a:schemeClr val="dk1"/>
              </a:solidFill>
              <a:effectLst/>
              <a:latin typeface="+mn-lt"/>
              <a:ea typeface="+mn-ea"/>
              <a:cs typeface="+mn-cs"/>
            </a:rPr>
            <a:t>においても増加傾向であること、</a:t>
          </a:r>
          <a:r>
            <a:rPr kumimoji="1" lang="ja-JP" altLang="ja-JP" sz="1100">
              <a:solidFill>
                <a:schemeClr val="dk1"/>
              </a:solidFill>
              <a:effectLst/>
              <a:latin typeface="+mn-lt"/>
              <a:ea typeface="+mn-ea"/>
              <a:cs typeface="+mn-cs"/>
            </a:rPr>
            <a:t>今後も公共施設の耐震化や防災・減災対策事業など、大規模な事業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予定</a:t>
          </a:r>
          <a:r>
            <a:rPr kumimoji="1" lang="ja-JP" altLang="en-US" sz="1100">
              <a:solidFill>
                <a:schemeClr val="dk1"/>
              </a:solidFill>
              <a:effectLst/>
              <a:latin typeface="+mn-lt"/>
              <a:ea typeface="+mn-ea"/>
              <a:cs typeface="+mn-cs"/>
            </a:rPr>
            <a:t>していることから</a:t>
          </a:r>
          <a:r>
            <a:rPr kumimoji="1" lang="ja-JP" altLang="ja-JP" sz="1100">
              <a:solidFill>
                <a:schemeClr val="dk1"/>
              </a:solidFill>
              <a:effectLst/>
              <a:latin typeface="+mn-lt"/>
              <a:ea typeface="+mn-ea"/>
              <a:cs typeface="+mn-cs"/>
            </a:rPr>
            <a:t>、引き続き厳しい財政運営</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状況である。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徳島県鳴門市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公共施設の耐震化など大規模な普通建設事業が続いたことや、公債費の高止まりにより取り崩しが続いたため、減少傾向にある。その他の特定目的基金については、ふるさと納税寄附金が、近年増加傾向にあることから、同寄附金を積み立てている「鳴門市ふるさと活性化基金」が増加しているほか、本市のモーターボート競走事業会計の社会貢献広報事業として本市のまちづくりに資するため、「鳴門市ボートレース鳴門まちづくり基金」を設置し、毎年度の決算における利益剰余金処分として繰り入れを行い、積み立てを行っているため、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中でも、「鳴門市ふるさと活性化基金」、「鳴門市ボートレース鳴門まちづくり基金」は、ふるさと納税やボートレース事業の好調により、今後も一定額の残高確保が見込まれる。また、新庁舎建設事業を控え、事業の進捗により短期的には取り崩し額が増え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年度に策定した本市の行財政改革計画である「鳴門市スーパー改革プラン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」に基づき、計画最終年度である平成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・鳴門市庁舎整備基金：庁舎の整備を円滑に行う。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・鳴門市ふるさと活性化基金：本市の魅力あるまちづくりを推進し、市勢の活性化を図り、個性的で魅力的な「ふるさと鳴門」づくりに資する。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・鳴門市ボートレース鳴門まちづくり基金：モーターボート競走事業の社会貢献広報事業として、地域の活性化及び振興を図り、鳴門市の活力あるまちづくりに資する。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・鳴門市ボートレース鳴門まちづくり基金：モーターボート競走事業会計における平成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年度決算に基づく利益剰余金処分に基づき繰り入れし、積み立てを行ったことによる増加。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・鳴門市ふるさと活性化基金：ふるさと納税寄附金の増に伴う積み立て額の増加。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・鳴門市庁舎整備基金：新庁舎建設事業に充当するため、取り崩したことによる減少。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・鳴門市庁舎整備基金：新庁舎建設事業に備え、少なくとも起債対象事業費の１割程度の確保を目指す。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毎年度の決算に基づく利益剰余金処分に基づき、一定額を繰り入れし積み立てを行うとともに、本市のまちづくりに資する事業については、モーターボート競走事業の社会貢献広報事業として、積極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・公共施設の耐震化など大規模な普通建設事業の財源を補うため、積み立て額以上に取り崩しを行ったことにより減少している。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・本来であれば、基金の使途の明確化を図るため、特定目的基金へ積み立てるところであるが、長期的に健全な財政運営を図るとともに、突発的な財政需要に対応するためには、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億円程度を下回らない額は確保したい。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億円を超え増加傾向にあったことから、基金の取り崩しが続いており、年々減少傾向にある。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・退職手当債やクリーンセンター建設時の起債の償還が、順次終了していく見込みであることから、取り崩し額は減少の見込みである。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・一方で、新学校給食センターの元金償還が開始することや、今後の大型の普通建設事業に備え、継続的に積み立てを行っていく。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58,691
58,276
135.66
26,584,867
25,798,862
665,367
13,355,617
27,456,661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a:t>
          </a:r>
          <a:r>
            <a:rPr kumimoji="1" lang="ja-JP" altLang="en-US" sz="1100">
              <a:solidFill>
                <a:schemeClr val="dk1"/>
              </a:solidFill>
              <a:effectLst/>
              <a:latin typeface="+mn-lt"/>
              <a:ea typeface="+mn-ea"/>
              <a:cs typeface="+mn-cs"/>
            </a:rPr>
            <a:t>当該指標</a:t>
          </a:r>
          <a:r>
            <a:rPr kumimoji="1" lang="ja-JP" altLang="ja-JP" sz="1100">
              <a:solidFill>
                <a:schemeClr val="dk1"/>
              </a:solidFill>
              <a:effectLst/>
              <a:latin typeface="+mn-lt"/>
              <a:ea typeface="+mn-ea"/>
              <a:cs typeface="+mn-cs"/>
            </a:rPr>
            <a:t>について、類似団体・全国・県の平均値より高い数値となっており、保有する有形固定資産の老朽化が進んでいる</a:t>
          </a:r>
          <a:r>
            <a:rPr kumimoji="1" lang="ja-JP" altLang="en-US" sz="1100">
              <a:solidFill>
                <a:schemeClr val="dk1"/>
              </a:solidFill>
              <a:effectLst/>
              <a:latin typeface="+mn-lt"/>
              <a:ea typeface="+mn-ea"/>
              <a:cs typeface="+mn-cs"/>
            </a:rPr>
            <a:t>が</a:t>
          </a:r>
          <a:r>
            <a:rPr kumimoji="1" lang="ja-JP" altLang="en-US" sz="1100">
              <a:solidFill>
                <a:schemeClr val="tx1"/>
              </a:solidFill>
              <a:effectLst/>
              <a:latin typeface="+mn-lt"/>
              <a:ea typeface="+mn-ea"/>
              <a:cs typeface="+mn-cs"/>
            </a:rPr>
            <a:t>、施設の更新等の結果、指標は減少傾向である。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、「公共施設等総合管理計画」に基づき、中長期的な視点で</a:t>
          </a:r>
          <a:r>
            <a:rPr kumimoji="1" lang="ja-JP" altLang="ja-JP" sz="1100">
              <a:solidFill>
                <a:schemeClr val="dk1"/>
              </a:solidFill>
              <a:effectLst/>
              <a:latin typeface="+mn-lt"/>
              <a:ea typeface="+mn-ea"/>
              <a:cs typeface="+mn-cs"/>
            </a:rPr>
            <a:t>施設の更新や統廃合、長寿命化などを検討する必要がある。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135382</xdr:rowOff>
    </xdr:from>
    <xdr:to>
      <xdr:col>23</xdr:col>
      <xdr:colOff>136525</xdr:colOff>
      <xdr:row>29</xdr:row>
      <xdr:rowOff>65532</xdr:rowOff>
    </xdr:to>
    <xdr:sp macro="" textlink="">
      <xdr:nvSpPr>
        <xdr:cNvPr id="76" name="楕円 75"/>
        <xdr:cNvSpPr/>
      </xdr:nvSpPr>
      <xdr:spPr>
        <a:xfrm>
          <a:off x="47117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158259</xdr:rowOff>
    </xdr:from>
    <xdr:ext cx="405111" cy="259045"/>
    <xdr:sp macro="" textlink="">
      <xdr:nvSpPr>
        <xdr:cNvPr id="77" name="有形固定資産減価償却率該当値テキスト"/>
        <xdr:cNvSpPr txBox="1"/>
      </xdr:nvSpPr>
      <xdr:spPr>
        <a:xfrm>
          <a:off x="4813300" y="555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115951</xdr:rowOff>
    </xdr:from>
    <xdr:to>
      <xdr:col>19</xdr:col>
      <xdr:colOff>187325</xdr:colOff>
      <xdr:row>29</xdr:row>
      <xdr:rowOff>46101</xdr:rowOff>
    </xdr:to>
    <xdr:sp macro="" textlink="">
      <xdr:nvSpPr>
        <xdr:cNvPr id="78" name="楕円 77"/>
        <xdr:cNvSpPr/>
      </xdr:nvSpPr>
      <xdr:spPr>
        <a:xfrm>
          <a:off x="4000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166751</xdr:rowOff>
    </xdr:from>
    <xdr:to>
      <xdr:col>23</xdr:col>
      <xdr:colOff>85725</xdr:colOff>
      <xdr:row>29</xdr:row>
      <xdr:rowOff>14732</xdr:rowOff>
    </xdr:to>
    <xdr:cxnSp macro="">
      <xdr:nvCxnSpPr>
        <xdr:cNvPr id="79" name="直線コネクタ 78"/>
        <xdr:cNvCxnSpPr/>
      </xdr:nvCxnSpPr>
      <xdr:spPr>
        <a:xfrm>
          <a:off x="4051300" y="5738876"/>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77089</xdr:rowOff>
    </xdr:from>
    <xdr:to>
      <xdr:col>15</xdr:col>
      <xdr:colOff>187325</xdr:colOff>
      <xdr:row>29</xdr:row>
      <xdr:rowOff>7239</xdr:rowOff>
    </xdr:to>
    <xdr:sp macro="" textlink="">
      <xdr:nvSpPr>
        <xdr:cNvPr id="80" name="楕円 79"/>
        <xdr:cNvSpPr/>
      </xdr:nvSpPr>
      <xdr:spPr>
        <a:xfrm>
          <a:off x="3238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127889</xdr:rowOff>
    </xdr:from>
    <xdr:to>
      <xdr:col>19</xdr:col>
      <xdr:colOff>136525</xdr:colOff>
      <xdr:row>28</xdr:row>
      <xdr:rowOff>166751</xdr:rowOff>
    </xdr:to>
    <xdr:cxnSp macro="">
      <xdr:nvCxnSpPr>
        <xdr:cNvPr id="81" name="直線コネクタ 80"/>
        <xdr:cNvCxnSpPr/>
      </xdr:nvCxnSpPr>
      <xdr:spPr>
        <a:xfrm>
          <a:off x="3289300" y="570001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2"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3" name="n_2ave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62628</xdr:rowOff>
    </xdr:from>
    <xdr:ext cx="405111" cy="259045"/>
    <xdr:sp macro="" textlink="">
      <xdr:nvSpPr>
        <xdr:cNvPr id="84" name="n_1mainValue有形固定資産減価償却率"/>
        <xdr:cNvSpPr txBox="1"/>
      </xdr:nvSpPr>
      <xdr:spPr>
        <a:xfrm>
          <a:off x="38360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23766</xdr:rowOff>
    </xdr:from>
    <xdr:ext cx="405111" cy="259045"/>
    <xdr:sp macro="" textlink="">
      <xdr:nvSpPr>
        <xdr:cNvPr id="85" name="n_2mainValue有形固定資産減価償却率"/>
        <xdr:cNvSpPr txBox="1"/>
      </xdr:nvSpPr>
      <xdr:spPr>
        <a:xfrm>
          <a:off x="3086744"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本市の当該指標について、類似団体・全国・県の平均値より</a:t>
          </a:r>
          <a:r>
            <a:rPr kumimoji="1" lang="ja-JP" altLang="en-US" sz="1100">
              <a:solidFill>
                <a:schemeClr val="dk1"/>
              </a:solidFill>
              <a:effectLst/>
              <a:latin typeface="+mn-lt"/>
              <a:ea typeface="+mn-ea"/>
              <a:cs typeface="+mn-cs"/>
            </a:rPr>
            <a:t>償還可能年数が長く</a:t>
          </a:r>
          <a:r>
            <a:rPr kumimoji="1" lang="ja-JP" altLang="ja-JP" sz="1100">
              <a:solidFill>
                <a:schemeClr val="dk1"/>
              </a:solidFill>
              <a:effectLst/>
              <a:latin typeface="+mn-lt"/>
              <a:ea typeface="+mn-ea"/>
              <a:cs typeface="+mn-cs"/>
            </a:rPr>
            <a:t>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公債費や人件費等の義務的経費の高止まりや地方債の発行による将来負担額の増加が要因である。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地方債の発行管理を適正に行うとともに、行財政改革の推進による職員数の削減や時間外勤務の縮減等を念頭に置いた財政運営を行っていく必要がある。</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4" name="直線コネクタ 113"/>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7"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8" name="直線コネクタ 117"/>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9"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0" name="フローチャート: 判断 119"/>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49742</xdr:rowOff>
    </xdr:from>
    <xdr:to>
      <xdr:col>76</xdr:col>
      <xdr:colOff>73025</xdr:colOff>
      <xdr:row>28</xdr:row>
      <xdr:rowOff>151342</xdr:rowOff>
    </xdr:to>
    <xdr:sp macro="" textlink="">
      <xdr:nvSpPr>
        <xdr:cNvPr id="126" name="楕円 125"/>
        <xdr:cNvSpPr/>
      </xdr:nvSpPr>
      <xdr:spPr>
        <a:xfrm>
          <a:off x="147447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72619</xdr:rowOff>
    </xdr:from>
    <xdr:ext cx="340478" cy="259045"/>
    <xdr:sp macro="" textlink="">
      <xdr:nvSpPr>
        <xdr:cNvPr id="127" name="債務償還可能年数該当値テキスト"/>
        <xdr:cNvSpPr txBox="1"/>
      </xdr:nvSpPr>
      <xdr:spPr>
        <a:xfrm>
          <a:off x="14846300" y="54732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58,691
58,276
135.66
26,584,867
25,798,862
665,367
13,355,617
27,456,661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0" name="楕円 69"/>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1" name="【道路】&#10;有形固定資産減価償却率該当値テキスト"/>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2" name="楕円 71"/>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114300</xdr:rowOff>
    </xdr:to>
    <xdr:cxnSp macro="">
      <xdr:nvCxnSpPr>
        <xdr:cNvPr id="73" name="直線コネクタ 72"/>
        <xdr:cNvCxnSpPr/>
      </xdr:nvCxnSpPr>
      <xdr:spPr>
        <a:xfrm flipV="1">
          <a:off x="3797300" y="64217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4" name="楕円 73"/>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163830</xdr:rowOff>
    </xdr:to>
    <xdr:cxnSp macro="">
      <xdr:nvCxnSpPr>
        <xdr:cNvPr id="75" name="直線コネクタ 74"/>
        <xdr:cNvCxnSpPr/>
      </xdr:nvCxnSpPr>
      <xdr:spPr>
        <a:xfrm flipV="1">
          <a:off x="2908300" y="64579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6"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78"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9" name="n_2main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8" name="【道路】&#10;一人当たり延長平均値テキスト"/>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91884</xdr:rowOff>
    </xdr:from>
    <xdr:to>
      <xdr:col>55</xdr:col>
      <xdr:colOff>50800</xdr:colOff>
      <xdr:row>40</xdr:row>
      <xdr:rowOff>22034</xdr:rowOff>
    </xdr:to>
    <xdr:sp macro="" textlink="">
      <xdr:nvSpPr>
        <xdr:cNvPr id="117" name="楕円 116"/>
        <xdr:cNvSpPr/>
      </xdr:nvSpPr>
      <xdr:spPr>
        <a:xfrm>
          <a:off x="10426700" y="67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70311</xdr:rowOff>
    </xdr:from>
    <xdr:ext cx="534377" cy="259045"/>
    <xdr:sp macro="" textlink="">
      <xdr:nvSpPr>
        <xdr:cNvPr id="118" name="【道路】&#10;一人当たり延長該当値テキスト"/>
        <xdr:cNvSpPr txBox="1"/>
      </xdr:nvSpPr>
      <xdr:spPr>
        <a:xfrm>
          <a:off x="10515600" y="675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98019</xdr:rowOff>
    </xdr:from>
    <xdr:to>
      <xdr:col>50</xdr:col>
      <xdr:colOff>165100</xdr:colOff>
      <xdr:row>40</xdr:row>
      <xdr:rowOff>28169</xdr:rowOff>
    </xdr:to>
    <xdr:sp macro="" textlink="">
      <xdr:nvSpPr>
        <xdr:cNvPr id="119" name="楕円 118"/>
        <xdr:cNvSpPr/>
      </xdr:nvSpPr>
      <xdr:spPr>
        <a:xfrm>
          <a:off x="9588500" y="67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142684</xdr:rowOff>
    </xdr:from>
    <xdr:to>
      <xdr:col>55</xdr:col>
      <xdr:colOff>0</xdr:colOff>
      <xdr:row>39</xdr:row>
      <xdr:rowOff>148819</xdr:rowOff>
    </xdr:to>
    <xdr:cxnSp macro="">
      <xdr:nvCxnSpPr>
        <xdr:cNvPr id="120" name="直線コネクタ 119"/>
        <xdr:cNvCxnSpPr/>
      </xdr:nvCxnSpPr>
      <xdr:spPr>
        <a:xfrm flipV="1">
          <a:off x="9639300" y="6829234"/>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124613</xdr:rowOff>
    </xdr:from>
    <xdr:to>
      <xdr:col>46</xdr:col>
      <xdr:colOff>38100</xdr:colOff>
      <xdr:row>40</xdr:row>
      <xdr:rowOff>54763</xdr:rowOff>
    </xdr:to>
    <xdr:sp macro="" textlink="">
      <xdr:nvSpPr>
        <xdr:cNvPr id="121" name="楕円 120"/>
        <xdr:cNvSpPr/>
      </xdr:nvSpPr>
      <xdr:spPr>
        <a:xfrm>
          <a:off x="8699500" y="6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148819</xdr:rowOff>
    </xdr:from>
    <xdr:to>
      <xdr:col>50</xdr:col>
      <xdr:colOff>114300</xdr:colOff>
      <xdr:row>40</xdr:row>
      <xdr:rowOff>3963</xdr:rowOff>
    </xdr:to>
    <xdr:cxnSp macro="">
      <xdr:nvCxnSpPr>
        <xdr:cNvPr id="122" name="直線コネクタ 121"/>
        <xdr:cNvCxnSpPr/>
      </xdr:nvCxnSpPr>
      <xdr:spPr>
        <a:xfrm flipV="1">
          <a:off x="8750300" y="6835369"/>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23"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24"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19296</xdr:rowOff>
    </xdr:from>
    <xdr:ext cx="534377" cy="259045"/>
    <xdr:sp macro="" textlink="">
      <xdr:nvSpPr>
        <xdr:cNvPr id="125" name="n_1mainValue【道路】&#10;一人当たり延長"/>
        <xdr:cNvSpPr txBox="1"/>
      </xdr:nvSpPr>
      <xdr:spPr>
        <a:xfrm>
          <a:off x="9359411" y="6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45890</xdr:rowOff>
    </xdr:from>
    <xdr:ext cx="469744" cy="259045"/>
    <xdr:sp macro="" textlink="">
      <xdr:nvSpPr>
        <xdr:cNvPr id="126" name="n_2mainValue【道路】&#10;一人当たり延長"/>
        <xdr:cNvSpPr txBox="1"/>
      </xdr:nvSpPr>
      <xdr:spPr>
        <a:xfrm>
          <a:off x="8515427" y="69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2" name="直線コネクタ 151"/>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5"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6" name="直線コネクタ 155"/>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7"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8" name="フローチャート: 判断 157"/>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0" name="フローチャート: 判断 159"/>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4717</xdr:rowOff>
    </xdr:from>
    <xdr:to>
      <xdr:col>24</xdr:col>
      <xdr:colOff>114300</xdr:colOff>
      <xdr:row>58</xdr:row>
      <xdr:rowOff>106317</xdr:rowOff>
    </xdr:to>
    <xdr:sp macro="" textlink="">
      <xdr:nvSpPr>
        <xdr:cNvPr id="166" name="楕円 165"/>
        <xdr:cNvSpPr/>
      </xdr:nvSpPr>
      <xdr:spPr>
        <a:xfrm>
          <a:off x="4584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27594</xdr:rowOff>
    </xdr:from>
    <xdr:ext cx="405111" cy="259045"/>
    <xdr:sp macro="" textlink="">
      <xdr:nvSpPr>
        <xdr:cNvPr id="167" name="【橋りょう・トンネル】&#10;有形固定資産減価償却率該当値テキスト"/>
        <xdr:cNvSpPr txBox="1"/>
      </xdr:nvSpPr>
      <xdr:spPr>
        <a:xfrm>
          <a:off x="46736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22678</xdr:rowOff>
    </xdr:from>
    <xdr:to>
      <xdr:col>20</xdr:col>
      <xdr:colOff>38100</xdr:colOff>
      <xdr:row>58</xdr:row>
      <xdr:rowOff>124278</xdr:rowOff>
    </xdr:to>
    <xdr:sp macro="" textlink="">
      <xdr:nvSpPr>
        <xdr:cNvPr id="168" name="楕円 167"/>
        <xdr:cNvSpPr/>
      </xdr:nvSpPr>
      <xdr:spPr>
        <a:xfrm>
          <a:off x="3746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55517</xdr:rowOff>
    </xdr:from>
    <xdr:to>
      <xdr:col>24</xdr:col>
      <xdr:colOff>63500</xdr:colOff>
      <xdr:row>58</xdr:row>
      <xdr:rowOff>73478</xdr:rowOff>
    </xdr:to>
    <xdr:cxnSp macro="">
      <xdr:nvCxnSpPr>
        <xdr:cNvPr id="169" name="直線コネクタ 168"/>
        <xdr:cNvCxnSpPr/>
      </xdr:nvCxnSpPr>
      <xdr:spPr>
        <a:xfrm flipV="1">
          <a:off x="3797300" y="999961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34109</xdr:rowOff>
    </xdr:from>
    <xdr:to>
      <xdr:col>15</xdr:col>
      <xdr:colOff>101600</xdr:colOff>
      <xdr:row>58</xdr:row>
      <xdr:rowOff>135709</xdr:rowOff>
    </xdr:to>
    <xdr:sp macro="" textlink="">
      <xdr:nvSpPr>
        <xdr:cNvPr id="170" name="楕円 169"/>
        <xdr:cNvSpPr/>
      </xdr:nvSpPr>
      <xdr:spPr>
        <a:xfrm>
          <a:off x="2857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73478</xdr:rowOff>
    </xdr:from>
    <xdr:to>
      <xdr:col>19</xdr:col>
      <xdr:colOff>177800</xdr:colOff>
      <xdr:row>58</xdr:row>
      <xdr:rowOff>84909</xdr:rowOff>
    </xdr:to>
    <xdr:cxnSp macro="">
      <xdr:nvCxnSpPr>
        <xdr:cNvPr id="171" name="直線コネクタ 170"/>
        <xdr:cNvCxnSpPr/>
      </xdr:nvCxnSpPr>
      <xdr:spPr>
        <a:xfrm flipV="1">
          <a:off x="2908300" y="1001757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73" name="n_2aveValue【橋りょう・トンネル】&#10;有形固定資産減価償却率"/>
        <xdr:cNvSpPr txBox="1"/>
      </xdr:nvSpPr>
      <xdr:spPr>
        <a:xfrm>
          <a:off x="2705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140805</xdr:rowOff>
    </xdr:from>
    <xdr:ext cx="405111" cy="259045"/>
    <xdr:sp macro="" textlink="">
      <xdr:nvSpPr>
        <xdr:cNvPr id="174" name="n_1mainValue【橋りょう・トンネル】&#10;有形固定資産減価償却率"/>
        <xdr:cNvSpPr txBox="1"/>
      </xdr:nvSpPr>
      <xdr:spPr>
        <a:xfrm>
          <a:off x="35820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152236</xdr:rowOff>
    </xdr:from>
    <xdr:ext cx="405111" cy="259045"/>
    <xdr:sp macro="" textlink="">
      <xdr:nvSpPr>
        <xdr:cNvPr id="175" name="n_2mainValue【橋りょう・トンネル】&#10;有形固定資産減価償却率"/>
        <xdr:cNvSpPr txBox="1"/>
      </xdr:nvSpPr>
      <xdr:spPr>
        <a:xfrm>
          <a:off x="2705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9" name="直線コネクタ 198"/>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0"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1" name="直線コネクタ 200"/>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2"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3" name="直線コネクタ 202"/>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204" name="【橋りょう・トンネル】&#10;一人当たり有形固定資産（償却資産）額平均値テキスト"/>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5" name="フローチャート: 判断 204"/>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6" name="フローチャート: 判断 205"/>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7" name="フローチャート: 判断 206"/>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44327</xdr:rowOff>
    </xdr:from>
    <xdr:to>
      <xdr:col>55</xdr:col>
      <xdr:colOff>50800</xdr:colOff>
      <xdr:row>63</xdr:row>
      <xdr:rowOff>145927</xdr:rowOff>
    </xdr:to>
    <xdr:sp macro="" textlink="">
      <xdr:nvSpPr>
        <xdr:cNvPr id="213" name="楕円 212"/>
        <xdr:cNvSpPr/>
      </xdr:nvSpPr>
      <xdr:spPr>
        <a:xfrm>
          <a:off x="10426700" y="108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22754</xdr:rowOff>
    </xdr:from>
    <xdr:ext cx="599010" cy="259045"/>
    <xdr:sp macro="" textlink="">
      <xdr:nvSpPr>
        <xdr:cNvPr id="214" name="【橋りょう・トンネル】&#10;一人当たり有形固定資産（償却資産）額該当値テキスト"/>
        <xdr:cNvSpPr txBox="1"/>
      </xdr:nvSpPr>
      <xdr:spPr>
        <a:xfrm>
          <a:off x="10515600" y="1082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47688</xdr:rowOff>
    </xdr:from>
    <xdr:to>
      <xdr:col>50</xdr:col>
      <xdr:colOff>165100</xdr:colOff>
      <xdr:row>63</xdr:row>
      <xdr:rowOff>149288</xdr:rowOff>
    </xdr:to>
    <xdr:sp macro="" textlink="">
      <xdr:nvSpPr>
        <xdr:cNvPr id="215" name="楕円 214"/>
        <xdr:cNvSpPr/>
      </xdr:nvSpPr>
      <xdr:spPr>
        <a:xfrm>
          <a:off x="9588500" y="108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95127</xdr:rowOff>
    </xdr:from>
    <xdr:to>
      <xdr:col>55</xdr:col>
      <xdr:colOff>0</xdr:colOff>
      <xdr:row>63</xdr:row>
      <xdr:rowOff>98488</xdr:rowOff>
    </xdr:to>
    <xdr:cxnSp macro="">
      <xdr:nvCxnSpPr>
        <xdr:cNvPr id="216" name="直線コネクタ 215"/>
        <xdr:cNvCxnSpPr/>
      </xdr:nvCxnSpPr>
      <xdr:spPr>
        <a:xfrm flipV="1">
          <a:off x="9639300" y="10896477"/>
          <a:ext cx="8382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50997</xdr:rowOff>
    </xdr:from>
    <xdr:to>
      <xdr:col>46</xdr:col>
      <xdr:colOff>38100</xdr:colOff>
      <xdr:row>63</xdr:row>
      <xdr:rowOff>152597</xdr:rowOff>
    </xdr:to>
    <xdr:sp macro="" textlink="">
      <xdr:nvSpPr>
        <xdr:cNvPr id="217" name="楕円 216"/>
        <xdr:cNvSpPr/>
      </xdr:nvSpPr>
      <xdr:spPr>
        <a:xfrm>
          <a:off x="8699500" y="108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98488</xdr:rowOff>
    </xdr:from>
    <xdr:to>
      <xdr:col>50</xdr:col>
      <xdr:colOff>114300</xdr:colOff>
      <xdr:row>63</xdr:row>
      <xdr:rowOff>101797</xdr:rowOff>
    </xdr:to>
    <xdr:cxnSp macro="">
      <xdr:nvCxnSpPr>
        <xdr:cNvPr id="218" name="直線コネクタ 217"/>
        <xdr:cNvCxnSpPr/>
      </xdr:nvCxnSpPr>
      <xdr:spPr>
        <a:xfrm flipV="1">
          <a:off x="8750300" y="10899838"/>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19"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20"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140415</xdr:rowOff>
    </xdr:from>
    <xdr:ext cx="599010" cy="259045"/>
    <xdr:sp macro="" textlink="">
      <xdr:nvSpPr>
        <xdr:cNvPr id="221" name="n_1mainValue【橋りょう・トンネル】&#10;一人当たり有形固定資産（償却資産）額"/>
        <xdr:cNvSpPr txBox="1"/>
      </xdr:nvSpPr>
      <xdr:spPr>
        <a:xfrm>
          <a:off x="9327095" y="109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143724</xdr:rowOff>
    </xdr:from>
    <xdr:ext cx="599010" cy="259045"/>
    <xdr:sp macro="" textlink="">
      <xdr:nvSpPr>
        <xdr:cNvPr id="222" name="n_2mainValue【橋りょう・トンネル】&#10;一人当たり有形固定資産（償却資産）額"/>
        <xdr:cNvSpPr txBox="1"/>
      </xdr:nvSpPr>
      <xdr:spPr>
        <a:xfrm>
          <a:off x="8450795" y="10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7" name="直線コネクタ 246"/>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8"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9" name="直線コネクタ 248"/>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1" name="直線コネクタ 25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52"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3" name="フローチャート: 判断 252"/>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4" name="フローチャート: 判断 253"/>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5" name="フローチャート: 判断 254"/>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107314</xdr:rowOff>
    </xdr:from>
    <xdr:to>
      <xdr:col>24</xdr:col>
      <xdr:colOff>114300</xdr:colOff>
      <xdr:row>79</xdr:row>
      <xdr:rowOff>37464</xdr:rowOff>
    </xdr:to>
    <xdr:sp macro="" textlink="">
      <xdr:nvSpPr>
        <xdr:cNvPr id="261" name="楕円 260"/>
        <xdr:cNvSpPr/>
      </xdr:nvSpPr>
      <xdr:spPr>
        <a:xfrm>
          <a:off x="45847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22241</xdr:rowOff>
    </xdr:from>
    <xdr:ext cx="405111" cy="259045"/>
    <xdr:sp macro="" textlink="">
      <xdr:nvSpPr>
        <xdr:cNvPr id="262" name="【公営住宅】&#10;有形固定資産減価償却率該当値テキスト"/>
        <xdr:cNvSpPr txBox="1"/>
      </xdr:nvSpPr>
      <xdr:spPr>
        <a:xfrm>
          <a:off x="4673600" y="1339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162561</xdr:rowOff>
    </xdr:from>
    <xdr:to>
      <xdr:col>20</xdr:col>
      <xdr:colOff>38100</xdr:colOff>
      <xdr:row>79</xdr:row>
      <xdr:rowOff>92711</xdr:rowOff>
    </xdr:to>
    <xdr:sp macro="" textlink="">
      <xdr:nvSpPr>
        <xdr:cNvPr id="263" name="楕円 262"/>
        <xdr:cNvSpPr/>
      </xdr:nvSpPr>
      <xdr:spPr>
        <a:xfrm>
          <a:off x="3746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158114</xdr:rowOff>
    </xdr:from>
    <xdr:to>
      <xdr:col>24</xdr:col>
      <xdr:colOff>63500</xdr:colOff>
      <xdr:row>79</xdr:row>
      <xdr:rowOff>41911</xdr:rowOff>
    </xdr:to>
    <xdr:cxnSp macro="">
      <xdr:nvCxnSpPr>
        <xdr:cNvPr id="264" name="直線コネクタ 263"/>
        <xdr:cNvCxnSpPr/>
      </xdr:nvCxnSpPr>
      <xdr:spPr>
        <a:xfrm flipV="1">
          <a:off x="3797300" y="1353121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120650</xdr:rowOff>
    </xdr:from>
    <xdr:to>
      <xdr:col>15</xdr:col>
      <xdr:colOff>101600</xdr:colOff>
      <xdr:row>79</xdr:row>
      <xdr:rowOff>50800</xdr:rowOff>
    </xdr:to>
    <xdr:sp macro="" textlink="">
      <xdr:nvSpPr>
        <xdr:cNvPr id="265" name="楕円 264"/>
        <xdr:cNvSpPr/>
      </xdr:nvSpPr>
      <xdr:spPr>
        <a:xfrm>
          <a:off x="2857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0</xdr:rowOff>
    </xdr:from>
    <xdr:to>
      <xdr:col>19</xdr:col>
      <xdr:colOff>177800</xdr:colOff>
      <xdr:row>79</xdr:row>
      <xdr:rowOff>41911</xdr:rowOff>
    </xdr:to>
    <xdr:cxnSp macro="">
      <xdr:nvCxnSpPr>
        <xdr:cNvPr id="266" name="直線コネクタ 265"/>
        <xdr:cNvCxnSpPr/>
      </xdr:nvCxnSpPr>
      <xdr:spPr>
        <a:xfrm>
          <a:off x="2908300" y="135445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67"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68"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109238</xdr:rowOff>
    </xdr:from>
    <xdr:ext cx="405111" cy="259045"/>
    <xdr:sp macro="" textlink="">
      <xdr:nvSpPr>
        <xdr:cNvPr id="269" name="n_1mainValue【公営住宅】&#10;有形固定資産減価償却率"/>
        <xdr:cNvSpPr txBox="1"/>
      </xdr:nvSpPr>
      <xdr:spPr>
        <a:xfrm>
          <a:off x="35820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67327</xdr:rowOff>
    </xdr:from>
    <xdr:ext cx="405111" cy="259045"/>
    <xdr:sp macro="" textlink="">
      <xdr:nvSpPr>
        <xdr:cNvPr id="270" name="n_2mainValue【公営住宅】&#10;有形固定資産減価償却率"/>
        <xdr:cNvSpPr txBox="1"/>
      </xdr:nvSpPr>
      <xdr:spPr>
        <a:xfrm>
          <a:off x="2705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4" name="直線コネクタ 293"/>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6" name="直線コネクタ 29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7"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8" name="直線コネクタ 297"/>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99"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0" name="フローチャート: 判断 299"/>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1" name="フローチャート: 判断 300"/>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2" name="フローチャート: 判断 301"/>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08" name="楕円 307"/>
        <xdr:cNvSpPr/>
      </xdr:nvSpPr>
      <xdr:spPr>
        <a:xfrm>
          <a:off x="10426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85614</xdr:rowOff>
    </xdr:from>
    <xdr:ext cx="469744" cy="259045"/>
    <xdr:sp macro="" textlink="">
      <xdr:nvSpPr>
        <xdr:cNvPr id="309" name="【公営住宅】&#10;一人当たり面積該当値テキスト"/>
        <xdr:cNvSpPr txBox="1"/>
      </xdr:nvSpPr>
      <xdr:spPr>
        <a:xfrm>
          <a:off x="10515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68072</xdr:rowOff>
    </xdr:from>
    <xdr:to>
      <xdr:col>50</xdr:col>
      <xdr:colOff>165100</xdr:colOff>
      <xdr:row>83</xdr:row>
      <xdr:rowOff>169672</xdr:rowOff>
    </xdr:to>
    <xdr:sp macro="" textlink="">
      <xdr:nvSpPr>
        <xdr:cNvPr id="310" name="楕円 309"/>
        <xdr:cNvSpPr/>
      </xdr:nvSpPr>
      <xdr:spPr>
        <a:xfrm>
          <a:off x="9588500" y="14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113537</xdr:rowOff>
    </xdr:from>
    <xdr:to>
      <xdr:col>55</xdr:col>
      <xdr:colOff>0</xdr:colOff>
      <xdr:row>83</xdr:row>
      <xdr:rowOff>118872</xdr:rowOff>
    </xdr:to>
    <xdr:cxnSp macro="">
      <xdr:nvCxnSpPr>
        <xdr:cNvPr id="311" name="直線コネクタ 310"/>
        <xdr:cNvCxnSpPr/>
      </xdr:nvCxnSpPr>
      <xdr:spPr>
        <a:xfrm flipV="1">
          <a:off x="9639300" y="14343887"/>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69596</xdr:rowOff>
    </xdr:from>
    <xdr:to>
      <xdr:col>46</xdr:col>
      <xdr:colOff>38100</xdr:colOff>
      <xdr:row>83</xdr:row>
      <xdr:rowOff>171196</xdr:rowOff>
    </xdr:to>
    <xdr:sp macro="" textlink="">
      <xdr:nvSpPr>
        <xdr:cNvPr id="312" name="楕円 311"/>
        <xdr:cNvSpPr/>
      </xdr:nvSpPr>
      <xdr:spPr>
        <a:xfrm>
          <a:off x="8699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118872</xdr:rowOff>
    </xdr:from>
    <xdr:to>
      <xdr:col>50</xdr:col>
      <xdr:colOff>114300</xdr:colOff>
      <xdr:row>83</xdr:row>
      <xdr:rowOff>120396</xdr:rowOff>
    </xdr:to>
    <xdr:cxnSp macro="">
      <xdr:nvCxnSpPr>
        <xdr:cNvPr id="313" name="直線コネクタ 312"/>
        <xdr:cNvCxnSpPr/>
      </xdr:nvCxnSpPr>
      <xdr:spPr>
        <a:xfrm flipV="1">
          <a:off x="8750300" y="143492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314"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315" name="n_2aveValue【公営住宅】&#10;一人当たり面積"/>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160799</xdr:rowOff>
    </xdr:from>
    <xdr:ext cx="469744" cy="259045"/>
    <xdr:sp macro="" textlink="">
      <xdr:nvSpPr>
        <xdr:cNvPr id="316" name="n_1mainValue【公営住宅】&#10;一人当たり面積"/>
        <xdr:cNvSpPr txBox="1"/>
      </xdr:nvSpPr>
      <xdr:spPr>
        <a:xfrm>
          <a:off x="93917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16273</xdr:rowOff>
    </xdr:from>
    <xdr:ext cx="469744" cy="259045"/>
    <xdr:sp macro="" textlink="">
      <xdr:nvSpPr>
        <xdr:cNvPr id="317" name="n_2mainValue【公営住宅】&#10;一人当たり面積"/>
        <xdr:cNvSpPr txBox="1"/>
      </xdr:nvSpPr>
      <xdr:spPr>
        <a:xfrm>
          <a:off x="85154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8" name="テキスト ボックス 32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9" name="直線コネクタ 32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0" name="テキスト ボックス 32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1" name="直線コネクタ 33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2" name="テキスト ボックス 33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3" name="直線コネクタ 33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4" name="テキスト ボックス 33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5" name="直線コネクタ 33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6" name="テキスト ボックス 335"/>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40" name="直線コネクタ 339"/>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41" name="【港湾・漁港】&#10;有形固定資産減価償却率最小値テキスト"/>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42" name="直線コネクタ 341"/>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43" name="【港湾・漁港】&#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44" name="直線コネクタ 343"/>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39133</xdr:rowOff>
    </xdr:from>
    <xdr:ext cx="405111" cy="259045"/>
    <xdr:sp macro="" textlink="">
      <xdr:nvSpPr>
        <xdr:cNvPr id="345" name="【港湾・漁港】&#10;有形固定資産減価償却率平均値テキスト"/>
        <xdr:cNvSpPr txBox="1"/>
      </xdr:nvSpPr>
      <xdr:spPr>
        <a:xfrm>
          <a:off x="4673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46" name="フローチャート: 判断 345"/>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47" name="フローチャート: 判断 346"/>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48" name="フローチャート: 判断 347"/>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xdr:rowOff>
    </xdr:from>
    <xdr:to>
      <xdr:col>24</xdr:col>
      <xdr:colOff>114300</xdr:colOff>
      <xdr:row>106</xdr:row>
      <xdr:rowOff>101854</xdr:rowOff>
    </xdr:to>
    <xdr:sp macro="" textlink="">
      <xdr:nvSpPr>
        <xdr:cNvPr id="354" name="楕円 353"/>
        <xdr:cNvSpPr/>
      </xdr:nvSpPr>
      <xdr:spPr>
        <a:xfrm>
          <a:off x="45847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150131</xdr:rowOff>
    </xdr:from>
    <xdr:ext cx="405111" cy="259045"/>
    <xdr:sp macro="" textlink="">
      <xdr:nvSpPr>
        <xdr:cNvPr id="355" name="【港湾・漁港】&#10;有形固定資産減価償却率該当値テキスト"/>
        <xdr:cNvSpPr txBox="1"/>
      </xdr:nvSpPr>
      <xdr:spPr>
        <a:xfrm>
          <a:off x="4673600"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43687</xdr:rowOff>
    </xdr:from>
    <xdr:to>
      <xdr:col>20</xdr:col>
      <xdr:colOff>38100</xdr:colOff>
      <xdr:row>106</xdr:row>
      <xdr:rowOff>145287</xdr:rowOff>
    </xdr:to>
    <xdr:sp macro="" textlink="">
      <xdr:nvSpPr>
        <xdr:cNvPr id="356" name="楕円 355"/>
        <xdr:cNvSpPr/>
      </xdr:nvSpPr>
      <xdr:spPr>
        <a:xfrm>
          <a:off x="3746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51054</xdr:rowOff>
    </xdr:from>
    <xdr:to>
      <xdr:col>24</xdr:col>
      <xdr:colOff>63500</xdr:colOff>
      <xdr:row>106</xdr:row>
      <xdr:rowOff>94487</xdr:rowOff>
    </xdr:to>
    <xdr:cxnSp macro="">
      <xdr:nvCxnSpPr>
        <xdr:cNvPr id="357" name="直線コネクタ 356"/>
        <xdr:cNvCxnSpPr/>
      </xdr:nvCxnSpPr>
      <xdr:spPr>
        <a:xfrm flipV="1">
          <a:off x="3797300" y="18224754"/>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87122</xdr:rowOff>
    </xdr:from>
    <xdr:to>
      <xdr:col>15</xdr:col>
      <xdr:colOff>101600</xdr:colOff>
      <xdr:row>107</xdr:row>
      <xdr:rowOff>17272</xdr:rowOff>
    </xdr:to>
    <xdr:sp macro="" textlink="">
      <xdr:nvSpPr>
        <xdr:cNvPr id="358" name="楕円 357"/>
        <xdr:cNvSpPr/>
      </xdr:nvSpPr>
      <xdr:spPr>
        <a:xfrm>
          <a:off x="2857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94487</xdr:rowOff>
    </xdr:from>
    <xdr:to>
      <xdr:col>19</xdr:col>
      <xdr:colOff>177800</xdr:colOff>
      <xdr:row>106</xdr:row>
      <xdr:rowOff>137922</xdr:rowOff>
    </xdr:to>
    <xdr:cxnSp macro="">
      <xdr:nvCxnSpPr>
        <xdr:cNvPr id="359" name="直線コネクタ 358"/>
        <xdr:cNvCxnSpPr/>
      </xdr:nvCxnSpPr>
      <xdr:spPr>
        <a:xfrm flipV="1">
          <a:off x="2908300" y="1826818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170959</xdr:rowOff>
    </xdr:from>
    <xdr:ext cx="405111" cy="259045"/>
    <xdr:sp macro="" textlink="">
      <xdr:nvSpPr>
        <xdr:cNvPr id="360" name="n_1aveValue【港湾・漁港】&#10;有形固定資産減価償却率"/>
        <xdr:cNvSpPr txBox="1"/>
      </xdr:nvSpPr>
      <xdr:spPr>
        <a:xfrm>
          <a:off x="35820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164101</xdr:rowOff>
    </xdr:from>
    <xdr:ext cx="405111" cy="259045"/>
    <xdr:sp macro="" textlink="">
      <xdr:nvSpPr>
        <xdr:cNvPr id="361" name="n_2aveValue【港湾・漁港】&#10;有形固定資産減価償却率"/>
        <xdr:cNvSpPr txBox="1"/>
      </xdr:nvSpPr>
      <xdr:spPr>
        <a:xfrm>
          <a:off x="2705744" y="179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136414</xdr:rowOff>
    </xdr:from>
    <xdr:ext cx="405111" cy="259045"/>
    <xdr:sp macro="" textlink="">
      <xdr:nvSpPr>
        <xdr:cNvPr id="362" name="n_1mainValue【港湾・漁港】&#10;有形固定資産減価償却率"/>
        <xdr:cNvSpPr txBox="1"/>
      </xdr:nvSpPr>
      <xdr:spPr>
        <a:xfrm>
          <a:off x="35820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8399</xdr:rowOff>
    </xdr:from>
    <xdr:ext cx="405111" cy="259045"/>
    <xdr:sp macro="" textlink="">
      <xdr:nvSpPr>
        <xdr:cNvPr id="363" name="n_2mainValue【港湾・漁港】&#10;有形固定資産減価償却率"/>
        <xdr:cNvSpPr txBox="1"/>
      </xdr:nvSpPr>
      <xdr:spPr>
        <a:xfrm>
          <a:off x="2705744" y="1835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81" name="テキスト ボックス 380"/>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87" name="直線コネクタ 386"/>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88" name="【港湾・漁港】&#10;一人当たり有形固定資産（償却資産）額最小値テキスト"/>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89" name="直線コネクタ 388"/>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90" name="【港湾・漁港】&#10;一人当たり有形固定資産（償却資産）額最大値テキスト"/>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91" name="直線コネクタ 390"/>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166946</xdr:rowOff>
    </xdr:from>
    <xdr:ext cx="599010" cy="259045"/>
    <xdr:sp macro="" textlink="">
      <xdr:nvSpPr>
        <xdr:cNvPr id="392" name="【港湾・漁港】&#10;一人当たり有形固定資産（償却資産）額平均値テキスト"/>
        <xdr:cNvSpPr txBox="1"/>
      </xdr:nvSpPr>
      <xdr:spPr>
        <a:xfrm>
          <a:off x="10515600" y="18169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93" name="フローチャート: 判断 392"/>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94" name="フローチャート: 判断 393"/>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95" name="フローチャート: 判断 394"/>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54380</xdr:rowOff>
    </xdr:from>
    <xdr:to>
      <xdr:col>55</xdr:col>
      <xdr:colOff>50800</xdr:colOff>
      <xdr:row>108</xdr:row>
      <xdr:rowOff>155980</xdr:rowOff>
    </xdr:to>
    <xdr:sp macro="" textlink="">
      <xdr:nvSpPr>
        <xdr:cNvPr id="401" name="楕円 400"/>
        <xdr:cNvSpPr/>
      </xdr:nvSpPr>
      <xdr:spPr>
        <a:xfrm>
          <a:off x="10426700" y="18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140757</xdr:rowOff>
    </xdr:from>
    <xdr:ext cx="534377" cy="259045"/>
    <xdr:sp macro="" textlink="">
      <xdr:nvSpPr>
        <xdr:cNvPr id="402" name="【港湾・漁港】&#10;一人当たり有形固定資産（償却資産）額該当値テキスト"/>
        <xdr:cNvSpPr txBox="1"/>
      </xdr:nvSpPr>
      <xdr:spPr>
        <a:xfrm>
          <a:off x="10515600" y="184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55085</xdr:rowOff>
    </xdr:from>
    <xdr:to>
      <xdr:col>50</xdr:col>
      <xdr:colOff>165100</xdr:colOff>
      <xdr:row>108</xdr:row>
      <xdr:rowOff>156685</xdr:rowOff>
    </xdr:to>
    <xdr:sp macro="" textlink="">
      <xdr:nvSpPr>
        <xdr:cNvPr id="403" name="楕円 402"/>
        <xdr:cNvSpPr/>
      </xdr:nvSpPr>
      <xdr:spPr>
        <a:xfrm>
          <a:off x="9588500" y="185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105180</xdr:rowOff>
    </xdr:from>
    <xdr:to>
      <xdr:col>55</xdr:col>
      <xdr:colOff>0</xdr:colOff>
      <xdr:row>108</xdr:row>
      <xdr:rowOff>105885</xdr:rowOff>
    </xdr:to>
    <xdr:cxnSp macro="">
      <xdr:nvCxnSpPr>
        <xdr:cNvPr id="404" name="直線コネクタ 403"/>
        <xdr:cNvCxnSpPr/>
      </xdr:nvCxnSpPr>
      <xdr:spPr>
        <a:xfrm flipV="1">
          <a:off x="9639300" y="18621780"/>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55496</xdr:rowOff>
    </xdr:from>
    <xdr:to>
      <xdr:col>46</xdr:col>
      <xdr:colOff>38100</xdr:colOff>
      <xdr:row>108</xdr:row>
      <xdr:rowOff>157096</xdr:rowOff>
    </xdr:to>
    <xdr:sp macro="" textlink="">
      <xdr:nvSpPr>
        <xdr:cNvPr id="405" name="楕円 404"/>
        <xdr:cNvSpPr/>
      </xdr:nvSpPr>
      <xdr:spPr>
        <a:xfrm>
          <a:off x="8699500" y="185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105885</xdr:rowOff>
    </xdr:from>
    <xdr:to>
      <xdr:col>50</xdr:col>
      <xdr:colOff>114300</xdr:colOff>
      <xdr:row>108</xdr:row>
      <xdr:rowOff>106296</xdr:rowOff>
    </xdr:to>
    <xdr:cxnSp macro="">
      <xdr:nvCxnSpPr>
        <xdr:cNvPr id="406" name="直線コネクタ 405"/>
        <xdr:cNvCxnSpPr/>
      </xdr:nvCxnSpPr>
      <xdr:spPr>
        <a:xfrm flipV="1">
          <a:off x="8750300" y="18622485"/>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407" name="n_1aveValue【港湾・漁港】&#10;一人当たり有形固定資産（償却資産）額"/>
        <xdr:cNvSpPr txBox="1"/>
      </xdr:nvSpPr>
      <xdr:spPr>
        <a:xfrm>
          <a:off x="932709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408" name="n_2aveValue【港湾・漁港】&#10;一人当たり有形固定資産（償却資産）額"/>
        <xdr:cNvSpPr txBox="1"/>
      </xdr:nvSpPr>
      <xdr:spPr>
        <a:xfrm>
          <a:off x="84507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147812</xdr:rowOff>
    </xdr:from>
    <xdr:ext cx="534377" cy="259045"/>
    <xdr:sp macro="" textlink="">
      <xdr:nvSpPr>
        <xdr:cNvPr id="409" name="n_1mainValue【港湾・漁港】&#10;一人当たり有形固定資産（償却資産）額"/>
        <xdr:cNvSpPr txBox="1"/>
      </xdr:nvSpPr>
      <xdr:spPr>
        <a:xfrm>
          <a:off x="9359411" y="186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148223</xdr:rowOff>
    </xdr:from>
    <xdr:ext cx="534377" cy="259045"/>
    <xdr:sp macro="" textlink="">
      <xdr:nvSpPr>
        <xdr:cNvPr id="410" name="n_2mainValue【港湾・漁港】&#10;一人当たり有形固定資産（償却資産）額"/>
        <xdr:cNvSpPr txBox="1"/>
      </xdr:nvSpPr>
      <xdr:spPr>
        <a:xfrm>
          <a:off x="8483111" y="1866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1" name="テキスト ボックス 4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3" name="テキスト ボックス 4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1" name="テキスト ボックス 4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35" name="直線コネクタ 434"/>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36"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37" name="直線コネクタ 436"/>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38"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39" name="直線コネクタ 438"/>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40"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41" name="フローチャート: 判断 440"/>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42" name="フローチャート: 判断 441"/>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43" name="フローチャート: 判断 442"/>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449" name="楕円 448"/>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23512</xdr:rowOff>
    </xdr:from>
    <xdr:ext cx="405111" cy="259045"/>
    <xdr:sp macro="" textlink="">
      <xdr:nvSpPr>
        <xdr:cNvPr id="450" name="【認定こども園・幼稚園・保育所】&#10;有形固定資産減価償却率該当値テキスト"/>
        <xdr:cNvSpPr txBox="1"/>
      </xdr:nvSpPr>
      <xdr:spPr>
        <a:xfrm>
          <a:off x="16357600"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170180</xdr:rowOff>
    </xdr:from>
    <xdr:to>
      <xdr:col>81</xdr:col>
      <xdr:colOff>101600</xdr:colOff>
      <xdr:row>37</xdr:row>
      <xdr:rowOff>100330</xdr:rowOff>
    </xdr:to>
    <xdr:sp macro="" textlink="">
      <xdr:nvSpPr>
        <xdr:cNvPr id="451" name="楕円 450"/>
        <xdr:cNvSpPr/>
      </xdr:nvSpPr>
      <xdr:spPr>
        <a:xfrm>
          <a:off x="15430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49530</xdr:rowOff>
    </xdr:from>
    <xdr:to>
      <xdr:col>85</xdr:col>
      <xdr:colOff>127000</xdr:colOff>
      <xdr:row>37</xdr:row>
      <xdr:rowOff>51435</xdr:rowOff>
    </xdr:to>
    <xdr:cxnSp macro="">
      <xdr:nvCxnSpPr>
        <xdr:cNvPr id="452" name="直線コネクタ 451"/>
        <xdr:cNvCxnSpPr/>
      </xdr:nvCxnSpPr>
      <xdr:spPr>
        <a:xfrm>
          <a:off x="15481300" y="63931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55880</xdr:rowOff>
    </xdr:from>
    <xdr:to>
      <xdr:col>76</xdr:col>
      <xdr:colOff>165100</xdr:colOff>
      <xdr:row>35</xdr:row>
      <xdr:rowOff>157480</xdr:rowOff>
    </xdr:to>
    <xdr:sp macro="" textlink="">
      <xdr:nvSpPr>
        <xdr:cNvPr id="453" name="楕円 452"/>
        <xdr:cNvSpPr/>
      </xdr:nvSpPr>
      <xdr:spPr>
        <a:xfrm>
          <a:off x="14541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106680</xdr:rowOff>
    </xdr:from>
    <xdr:to>
      <xdr:col>81</xdr:col>
      <xdr:colOff>50800</xdr:colOff>
      <xdr:row>37</xdr:row>
      <xdr:rowOff>49530</xdr:rowOff>
    </xdr:to>
    <xdr:cxnSp macro="">
      <xdr:nvCxnSpPr>
        <xdr:cNvPr id="454" name="直線コネクタ 453"/>
        <xdr:cNvCxnSpPr/>
      </xdr:nvCxnSpPr>
      <xdr:spPr>
        <a:xfrm>
          <a:off x="14592300" y="610743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55"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56"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116857</xdr:rowOff>
    </xdr:from>
    <xdr:ext cx="405111" cy="259045"/>
    <xdr:sp macro="" textlink="">
      <xdr:nvSpPr>
        <xdr:cNvPr id="457" name="n_1main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2557</xdr:rowOff>
    </xdr:from>
    <xdr:ext cx="405111" cy="259045"/>
    <xdr:sp macro="" textlink="">
      <xdr:nvSpPr>
        <xdr:cNvPr id="458" name="n_2mainValue【認定こども園・幼稚園・保育所】&#10;有形固定資産減価償却率"/>
        <xdr:cNvSpPr txBox="1"/>
      </xdr:nvSpPr>
      <xdr:spPr>
        <a:xfrm>
          <a:off x="14389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0" name="テキスト ボックス 4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2" name="テキスト ボックス 4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4" name="テキスト ボックス 4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6" name="テキスト ボックス 4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8" name="テキスト ボックス 4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82" name="直線コネクタ 481"/>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83"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84" name="直線コネクタ 483"/>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85"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86" name="直線コネクタ 485"/>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87"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88" name="フローチャート: 判断 487"/>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89" name="フローチャート: 判断 488"/>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90" name="フローチャート: 判断 489"/>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120650</xdr:rowOff>
    </xdr:from>
    <xdr:to>
      <xdr:col>116</xdr:col>
      <xdr:colOff>114300</xdr:colOff>
      <xdr:row>36</xdr:row>
      <xdr:rowOff>50800</xdr:rowOff>
    </xdr:to>
    <xdr:sp macro="" textlink="">
      <xdr:nvSpPr>
        <xdr:cNvPr id="496" name="楕円 495"/>
        <xdr:cNvSpPr/>
      </xdr:nvSpPr>
      <xdr:spPr>
        <a:xfrm>
          <a:off x="22110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143527</xdr:rowOff>
    </xdr:from>
    <xdr:ext cx="469744" cy="259045"/>
    <xdr:sp macro="" textlink="">
      <xdr:nvSpPr>
        <xdr:cNvPr id="497" name="【認定こども園・幼稚園・保育所】&#10;一人当たり面積該当値テキスト"/>
        <xdr:cNvSpPr txBox="1"/>
      </xdr:nvSpPr>
      <xdr:spPr>
        <a:xfrm>
          <a:off x="22199600"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109220</xdr:rowOff>
    </xdr:from>
    <xdr:to>
      <xdr:col>112</xdr:col>
      <xdr:colOff>38100</xdr:colOff>
      <xdr:row>36</xdr:row>
      <xdr:rowOff>39370</xdr:rowOff>
    </xdr:to>
    <xdr:sp macro="" textlink="">
      <xdr:nvSpPr>
        <xdr:cNvPr id="498" name="楕円 497"/>
        <xdr:cNvSpPr/>
      </xdr:nvSpPr>
      <xdr:spPr>
        <a:xfrm>
          <a:off x="21272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160020</xdr:rowOff>
    </xdr:from>
    <xdr:to>
      <xdr:col>116</xdr:col>
      <xdr:colOff>63500</xdr:colOff>
      <xdr:row>36</xdr:row>
      <xdr:rowOff>0</xdr:rowOff>
    </xdr:to>
    <xdr:cxnSp macro="">
      <xdr:nvCxnSpPr>
        <xdr:cNvPr id="499" name="直線コネクタ 498"/>
        <xdr:cNvCxnSpPr/>
      </xdr:nvCxnSpPr>
      <xdr:spPr>
        <a:xfrm>
          <a:off x="21323300" y="6160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120650</xdr:rowOff>
    </xdr:from>
    <xdr:to>
      <xdr:col>107</xdr:col>
      <xdr:colOff>101600</xdr:colOff>
      <xdr:row>36</xdr:row>
      <xdr:rowOff>50800</xdr:rowOff>
    </xdr:to>
    <xdr:sp macro="" textlink="">
      <xdr:nvSpPr>
        <xdr:cNvPr id="500" name="楕円 499"/>
        <xdr:cNvSpPr/>
      </xdr:nvSpPr>
      <xdr:spPr>
        <a:xfrm>
          <a:off x="20383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160020</xdr:rowOff>
    </xdr:from>
    <xdr:to>
      <xdr:col>111</xdr:col>
      <xdr:colOff>177800</xdr:colOff>
      <xdr:row>36</xdr:row>
      <xdr:rowOff>0</xdr:rowOff>
    </xdr:to>
    <xdr:cxnSp macro="">
      <xdr:nvCxnSpPr>
        <xdr:cNvPr id="501" name="直線コネクタ 500"/>
        <xdr:cNvCxnSpPr/>
      </xdr:nvCxnSpPr>
      <xdr:spPr>
        <a:xfrm flipV="1">
          <a:off x="20434300" y="6160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502" name="n_1aveValue【認定こども園・幼稚園・保育所】&#10;一人当たり面積"/>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503" name="n_2aveValue【認定こども園・幼稚園・保育所】&#10;一人当たり面積"/>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55897</xdr:rowOff>
    </xdr:from>
    <xdr:ext cx="469744" cy="259045"/>
    <xdr:sp macro="" textlink="">
      <xdr:nvSpPr>
        <xdr:cNvPr id="504" name="n_1mainValue【認定こども園・幼稚園・保育所】&#10;一人当たり面積"/>
        <xdr:cNvSpPr txBox="1"/>
      </xdr:nvSpPr>
      <xdr:spPr>
        <a:xfrm>
          <a:off x="2107572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67327</xdr:rowOff>
    </xdr:from>
    <xdr:ext cx="469744" cy="259045"/>
    <xdr:sp macro="" textlink="">
      <xdr:nvSpPr>
        <xdr:cNvPr id="505" name="n_2mainValue【認定こども園・幼稚園・保育所】&#10;一人当たり面積"/>
        <xdr:cNvSpPr txBox="1"/>
      </xdr:nvSpPr>
      <xdr:spPr>
        <a:xfrm>
          <a:off x="20199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32" name="直線コネクタ 531"/>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3"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4" name="直線コネクタ 533"/>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35"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36" name="直線コネクタ 53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537"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38" name="フローチャート: 判断 537"/>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9" name="フローチャート: 判断 53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0" name="フローチャート: 判断 539"/>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145143</xdr:rowOff>
    </xdr:from>
    <xdr:to>
      <xdr:col>85</xdr:col>
      <xdr:colOff>177800</xdr:colOff>
      <xdr:row>59</xdr:row>
      <xdr:rowOff>75293</xdr:rowOff>
    </xdr:to>
    <xdr:sp macro="" textlink="">
      <xdr:nvSpPr>
        <xdr:cNvPr id="546" name="楕円 545"/>
        <xdr:cNvSpPr/>
      </xdr:nvSpPr>
      <xdr:spPr>
        <a:xfrm>
          <a:off x="16268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168020</xdr:rowOff>
    </xdr:from>
    <xdr:ext cx="405111" cy="259045"/>
    <xdr:sp macro="" textlink="">
      <xdr:nvSpPr>
        <xdr:cNvPr id="547" name="【学校施設】&#10;有形固定資産減価償却率該当値テキスト"/>
        <xdr:cNvSpPr txBox="1"/>
      </xdr:nvSpPr>
      <xdr:spPr>
        <a:xfrm>
          <a:off x="16357600" y="99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548" name="楕円 547"/>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59</xdr:row>
      <xdr:rowOff>24493</xdr:rowOff>
    </xdr:to>
    <xdr:cxnSp macro="">
      <xdr:nvCxnSpPr>
        <xdr:cNvPr id="549" name="直線コネクタ 548"/>
        <xdr:cNvCxnSpPr/>
      </xdr:nvCxnSpPr>
      <xdr:spPr>
        <a:xfrm>
          <a:off x="15481300" y="1003554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136978</xdr:rowOff>
    </xdr:from>
    <xdr:to>
      <xdr:col>76</xdr:col>
      <xdr:colOff>165100</xdr:colOff>
      <xdr:row>56</xdr:row>
      <xdr:rowOff>67128</xdr:rowOff>
    </xdr:to>
    <xdr:sp macro="" textlink="">
      <xdr:nvSpPr>
        <xdr:cNvPr id="550" name="楕円 549"/>
        <xdr:cNvSpPr/>
      </xdr:nvSpPr>
      <xdr:spPr>
        <a:xfrm>
          <a:off x="14541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xdr:rowOff>
    </xdr:from>
    <xdr:to>
      <xdr:col>81</xdr:col>
      <xdr:colOff>50800</xdr:colOff>
      <xdr:row>58</xdr:row>
      <xdr:rowOff>91440</xdr:rowOff>
    </xdr:to>
    <xdr:cxnSp macro="">
      <xdr:nvCxnSpPr>
        <xdr:cNvPr id="551" name="直線コネクタ 550"/>
        <xdr:cNvCxnSpPr/>
      </xdr:nvCxnSpPr>
      <xdr:spPr>
        <a:xfrm>
          <a:off x="14592300" y="9617528"/>
          <a:ext cx="8890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2"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53"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554" name="n_1mainValue【学校施設】&#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83655</xdr:rowOff>
    </xdr:from>
    <xdr:ext cx="405111" cy="259045"/>
    <xdr:sp macro="" textlink="">
      <xdr:nvSpPr>
        <xdr:cNvPr id="555" name="n_2mainValue【学校施設】&#10;有形固定資産減価償却率"/>
        <xdr:cNvSpPr txBox="1"/>
      </xdr:nvSpPr>
      <xdr:spPr>
        <a:xfrm>
          <a:off x="14389744" y="934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6" name="テキスト ボックス 5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7" name="直線コネクタ 5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8" name="テキスト ボックス 5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9" name="直線コネクタ 5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0" name="テキスト ボックス 5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1" name="直線コネクタ 5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2" name="テキスト ボックス 5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3" name="直線コネクタ 5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4" name="テキスト ボックス 5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5" name="直線コネクタ 5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6" name="テキスト ボックス 5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7" name="直線コネクタ 5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8" name="テキスト ボックス 5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82" name="直線コネクタ 581"/>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83"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84" name="直線コネクタ 58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85"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86" name="直線コネクタ 585"/>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587" name="【学校施設】&#10;一人当たり面積平均値テキスト"/>
        <xdr:cNvSpPr txBox="1"/>
      </xdr:nvSpPr>
      <xdr:spPr>
        <a:xfrm>
          <a:off x="221996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88" name="フローチャート: 判断 587"/>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89" name="フローチャート: 判断 588"/>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90" name="フローチャート: 判断 589"/>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153307</xdr:rowOff>
    </xdr:from>
    <xdr:to>
      <xdr:col>116</xdr:col>
      <xdr:colOff>114300</xdr:colOff>
      <xdr:row>60</xdr:row>
      <xdr:rowOff>83457</xdr:rowOff>
    </xdr:to>
    <xdr:sp macro="" textlink="">
      <xdr:nvSpPr>
        <xdr:cNvPr id="596" name="楕円 595"/>
        <xdr:cNvSpPr/>
      </xdr:nvSpPr>
      <xdr:spPr>
        <a:xfrm>
          <a:off x="22110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131734</xdr:rowOff>
    </xdr:from>
    <xdr:ext cx="469744" cy="259045"/>
    <xdr:sp macro="" textlink="">
      <xdr:nvSpPr>
        <xdr:cNvPr id="597" name="【学校施設】&#10;一人当たり面積該当値テキスト"/>
        <xdr:cNvSpPr txBox="1"/>
      </xdr:nvSpPr>
      <xdr:spPr>
        <a:xfrm>
          <a:off x="22199600" y="1024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140898</xdr:rowOff>
    </xdr:from>
    <xdr:to>
      <xdr:col>112</xdr:col>
      <xdr:colOff>38100</xdr:colOff>
      <xdr:row>60</xdr:row>
      <xdr:rowOff>71048</xdr:rowOff>
    </xdr:to>
    <xdr:sp macro="" textlink="">
      <xdr:nvSpPr>
        <xdr:cNvPr id="598" name="楕円 597"/>
        <xdr:cNvSpPr/>
      </xdr:nvSpPr>
      <xdr:spPr>
        <a:xfrm>
          <a:off x="21272500" y="102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20248</xdr:rowOff>
    </xdr:from>
    <xdr:to>
      <xdr:col>116</xdr:col>
      <xdr:colOff>63500</xdr:colOff>
      <xdr:row>60</xdr:row>
      <xdr:rowOff>32657</xdr:rowOff>
    </xdr:to>
    <xdr:cxnSp macro="">
      <xdr:nvCxnSpPr>
        <xdr:cNvPr id="599" name="直線コネクタ 598"/>
        <xdr:cNvCxnSpPr/>
      </xdr:nvCxnSpPr>
      <xdr:spPr>
        <a:xfrm>
          <a:off x="21323300" y="10307248"/>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122610</xdr:rowOff>
    </xdr:from>
    <xdr:to>
      <xdr:col>107</xdr:col>
      <xdr:colOff>101600</xdr:colOff>
      <xdr:row>60</xdr:row>
      <xdr:rowOff>52760</xdr:rowOff>
    </xdr:to>
    <xdr:sp macro="" textlink="">
      <xdr:nvSpPr>
        <xdr:cNvPr id="600" name="楕円 599"/>
        <xdr:cNvSpPr/>
      </xdr:nvSpPr>
      <xdr:spPr>
        <a:xfrm>
          <a:off x="20383500" y="102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1960</xdr:rowOff>
    </xdr:from>
    <xdr:to>
      <xdr:col>111</xdr:col>
      <xdr:colOff>177800</xdr:colOff>
      <xdr:row>60</xdr:row>
      <xdr:rowOff>20248</xdr:rowOff>
    </xdr:to>
    <xdr:cxnSp macro="">
      <xdr:nvCxnSpPr>
        <xdr:cNvPr id="601" name="直線コネクタ 600"/>
        <xdr:cNvCxnSpPr/>
      </xdr:nvCxnSpPr>
      <xdr:spPr>
        <a:xfrm>
          <a:off x="20434300" y="102889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602"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603"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62175</xdr:rowOff>
    </xdr:from>
    <xdr:ext cx="469744" cy="259045"/>
    <xdr:sp macro="" textlink="">
      <xdr:nvSpPr>
        <xdr:cNvPr id="604" name="n_1mainValue【学校施設】&#10;一人当たり面積"/>
        <xdr:cNvSpPr txBox="1"/>
      </xdr:nvSpPr>
      <xdr:spPr>
        <a:xfrm>
          <a:off x="21075727" y="103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43887</xdr:rowOff>
    </xdr:from>
    <xdr:ext cx="469744" cy="259045"/>
    <xdr:sp macro="" textlink="">
      <xdr:nvSpPr>
        <xdr:cNvPr id="605" name="n_2mainValue【学校施設】&#10;一人当たり面積"/>
        <xdr:cNvSpPr txBox="1"/>
      </xdr:nvSpPr>
      <xdr:spPr>
        <a:xfrm>
          <a:off x="20199427" y="1033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6" name="テキスト ボックス 61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6" name="テキスト ボックス 62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630" name="直線コネクタ 629"/>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631"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632" name="直線コネクタ 631"/>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4" name="直線コネクタ 63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635"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36" name="フローチャート: 判断 635"/>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37" name="フローチャート: 判断 636"/>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38" name="フローチャート: 判断 637"/>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44" name="楕円 643"/>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45"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84455</xdr:rowOff>
    </xdr:from>
    <xdr:to>
      <xdr:col>81</xdr:col>
      <xdr:colOff>101600</xdr:colOff>
      <xdr:row>78</xdr:row>
      <xdr:rowOff>14605</xdr:rowOff>
    </xdr:to>
    <xdr:sp macro="" textlink="">
      <xdr:nvSpPr>
        <xdr:cNvPr id="646" name="楕円 645"/>
        <xdr:cNvSpPr/>
      </xdr:nvSpPr>
      <xdr:spPr>
        <a:xfrm>
          <a:off x="15430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135255</xdr:rowOff>
    </xdr:to>
    <xdr:cxnSp macro="">
      <xdr:nvCxnSpPr>
        <xdr:cNvPr id="647" name="直線コネクタ 646"/>
        <xdr:cNvCxnSpPr/>
      </xdr:nvCxnSpPr>
      <xdr:spPr>
        <a:xfrm flipV="1">
          <a:off x="15481300" y="133350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135889</xdr:rowOff>
    </xdr:from>
    <xdr:to>
      <xdr:col>76</xdr:col>
      <xdr:colOff>165100</xdr:colOff>
      <xdr:row>78</xdr:row>
      <xdr:rowOff>66039</xdr:rowOff>
    </xdr:to>
    <xdr:sp macro="" textlink="">
      <xdr:nvSpPr>
        <xdr:cNvPr id="648" name="楕円 647"/>
        <xdr:cNvSpPr/>
      </xdr:nvSpPr>
      <xdr:spPr>
        <a:xfrm>
          <a:off x="14541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135255</xdr:rowOff>
    </xdr:from>
    <xdr:to>
      <xdr:col>81</xdr:col>
      <xdr:colOff>50800</xdr:colOff>
      <xdr:row>78</xdr:row>
      <xdr:rowOff>15239</xdr:rowOff>
    </xdr:to>
    <xdr:cxnSp macro="">
      <xdr:nvCxnSpPr>
        <xdr:cNvPr id="649" name="直線コネクタ 648"/>
        <xdr:cNvCxnSpPr/>
      </xdr:nvCxnSpPr>
      <xdr:spPr>
        <a:xfrm flipV="1">
          <a:off x="14592300" y="133369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50"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651"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31132</xdr:rowOff>
    </xdr:from>
    <xdr:ext cx="405111" cy="259045"/>
    <xdr:sp macro="" textlink="">
      <xdr:nvSpPr>
        <xdr:cNvPr id="652" name="n_1mainValue【児童館】&#10;有形固定資産減価償却率"/>
        <xdr:cNvSpPr txBox="1"/>
      </xdr:nvSpPr>
      <xdr:spPr>
        <a:xfrm>
          <a:off x="152660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82566</xdr:rowOff>
    </xdr:from>
    <xdr:ext cx="405111" cy="259045"/>
    <xdr:sp macro="" textlink="">
      <xdr:nvSpPr>
        <xdr:cNvPr id="653" name="n_2mainValue【児童館】&#10;有形固定資産減価償却率"/>
        <xdr:cNvSpPr txBox="1"/>
      </xdr:nvSpPr>
      <xdr:spPr>
        <a:xfrm>
          <a:off x="143897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77" name="直線コネクタ 676"/>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9" name="直線コネクタ 67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80"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81" name="直線コネクタ 680"/>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682"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83" name="フローチャート: 判断 682"/>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84" name="フローチャート: 判断 683"/>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85" name="フローチャート: 判断 684"/>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91" name="楕円 690"/>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92" name="【児童館】&#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93" name="楕円 692"/>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94" name="直線コネクタ 693"/>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95" name="楕円 694"/>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96" name="直線コネクタ 695"/>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97"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98"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99" name="n_1mainValue【児童館】&#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00" name="n_2mainValue【児童館】&#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1" name="テキスト ボックス 7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3" name="テキスト ボックス 7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1" name="テキスト ボックス 7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3" name="テキスト ボックス 7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725" name="直線コネクタ 724"/>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26"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27" name="直線コネクタ 726"/>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728"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729" name="直線コネクタ 728"/>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730"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731" name="フローチャート: 判断 730"/>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32" name="フローチャート: 判断 731"/>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733" name="フローチャート: 判断 732"/>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19686</xdr:rowOff>
    </xdr:from>
    <xdr:to>
      <xdr:col>85</xdr:col>
      <xdr:colOff>177800</xdr:colOff>
      <xdr:row>104</xdr:row>
      <xdr:rowOff>121286</xdr:rowOff>
    </xdr:to>
    <xdr:sp macro="" textlink="">
      <xdr:nvSpPr>
        <xdr:cNvPr id="739" name="楕円 738"/>
        <xdr:cNvSpPr/>
      </xdr:nvSpPr>
      <xdr:spPr>
        <a:xfrm>
          <a:off x="16268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42563</xdr:rowOff>
    </xdr:from>
    <xdr:ext cx="405111" cy="259045"/>
    <xdr:sp macro="" textlink="">
      <xdr:nvSpPr>
        <xdr:cNvPr id="740" name="【公民館】&#10;有形固定資産減価償却率該当値テキスト"/>
        <xdr:cNvSpPr txBox="1"/>
      </xdr:nvSpPr>
      <xdr:spPr>
        <a:xfrm>
          <a:off x="163576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63500</xdr:rowOff>
    </xdr:from>
    <xdr:to>
      <xdr:col>81</xdr:col>
      <xdr:colOff>101600</xdr:colOff>
      <xdr:row>103</xdr:row>
      <xdr:rowOff>165100</xdr:rowOff>
    </xdr:to>
    <xdr:sp macro="" textlink="">
      <xdr:nvSpPr>
        <xdr:cNvPr id="741" name="楕円 740"/>
        <xdr:cNvSpPr/>
      </xdr:nvSpPr>
      <xdr:spPr>
        <a:xfrm>
          <a:off x="15430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114300</xdr:rowOff>
    </xdr:from>
    <xdr:to>
      <xdr:col>85</xdr:col>
      <xdr:colOff>127000</xdr:colOff>
      <xdr:row>104</xdr:row>
      <xdr:rowOff>70486</xdr:rowOff>
    </xdr:to>
    <xdr:cxnSp macro="">
      <xdr:nvCxnSpPr>
        <xdr:cNvPr id="742" name="直線コネクタ 741"/>
        <xdr:cNvCxnSpPr/>
      </xdr:nvCxnSpPr>
      <xdr:spPr>
        <a:xfrm>
          <a:off x="15481300" y="17773650"/>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43" name="楕円 742"/>
        <xdr:cNvSpPr/>
      </xdr:nvSpPr>
      <xdr:spPr>
        <a:xfrm>
          <a:off x="14541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114300</xdr:rowOff>
    </xdr:from>
    <xdr:to>
      <xdr:col>81</xdr:col>
      <xdr:colOff>50800</xdr:colOff>
      <xdr:row>103</xdr:row>
      <xdr:rowOff>158114</xdr:rowOff>
    </xdr:to>
    <xdr:cxnSp macro="">
      <xdr:nvCxnSpPr>
        <xdr:cNvPr id="744" name="直線コネクタ 743"/>
        <xdr:cNvCxnSpPr/>
      </xdr:nvCxnSpPr>
      <xdr:spPr>
        <a:xfrm flipV="1">
          <a:off x="14592300" y="177736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45"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746"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10177</xdr:rowOff>
    </xdr:from>
    <xdr:ext cx="405111" cy="259045"/>
    <xdr:sp macro="" textlink="">
      <xdr:nvSpPr>
        <xdr:cNvPr id="747" name="n_1mainValue【公民館】&#10;有形固定資産減価償却率"/>
        <xdr:cNvSpPr txBox="1"/>
      </xdr:nvSpPr>
      <xdr:spPr>
        <a:xfrm>
          <a:off x="15266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48" name="n_2main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774" name="直線コネクタ 773"/>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775"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776" name="直線コネクタ 775"/>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7"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8" name="直線コネクタ 777"/>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779"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80" name="フローチャート: 判断 779"/>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81" name="フローチャート: 判断 780"/>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82" name="フローチャート: 判断 781"/>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88" name="楕円 787"/>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789" name="【公民館】&#10;一人当たり面積該当値テキスト"/>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66221</xdr:rowOff>
    </xdr:from>
    <xdr:to>
      <xdr:col>112</xdr:col>
      <xdr:colOff>38100</xdr:colOff>
      <xdr:row>107</xdr:row>
      <xdr:rowOff>167821</xdr:rowOff>
    </xdr:to>
    <xdr:sp macro="" textlink="">
      <xdr:nvSpPr>
        <xdr:cNvPr id="790" name="楕円 789"/>
        <xdr:cNvSpPr/>
      </xdr:nvSpPr>
      <xdr:spPr>
        <a:xfrm>
          <a:off x="2127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117021</xdr:rowOff>
    </xdr:to>
    <xdr:cxnSp macro="">
      <xdr:nvCxnSpPr>
        <xdr:cNvPr id="791" name="直線コネクタ 790"/>
        <xdr:cNvCxnSpPr/>
      </xdr:nvCxnSpPr>
      <xdr:spPr>
        <a:xfrm flipV="1">
          <a:off x="21323300" y="184556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72752</xdr:rowOff>
    </xdr:from>
    <xdr:to>
      <xdr:col>107</xdr:col>
      <xdr:colOff>101600</xdr:colOff>
      <xdr:row>108</xdr:row>
      <xdr:rowOff>2902</xdr:rowOff>
    </xdr:to>
    <xdr:sp macro="" textlink="">
      <xdr:nvSpPr>
        <xdr:cNvPr id="792" name="楕円 791"/>
        <xdr:cNvSpPr/>
      </xdr:nvSpPr>
      <xdr:spPr>
        <a:xfrm>
          <a:off x="2038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117021</xdr:rowOff>
    </xdr:from>
    <xdr:to>
      <xdr:col>111</xdr:col>
      <xdr:colOff>177800</xdr:colOff>
      <xdr:row>107</xdr:row>
      <xdr:rowOff>123552</xdr:rowOff>
    </xdr:to>
    <xdr:cxnSp macro="">
      <xdr:nvCxnSpPr>
        <xdr:cNvPr id="793" name="直線コネクタ 792"/>
        <xdr:cNvCxnSpPr/>
      </xdr:nvCxnSpPr>
      <xdr:spPr>
        <a:xfrm flipV="1">
          <a:off x="20434300" y="184621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794"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95"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158948</xdr:rowOff>
    </xdr:from>
    <xdr:ext cx="469744" cy="259045"/>
    <xdr:sp macro="" textlink="">
      <xdr:nvSpPr>
        <xdr:cNvPr id="796" name="n_1mainValue【公民館】&#10;一人当たり面積"/>
        <xdr:cNvSpPr txBox="1"/>
      </xdr:nvSpPr>
      <xdr:spPr>
        <a:xfrm>
          <a:off x="21075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797" name="n_2mainValue【公民館】&#10;一人当たり面積"/>
        <xdr:cNvSpPr txBox="1"/>
      </xdr:nvSpPr>
      <xdr:spPr>
        <a:xfrm>
          <a:off x="20199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本市においては、類似団体と比べて上記施設の一人当たり有形固定資産額や面積等が少ない状況であるとともに、ほとんどの施設で有形固定資産減価償却率が高い状況である</a:t>
          </a:r>
          <a:r>
            <a:rPr kumimoji="1" lang="ja-JP" altLang="en-US" sz="1100">
              <a:solidFill>
                <a:schemeClr val="dk1"/>
              </a:solidFill>
              <a:effectLst/>
              <a:latin typeface="+mn-lt"/>
              <a:ea typeface="+mn-ea"/>
              <a:cs typeface="+mn-cs"/>
            </a:rPr>
            <a:t>が、</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主に学校施設や公民館の長寿命化等に取り組むことによって、全体の有形固定資産減価償却比率は減少している。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　「公共施設等総合管理計画」に基づき、中長期的な視点で施設の更新や統廃合、長寿命化などを検討しながら、適正な財政運営を行っていく必要がある。</a:t>
          </a:r>
          <a:endParaRPr lang="ja-JP" altLang="ja-JP" sz="1400">
            <a:effectLst/>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58,691
58,276
135.66
26,584,867
25,798,862
665,367
13,355,617
27,456,661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33564</xdr:rowOff>
    </xdr:from>
    <xdr:to>
      <xdr:col>24</xdr:col>
      <xdr:colOff>114300</xdr:colOff>
      <xdr:row>35</xdr:row>
      <xdr:rowOff>135164</xdr:rowOff>
    </xdr:to>
    <xdr:sp macro="" textlink="">
      <xdr:nvSpPr>
        <xdr:cNvPr id="71" name="楕円 70"/>
        <xdr:cNvSpPr/>
      </xdr:nvSpPr>
      <xdr:spPr>
        <a:xfrm>
          <a:off x="4584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56441</xdr:rowOff>
    </xdr:from>
    <xdr:ext cx="405111" cy="259045"/>
    <xdr:sp macro="" textlink="">
      <xdr:nvSpPr>
        <xdr:cNvPr id="72" name="【図書館】&#10;有形固定資産減価償却率該当値テキスト"/>
        <xdr:cNvSpPr txBox="1"/>
      </xdr:nvSpPr>
      <xdr:spPr>
        <a:xfrm>
          <a:off x="46736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3" name="楕円 72"/>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84364</xdr:rowOff>
    </xdr:from>
    <xdr:to>
      <xdr:col>24</xdr:col>
      <xdr:colOff>63500</xdr:colOff>
      <xdr:row>35</xdr:row>
      <xdr:rowOff>117022</xdr:rowOff>
    </xdr:to>
    <xdr:cxnSp macro="">
      <xdr:nvCxnSpPr>
        <xdr:cNvPr id="74" name="直線コネクタ 73"/>
        <xdr:cNvCxnSpPr/>
      </xdr:nvCxnSpPr>
      <xdr:spPr>
        <a:xfrm flipV="1">
          <a:off x="3797300" y="60851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5" name="楕円 74"/>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35</xdr:row>
      <xdr:rowOff>149678</xdr:rowOff>
    </xdr:to>
    <xdr:cxnSp macro="">
      <xdr:nvCxnSpPr>
        <xdr:cNvPr id="76" name="直線コネクタ 75"/>
        <xdr:cNvCxnSpPr/>
      </xdr:nvCxnSpPr>
      <xdr:spPr>
        <a:xfrm flipV="1">
          <a:off x="2908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7"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79" name="n_1mainValue【図書館】&#10;有形固定資産減価償却率"/>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0" name="n_2mainValue【図書館】&#10;有形固定資産減価償却率"/>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9"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18" name="楕円 117"/>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19" name="【図書館】&#10;一人当たり面積該当値テキスト"/>
        <xdr:cNvSpPr txBox="1"/>
      </xdr:nvSpPr>
      <xdr:spPr>
        <a:xfrm>
          <a:off x="10515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20" name="楕円 119"/>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152400</xdr:rowOff>
    </xdr:to>
    <xdr:cxnSp macro="">
      <xdr:nvCxnSpPr>
        <xdr:cNvPr id="121" name="直線コネクタ 120"/>
        <xdr:cNvCxnSpPr/>
      </xdr:nvCxnSpPr>
      <xdr:spPr>
        <a:xfrm>
          <a:off x="9639300" y="632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120650</xdr:rowOff>
    </xdr:from>
    <xdr:to>
      <xdr:col>46</xdr:col>
      <xdr:colOff>38100</xdr:colOff>
      <xdr:row>37</xdr:row>
      <xdr:rowOff>50800</xdr:rowOff>
    </xdr:to>
    <xdr:sp macro="" textlink="">
      <xdr:nvSpPr>
        <xdr:cNvPr id="122" name="楕円 121"/>
        <xdr:cNvSpPr/>
      </xdr:nvSpPr>
      <xdr:spPr>
        <a:xfrm>
          <a:off x="869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37</xdr:row>
      <xdr:rowOff>0</xdr:rowOff>
    </xdr:to>
    <xdr:cxnSp macro="">
      <xdr:nvCxnSpPr>
        <xdr:cNvPr id="123" name="直線コネクタ 122"/>
        <xdr:cNvCxnSpPr/>
      </xdr:nvCxnSpPr>
      <xdr:spPr>
        <a:xfrm flipV="1">
          <a:off x="8750300" y="632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4"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5"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26" name="n_1main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67327</xdr:rowOff>
    </xdr:from>
    <xdr:ext cx="469744" cy="259045"/>
    <xdr:sp macro="" textlink="">
      <xdr:nvSpPr>
        <xdr:cNvPr id="127" name="n_2mainValue【図書館】&#10;一人当たり面積"/>
        <xdr:cNvSpPr txBox="1"/>
      </xdr:nvSpPr>
      <xdr:spPr>
        <a:xfrm>
          <a:off x="8515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7"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67310</xdr:rowOff>
    </xdr:from>
    <xdr:to>
      <xdr:col>24</xdr:col>
      <xdr:colOff>114300</xdr:colOff>
      <xdr:row>56</xdr:row>
      <xdr:rowOff>168910</xdr:rowOff>
    </xdr:to>
    <xdr:sp macro="" textlink="">
      <xdr:nvSpPr>
        <xdr:cNvPr id="166" name="楕円 165"/>
        <xdr:cNvSpPr/>
      </xdr:nvSpPr>
      <xdr:spPr>
        <a:xfrm>
          <a:off x="45847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163212</xdr:rowOff>
    </xdr:from>
    <xdr:ext cx="405111" cy="259045"/>
    <xdr:sp macro="" textlink="">
      <xdr:nvSpPr>
        <xdr:cNvPr id="167" name="【体育館・プール】&#10;有形固定資産減価償却率該当値テキスト"/>
        <xdr:cNvSpPr txBox="1"/>
      </xdr:nvSpPr>
      <xdr:spPr>
        <a:xfrm>
          <a:off x="4673600" y="959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86360</xdr:rowOff>
    </xdr:from>
    <xdr:to>
      <xdr:col>20</xdr:col>
      <xdr:colOff>38100</xdr:colOff>
      <xdr:row>57</xdr:row>
      <xdr:rowOff>16510</xdr:rowOff>
    </xdr:to>
    <xdr:sp macro="" textlink="">
      <xdr:nvSpPr>
        <xdr:cNvPr id="168" name="楕円 167"/>
        <xdr:cNvSpPr/>
      </xdr:nvSpPr>
      <xdr:spPr>
        <a:xfrm>
          <a:off x="3746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118110</xdr:rowOff>
    </xdr:from>
    <xdr:to>
      <xdr:col>24</xdr:col>
      <xdr:colOff>63500</xdr:colOff>
      <xdr:row>56</xdr:row>
      <xdr:rowOff>137160</xdr:rowOff>
    </xdr:to>
    <xdr:cxnSp macro="">
      <xdr:nvCxnSpPr>
        <xdr:cNvPr id="169" name="直線コネクタ 168"/>
        <xdr:cNvCxnSpPr/>
      </xdr:nvCxnSpPr>
      <xdr:spPr>
        <a:xfrm flipV="1">
          <a:off x="3797300" y="97193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76835</xdr:rowOff>
    </xdr:from>
    <xdr:to>
      <xdr:col>15</xdr:col>
      <xdr:colOff>101600</xdr:colOff>
      <xdr:row>57</xdr:row>
      <xdr:rowOff>6985</xdr:rowOff>
    </xdr:to>
    <xdr:sp macro="" textlink="">
      <xdr:nvSpPr>
        <xdr:cNvPr id="170" name="楕円 169"/>
        <xdr:cNvSpPr/>
      </xdr:nvSpPr>
      <xdr:spPr>
        <a:xfrm>
          <a:off x="2857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127635</xdr:rowOff>
    </xdr:from>
    <xdr:to>
      <xdr:col>19</xdr:col>
      <xdr:colOff>177800</xdr:colOff>
      <xdr:row>56</xdr:row>
      <xdr:rowOff>137160</xdr:rowOff>
    </xdr:to>
    <xdr:cxnSp macro="">
      <xdr:nvCxnSpPr>
        <xdr:cNvPr id="171" name="直線コネクタ 170"/>
        <xdr:cNvCxnSpPr/>
      </xdr:nvCxnSpPr>
      <xdr:spPr>
        <a:xfrm>
          <a:off x="2908300" y="97288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72"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73"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33037</xdr:rowOff>
    </xdr:from>
    <xdr:ext cx="405111" cy="259045"/>
    <xdr:sp macro="" textlink="">
      <xdr:nvSpPr>
        <xdr:cNvPr id="174" name="n_1mainValue【体育館・プール】&#10;有形固定資産減価償却率"/>
        <xdr:cNvSpPr txBox="1"/>
      </xdr:nvSpPr>
      <xdr:spPr>
        <a:xfrm>
          <a:off x="3582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23512</xdr:rowOff>
    </xdr:from>
    <xdr:ext cx="405111" cy="259045"/>
    <xdr:sp macro="" textlink="">
      <xdr:nvSpPr>
        <xdr:cNvPr id="175" name="n_2mainValue【体育館・プール】&#10;有形固定資産減価償却率"/>
        <xdr:cNvSpPr txBox="1"/>
      </xdr:nvSpPr>
      <xdr:spPr>
        <a:xfrm>
          <a:off x="270574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202" name="【体育館・プール】&#10;一人当たり面積平均値テキスト"/>
        <xdr:cNvSpPr txBox="1"/>
      </xdr:nvSpPr>
      <xdr:spPr>
        <a:xfrm>
          <a:off x="105156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xdr:rowOff>
    </xdr:from>
    <xdr:to>
      <xdr:col>55</xdr:col>
      <xdr:colOff>50800</xdr:colOff>
      <xdr:row>63</xdr:row>
      <xdr:rowOff>105664</xdr:rowOff>
    </xdr:to>
    <xdr:sp macro="" textlink="">
      <xdr:nvSpPr>
        <xdr:cNvPr id="211" name="楕円 210"/>
        <xdr:cNvSpPr/>
      </xdr:nvSpPr>
      <xdr:spPr>
        <a:xfrm>
          <a:off x="10426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90441</xdr:rowOff>
    </xdr:from>
    <xdr:ext cx="469744" cy="259045"/>
    <xdr:sp macro="" textlink="">
      <xdr:nvSpPr>
        <xdr:cNvPr id="212" name="【体育館・プール】&#10;一人当たり面積該当値テキスト"/>
        <xdr:cNvSpPr txBox="1"/>
      </xdr:nvSpPr>
      <xdr:spPr>
        <a:xfrm>
          <a:off x="10515600" y="107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4064</xdr:rowOff>
    </xdr:from>
    <xdr:to>
      <xdr:col>50</xdr:col>
      <xdr:colOff>165100</xdr:colOff>
      <xdr:row>63</xdr:row>
      <xdr:rowOff>105664</xdr:rowOff>
    </xdr:to>
    <xdr:sp macro="" textlink="">
      <xdr:nvSpPr>
        <xdr:cNvPr id="213" name="楕円 212"/>
        <xdr:cNvSpPr/>
      </xdr:nvSpPr>
      <xdr:spPr>
        <a:xfrm>
          <a:off x="9588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54864</xdr:rowOff>
    </xdr:from>
    <xdr:to>
      <xdr:col>55</xdr:col>
      <xdr:colOff>0</xdr:colOff>
      <xdr:row>63</xdr:row>
      <xdr:rowOff>54864</xdr:rowOff>
    </xdr:to>
    <xdr:cxnSp macro="">
      <xdr:nvCxnSpPr>
        <xdr:cNvPr id="214" name="直線コネクタ 213"/>
        <xdr:cNvCxnSpPr/>
      </xdr:nvCxnSpPr>
      <xdr:spPr>
        <a:xfrm>
          <a:off x="9639300" y="10856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xdr:rowOff>
    </xdr:from>
    <xdr:to>
      <xdr:col>46</xdr:col>
      <xdr:colOff>38100</xdr:colOff>
      <xdr:row>63</xdr:row>
      <xdr:rowOff>107950</xdr:rowOff>
    </xdr:to>
    <xdr:sp macro="" textlink="">
      <xdr:nvSpPr>
        <xdr:cNvPr id="215" name="楕円 214"/>
        <xdr:cNvSpPr/>
      </xdr:nvSpPr>
      <xdr:spPr>
        <a:xfrm>
          <a:off x="869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54864</xdr:rowOff>
    </xdr:from>
    <xdr:to>
      <xdr:col>50</xdr:col>
      <xdr:colOff>114300</xdr:colOff>
      <xdr:row>63</xdr:row>
      <xdr:rowOff>57150</xdr:rowOff>
    </xdr:to>
    <xdr:cxnSp macro="">
      <xdr:nvCxnSpPr>
        <xdr:cNvPr id="216" name="直線コネクタ 215"/>
        <xdr:cNvCxnSpPr/>
      </xdr:nvCxnSpPr>
      <xdr:spPr>
        <a:xfrm flipV="1">
          <a:off x="8750300" y="1085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17"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18"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96791</xdr:rowOff>
    </xdr:from>
    <xdr:ext cx="469744" cy="259045"/>
    <xdr:sp macro="" textlink="">
      <xdr:nvSpPr>
        <xdr:cNvPr id="219" name="n_1mainValue【体育館・プール】&#10;一人当たり面積"/>
        <xdr:cNvSpPr txBox="1"/>
      </xdr:nvSpPr>
      <xdr:spPr>
        <a:xfrm>
          <a:off x="9391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220" name="n_2mainValue【体育館・プール】&#10;一人当たり面積"/>
        <xdr:cNvSpPr txBox="1"/>
      </xdr:nvSpPr>
      <xdr:spPr>
        <a:xfrm>
          <a:off x="8515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6" name="直線コネクタ 245"/>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7"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8" name="直線コネクタ 247"/>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49"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0" name="直線コネクタ 249"/>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51"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2" name="フローチャート: 判断 251"/>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3" name="フローチャート: 判断 252"/>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4" name="フローチャート: 判断 253"/>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34652</xdr:rowOff>
    </xdr:from>
    <xdr:to>
      <xdr:col>24</xdr:col>
      <xdr:colOff>114300</xdr:colOff>
      <xdr:row>80</xdr:row>
      <xdr:rowOff>136252</xdr:rowOff>
    </xdr:to>
    <xdr:sp macro="" textlink="">
      <xdr:nvSpPr>
        <xdr:cNvPr id="260" name="楕円 259"/>
        <xdr:cNvSpPr/>
      </xdr:nvSpPr>
      <xdr:spPr>
        <a:xfrm>
          <a:off x="45847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57529</xdr:rowOff>
    </xdr:from>
    <xdr:ext cx="405111" cy="259045"/>
    <xdr:sp macro="" textlink="">
      <xdr:nvSpPr>
        <xdr:cNvPr id="261" name="【福祉施設】&#10;有形固定資産減価償却率該当値テキスト"/>
        <xdr:cNvSpPr txBox="1"/>
      </xdr:nvSpPr>
      <xdr:spPr>
        <a:xfrm>
          <a:off x="4673600" y="136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132624</xdr:rowOff>
    </xdr:from>
    <xdr:to>
      <xdr:col>20</xdr:col>
      <xdr:colOff>38100</xdr:colOff>
      <xdr:row>80</xdr:row>
      <xdr:rowOff>62774</xdr:rowOff>
    </xdr:to>
    <xdr:sp macro="" textlink="">
      <xdr:nvSpPr>
        <xdr:cNvPr id="262" name="楕円 261"/>
        <xdr:cNvSpPr/>
      </xdr:nvSpPr>
      <xdr:spPr>
        <a:xfrm>
          <a:off x="3746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11974</xdr:rowOff>
    </xdr:from>
    <xdr:to>
      <xdr:col>24</xdr:col>
      <xdr:colOff>63500</xdr:colOff>
      <xdr:row>80</xdr:row>
      <xdr:rowOff>85452</xdr:rowOff>
    </xdr:to>
    <xdr:cxnSp macro="">
      <xdr:nvCxnSpPr>
        <xdr:cNvPr id="263" name="直線コネクタ 262"/>
        <xdr:cNvCxnSpPr/>
      </xdr:nvCxnSpPr>
      <xdr:spPr>
        <a:xfrm>
          <a:off x="3797300" y="13727974"/>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8527</xdr:rowOff>
    </xdr:from>
    <xdr:to>
      <xdr:col>15</xdr:col>
      <xdr:colOff>101600</xdr:colOff>
      <xdr:row>79</xdr:row>
      <xdr:rowOff>110127</xdr:rowOff>
    </xdr:to>
    <xdr:sp macro="" textlink="">
      <xdr:nvSpPr>
        <xdr:cNvPr id="264" name="楕円 263"/>
        <xdr:cNvSpPr/>
      </xdr:nvSpPr>
      <xdr:spPr>
        <a:xfrm>
          <a:off x="2857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59327</xdr:rowOff>
    </xdr:from>
    <xdr:to>
      <xdr:col>19</xdr:col>
      <xdr:colOff>177800</xdr:colOff>
      <xdr:row>80</xdr:row>
      <xdr:rowOff>11974</xdr:rowOff>
    </xdr:to>
    <xdr:cxnSp macro="">
      <xdr:nvCxnSpPr>
        <xdr:cNvPr id="265" name="直線コネクタ 264"/>
        <xdr:cNvCxnSpPr/>
      </xdr:nvCxnSpPr>
      <xdr:spPr>
        <a:xfrm>
          <a:off x="2908300" y="1360387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66"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169834</xdr:rowOff>
    </xdr:from>
    <xdr:ext cx="405111" cy="259045"/>
    <xdr:sp macro="" textlink="">
      <xdr:nvSpPr>
        <xdr:cNvPr id="267"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79301</xdr:rowOff>
    </xdr:from>
    <xdr:ext cx="405111" cy="259045"/>
    <xdr:sp macro="" textlink="">
      <xdr:nvSpPr>
        <xdr:cNvPr id="268" name="n_1mainValue【福祉施設】&#10;有形固定資産減価償却率"/>
        <xdr:cNvSpPr txBox="1"/>
      </xdr:nvSpPr>
      <xdr:spPr>
        <a:xfrm>
          <a:off x="35820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126654</xdr:rowOff>
    </xdr:from>
    <xdr:ext cx="405111" cy="259045"/>
    <xdr:sp macro="" textlink="">
      <xdr:nvSpPr>
        <xdr:cNvPr id="269" name="n_2mainValue【福祉施設】&#10;有形固定資産減価償却率"/>
        <xdr:cNvSpPr txBox="1"/>
      </xdr:nvSpPr>
      <xdr:spPr>
        <a:xfrm>
          <a:off x="2705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5" name="直線コネクタ 294"/>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6"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7" name="直線コネクタ 29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8"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9" name="直線コネクタ 298"/>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00"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01" name="フローチャート: 判断 300"/>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2" name="フローチャート: 判断 30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03" name="フローチャート: 判断 302"/>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117929</xdr:rowOff>
    </xdr:from>
    <xdr:to>
      <xdr:col>55</xdr:col>
      <xdr:colOff>50800</xdr:colOff>
      <xdr:row>85</xdr:row>
      <xdr:rowOff>48079</xdr:rowOff>
    </xdr:to>
    <xdr:sp macro="" textlink="">
      <xdr:nvSpPr>
        <xdr:cNvPr id="309" name="楕円 308"/>
        <xdr:cNvSpPr/>
      </xdr:nvSpPr>
      <xdr:spPr>
        <a:xfrm>
          <a:off x="10426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96356</xdr:rowOff>
    </xdr:from>
    <xdr:ext cx="469744" cy="259045"/>
    <xdr:sp macro="" textlink="">
      <xdr:nvSpPr>
        <xdr:cNvPr id="310" name="【福祉施設】&#10;一人当たり面積該当値テキスト"/>
        <xdr:cNvSpPr txBox="1"/>
      </xdr:nvSpPr>
      <xdr:spPr>
        <a:xfrm>
          <a:off x="10515600"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11" name="楕円 310"/>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168729</xdr:rowOff>
    </xdr:from>
    <xdr:to>
      <xdr:col>55</xdr:col>
      <xdr:colOff>0</xdr:colOff>
      <xdr:row>85</xdr:row>
      <xdr:rowOff>3811</xdr:rowOff>
    </xdr:to>
    <xdr:cxnSp macro="">
      <xdr:nvCxnSpPr>
        <xdr:cNvPr id="312" name="直線コネクタ 311"/>
        <xdr:cNvCxnSpPr/>
      </xdr:nvCxnSpPr>
      <xdr:spPr>
        <a:xfrm flipV="1">
          <a:off x="9639300" y="145705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127726</xdr:rowOff>
    </xdr:from>
    <xdr:to>
      <xdr:col>46</xdr:col>
      <xdr:colOff>38100</xdr:colOff>
      <xdr:row>85</xdr:row>
      <xdr:rowOff>57876</xdr:rowOff>
    </xdr:to>
    <xdr:sp macro="" textlink="">
      <xdr:nvSpPr>
        <xdr:cNvPr id="313" name="楕円 312"/>
        <xdr:cNvSpPr/>
      </xdr:nvSpPr>
      <xdr:spPr>
        <a:xfrm>
          <a:off x="8699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7076</xdr:rowOff>
    </xdr:to>
    <xdr:cxnSp macro="">
      <xdr:nvCxnSpPr>
        <xdr:cNvPr id="314" name="直線コネクタ 313"/>
        <xdr:cNvCxnSpPr/>
      </xdr:nvCxnSpPr>
      <xdr:spPr>
        <a:xfrm flipV="1">
          <a:off x="8750300" y="1457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15"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94722</xdr:rowOff>
    </xdr:from>
    <xdr:ext cx="469744" cy="259045"/>
    <xdr:sp macro="" textlink="">
      <xdr:nvSpPr>
        <xdr:cNvPr id="316" name="n_2aveValue【福祉施設】&#10;一人当たり面積"/>
        <xdr:cNvSpPr txBox="1"/>
      </xdr:nvSpPr>
      <xdr:spPr>
        <a:xfrm>
          <a:off x="8515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45738</xdr:rowOff>
    </xdr:from>
    <xdr:ext cx="469744" cy="259045"/>
    <xdr:sp macro="" textlink="">
      <xdr:nvSpPr>
        <xdr:cNvPr id="317" name="n_1main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74403</xdr:rowOff>
    </xdr:from>
    <xdr:ext cx="469744" cy="259045"/>
    <xdr:sp macro="" textlink="">
      <xdr:nvSpPr>
        <xdr:cNvPr id="318" name="n_2mainValue【福祉施設】&#10;一人当たり面積"/>
        <xdr:cNvSpPr txBox="1"/>
      </xdr:nvSpPr>
      <xdr:spPr>
        <a:xfrm>
          <a:off x="8515427" y="143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44" name="直線コネクタ 343"/>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45"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46" name="直線コネクタ 345"/>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7"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49"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51" name="フローチャート: 判断 350"/>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2" name="フローチャート: 判断 351"/>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12337</xdr:rowOff>
    </xdr:from>
    <xdr:to>
      <xdr:col>24</xdr:col>
      <xdr:colOff>114300</xdr:colOff>
      <xdr:row>102</xdr:row>
      <xdr:rowOff>113937</xdr:rowOff>
    </xdr:to>
    <xdr:sp macro="" textlink="">
      <xdr:nvSpPr>
        <xdr:cNvPr id="358" name="楕円 357"/>
        <xdr:cNvSpPr/>
      </xdr:nvSpPr>
      <xdr:spPr>
        <a:xfrm>
          <a:off x="45847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35214</xdr:rowOff>
    </xdr:from>
    <xdr:ext cx="405111" cy="259045"/>
    <xdr:sp macro="" textlink="">
      <xdr:nvSpPr>
        <xdr:cNvPr id="359" name="【市民会館】&#10;有形固定資産減価償却率該当値テキスト"/>
        <xdr:cNvSpPr txBox="1"/>
      </xdr:nvSpPr>
      <xdr:spPr>
        <a:xfrm>
          <a:off x="4673600" y="1735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41729</xdr:rowOff>
    </xdr:from>
    <xdr:to>
      <xdr:col>20</xdr:col>
      <xdr:colOff>38100</xdr:colOff>
      <xdr:row>102</xdr:row>
      <xdr:rowOff>143329</xdr:rowOff>
    </xdr:to>
    <xdr:sp macro="" textlink="">
      <xdr:nvSpPr>
        <xdr:cNvPr id="360" name="楕円 359"/>
        <xdr:cNvSpPr/>
      </xdr:nvSpPr>
      <xdr:spPr>
        <a:xfrm>
          <a:off x="3746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63137</xdr:rowOff>
    </xdr:from>
    <xdr:to>
      <xdr:col>24</xdr:col>
      <xdr:colOff>63500</xdr:colOff>
      <xdr:row>102</xdr:row>
      <xdr:rowOff>92529</xdr:rowOff>
    </xdr:to>
    <xdr:cxnSp macro="">
      <xdr:nvCxnSpPr>
        <xdr:cNvPr id="361" name="直線コネクタ 360"/>
        <xdr:cNvCxnSpPr/>
      </xdr:nvCxnSpPr>
      <xdr:spPr>
        <a:xfrm flipV="1">
          <a:off x="3797300" y="175510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74386</xdr:rowOff>
    </xdr:from>
    <xdr:to>
      <xdr:col>15</xdr:col>
      <xdr:colOff>101600</xdr:colOff>
      <xdr:row>103</xdr:row>
      <xdr:rowOff>4536</xdr:rowOff>
    </xdr:to>
    <xdr:sp macro="" textlink="">
      <xdr:nvSpPr>
        <xdr:cNvPr id="362" name="楕円 361"/>
        <xdr:cNvSpPr/>
      </xdr:nvSpPr>
      <xdr:spPr>
        <a:xfrm>
          <a:off x="2857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92529</xdr:rowOff>
    </xdr:from>
    <xdr:to>
      <xdr:col>19</xdr:col>
      <xdr:colOff>177800</xdr:colOff>
      <xdr:row>102</xdr:row>
      <xdr:rowOff>125186</xdr:rowOff>
    </xdr:to>
    <xdr:cxnSp macro="">
      <xdr:nvCxnSpPr>
        <xdr:cNvPr id="363" name="直線コネクタ 362"/>
        <xdr:cNvCxnSpPr/>
      </xdr:nvCxnSpPr>
      <xdr:spPr>
        <a:xfrm flipV="1">
          <a:off x="2908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6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365" name="n_2aveValue【市民会館】&#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159856</xdr:rowOff>
    </xdr:from>
    <xdr:ext cx="405111" cy="259045"/>
    <xdr:sp macro="" textlink="">
      <xdr:nvSpPr>
        <xdr:cNvPr id="366" name="n_1mainValue【市民会館】&#10;有形固定資産減価償却率"/>
        <xdr:cNvSpPr txBox="1"/>
      </xdr:nvSpPr>
      <xdr:spPr>
        <a:xfrm>
          <a:off x="3582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21063</xdr:rowOff>
    </xdr:from>
    <xdr:ext cx="405111" cy="259045"/>
    <xdr:sp macro="" textlink="">
      <xdr:nvSpPr>
        <xdr:cNvPr id="367" name="n_2mainValue【市民会館】&#10;有形固定資産減価償却率"/>
        <xdr:cNvSpPr txBox="1"/>
      </xdr:nvSpPr>
      <xdr:spPr>
        <a:xfrm>
          <a:off x="2705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89" name="直線コネクタ 388"/>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0"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1" name="直線コネクタ 390"/>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92"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93" name="直線コネクタ 392"/>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94"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95" name="フローチャート: 判断 394"/>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96" name="フローチャート: 判断 395"/>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97" name="フローチャート: 判断 396"/>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125985</xdr:rowOff>
    </xdr:from>
    <xdr:to>
      <xdr:col>55</xdr:col>
      <xdr:colOff>50800</xdr:colOff>
      <xdr:row>105</xdr:row>
      <xdr:rowOff>56135</xdr:rowOff>
    </xdr:to>
    <xdr:sp macro="" textlink="">
      <xdr:nvSpPr>
        <xdr:cNvPr id="403" name="楕円 402"/>
        <xdr:cNvSpPr/>
      </xdr:nvSpPr>
      <xdr:spPr>
        <a:xfrm>
          <a:off x="10426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148862</xdr:rowOff>
    </xdr:from>
    <xdr:ext cx="469744" cy="259045"/>
    <xdr:sp macro="" textlink="">
      <xdr:nvSpPr>
        <xdr:cNvPr id="404" name="【市民会館】&#10;一人当たり面積該当値テキスト"/>
        <xdr:cNvSpPr txBox="1"/>
      </xdr:nvSpPr>
      <xdr:spPr>
        <a:xfrm>
          <a:off x="10515600" y="1780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135128</xdr:rowOff>
    </xdr:from>
    <xdr:to>
      <xdr:col>50</xdr:col>
      <xdr:colOff>165100</xdr:colOff>
      <xdr:row>105</xdr:row>
      <xdr:rowOff>65278</xdr:rowOff>
    </xdr:to>
    <xdr:sp macro="" textlink="">
      <xdr:nvSpPr>
        <xdr:cNvPr id="405" name="楕円 404"/>
        <xdr:cNvSpPr/>
      </xdr:nvSpPr>
      <xdr:spPr>
        <a:xfrm>
          <a:off x="9588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5335</xdr:rowOff>
    </xdr:from>
    <xdr:to>
      <xdr:col>55</xdr:col>
      <xdr:colOff>0</xdr:colOff>
      <xdr:row>105</xdr:row>
      <xdr:rowOff>14478</xdr:rowOff>
    </xdr:to>
    <xdr:cxnSp macro="">
      <xdr:nvCxnSpPr>
        <xdr:cNvPr id="406" name="直線コネクタ 405"/>
        <xdr:cNvCxnSpPr/>
      </xdr:nvCxnSpPr>
      <xdr:spPr>
        <a:xfrm flipV="1">
          <a:off x="9639300" y="180075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407" name="楕円 406"/>
        <xdr:cNvSpPr/>
      </xdr:nvSpPr>
      <xdr:spPr>
        <a:xfrm>
          <a:off x="869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xdr:rowOff>
    </xdr:from>
    <xdr:to>
      <xdr:col>50</xdr:col>
      <xdr:colOff>114300</xdr:colOff>
      <xdr:row>105</xdr:row>
      <xdr:rowOff>19050</xdr:rowOff>
    </xdr:to>
    <xdr:cxnSp macro="">
      <xdr:nvCxnSpPr>
        <xdr:cNvPr id="408" name="直線コネクタ 407"/>
        <xdr:cNvCxnSpPr/>
      </xdr:nvCxnSpPr>
      <xdr:spPr>
        <a:xfrm flipV="1">
          <a:off x="8750300" y="18016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409"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410" name="n_2ave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81805</xdr:rowOff>
    </xdr:from>
    <xdr:ext cx="469744" cy="259045"/>
    <xdr:sp macro="" textlink="">
      <xdr:nvSpPr>
        <xdr:cNvPr id="411" name="n_1mainValue【市民会館】&#10;一人当たり面積"/>
        <xdr:cNvSpPr txBox="1"/>
      </xdr:nvSpPr>
      <xdr:spPr>
        <a:xfrm>
          <a:off x="9391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412" name="n_2main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38" name="直線コネクタ 437"/>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39"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40" name="直線コネクタ 439"/>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41"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42" name="直線コネクタ 441"/>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43"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4" name="フローチャート: 判断 44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45" name="フローチャート: 判断 444"/>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6" name="フローチャート: 判断 44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452" name="楕円 451"/>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453" name="【一般廃棄物処理施設】&#10;有形固定資産減価償却率該当値テキスト"/>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43362</xdr:rowOff>
    </xdr:from>
    <xdr:to>
      <xdr:col>81</xdr:col>
      <xdr:colOff>101600</xdr:colOff>
      <xdr:row>39</xdr:row>
      <xdr:rowOff>144962</xdr:rowOff>
    </xdr:to>
    <xdr:sp macro="" textlink="">
      <xdr:nvSpPr>
        <xdr:cNvPr id="454" name="楕円 453"/>
        <xdr:cNvSpPr/>
      </xdr:nvSpPr>
      <xdr:spPr>
        <a:xfrm>
          <a:off x="15430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94162</xdr:rowOff>
    </xdr:to>
    <xdr:cxnSp macro="">
      <xdr:nvCxnSpPr>
        <xdr:cNvPr id="455" name="直線コネクタ 454"/>
        <xdr:cNvCxnSpPr/>
      </xdr:nvCxnSpPr>
      <xdr:spPr>
        <a:xfrm flipV="1">
          <a:off x="15481300" y="672846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95613</xdr:rowOff>
    </xdr:from>
    <xdr:to>
      <xdr:col>76</xdr:col>
      <xdr:colOff>165100</xdr:colOff>
      <xdr:row>40</xdr:row>
      <xdr:rowOff>25763</xdr:rowOff>
    </xdr:to>
    <xdr:sp macro="" textlink="">
      <xdr:nvSpPr>
        <xdr:cNvPr id="456" name="楕円 455"/>
        <xdr:cNvSpPr/>
      </xdr:nvSpPr>
      <xdr:spPr>
        <a:xfrm>
          <a:off x="14541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94162</xdr:rowOff>
    </xdr:from>
    <xdr:to>
      <xdr:col>81</xdr:col>
      <xdr:colOff>50800</xdr:colOff>
      <xdr:row>39</xdr:row>
      <xdr:rowOff>146413</xdr:rowOff>
    </xdr:to>
    <xdr:cxnSp macro="">
      <xdr:nvCxnSpPr>
        <xdr:cNvPr id="457" name="直線コネクタ 456"/>
        <xdr:cNvCxnSpPr/>
      </xdr:nvCxnSpPr>
      <xdr:spPr>
        <a:xfrm flipV="1">
          <a:off x="14592300" y="67807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148426</xdr:rowOff>
    </xdr:from>
    <xdr:ext cx="405111" cy="259045"/>
    <xdr:sp macro="" textlink="">
      <xdr:nvSpPr>
        <xdr:cNvPr id="458"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59"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136089</xdr:rowOff>
    </xdr:from>
    <xdr:ext cx="405111" cy="259045"/>
    <xdr:sp macro="" textlink="">
      <xdr:nvSpPr>
        <xdr:cNvPr id="460" name="n_1mainValue【一般廃棄物処理施設】&#10;有形固定資産減価償却率"/>
        <xdr:cNvSpPr txBox="1"/>
      </xdr:nvSpPr>
      <xdr:spPr>
        <a:xfrm>
          <a:off x="152660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16890</xdr:rowOff>
    </xdr:from>
    <xdr:ext cx="405111" cy="259045"/>
    <xdr:sp macro="" textlink="">
      <xdr:nvSpPr>
        <xdr:cNvPr id="461" name="n_2mainValue【一般廃棄物処理施設】&#10;有形固定資産減価償却率"/>
        <xdr:cNvSpPr txBox="1"/>
      </xdr:nvSpPr>
      <xdr:spPr>
        <a:xfrm>
          <a:off x="14389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72" name="直線コネクタ 47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73" name="テキスト ボックス 47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5" name="テキスト ボックス 4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76" name="直線コネクタ 47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7" name="テキスト ボックス 47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81" name="直線コネクタ 480"/>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82"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83" name="直線コネクタ 482"/>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84"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85" name="直線コネクタ 484"/>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86"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87" name="フローチャート: 判断 486"/>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88" name="フローチャート: 判断 487"/>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89" name="フローチャート: 判断 488"/>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17136</xdr:rowOff>
    </xdr:from>
    <xdr:to>
      <xdr:col>116</xdr:col>
      <xdr:colOff>114300</xdr:colOff>
      <xdr:row>38</xdr:row>
      <xdr:rowOff>118736</xdr:rowOff>
    </xdr:to>
    <xdr:sp macro="" textlink="">
      <xdr:nvSpPr>
        <xdr:cNvPr id="495" name="楕円 494"/>
        <xdr:cNvSpPr/>
      </xdr:nvSpPr>
      <xdr:spPr>
        <a:xfrm>
          <a:off x="22110700" y="65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167013</xdr:rowOff>
    </xdr:from>
    <xdr:ext cx="534377" cy="259045"/>
    <xdr:sp macro="" textlink="">
      <xdr:nvSpPr>
        <xdr:cNvPr id="496" name="【一般廃棄物処理施設】&#10;一人当たり有形固定資産（償却資産）額該当値テキスト"/>
        <xdr:cNvSpPr txBox="1"/>
      </xdr:nvSpPr>
      <xdr:spPr>
        <a:xfrm>
          <a:off x="22199600" y="65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24092</xdr:rowOff>
    </xdr:from>
    <xdr:to>
      <xdr:col>112</xdr:col>
      <xdr:colOff>38100</xdr:colOff>
      <xdr:row>38</xdr:row>
      <xdr:rowOff>125692</xdr:rowOff>
    </xdr:to>
    <xdr:sp macro="" textlink="">
      <xdr:nvSpPr>
        <xdr:cNvPr id="497" name="楕円 496"/>
        <xdr:cNvSpPr/>
      </xdr:nvSpPr>
      <xdr:spPr>
        <a:xfrm>
          <a:off x="21272500" y="65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67936</xdr:rowOff>
    </xdr:from>
    <xdr:to>
      <xdr:col>116</xdr:col>
      <xdr:colOff>63500</xdr:colOff>
      <xdr:row>38</xdr:row>
      <xdr:rowOff>74892</xdr:rowOff>
    </xdr:to>
    <xdr:cxnSp macro="">
      <xdr:nvCxnSpPr>
        <xdr:cNvPr id="498" name="直線コネクタ 497"/>
        <xdr:cNvCxnSpPr/>
      </xdr:nvCxnSpPr>
      <xdr:spPr>
        <a:xfrm flipV="1">
          <a:off x="21323300" y="6583036"/>
          <a:ext cx="838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28132</xdr:rowOff>
    </xdr:from>
    <xdr:to>
      <xdr:col>107</xdr:col>
      <xdr:colOff>101600</xdr:colOff>
      <xdr:row>38</xdr:row>
      <xdr:rowOff>129732</xdr:rowOff>
    </xdr:to>
    <xdr:sp macro="" textlink="">
      <xdr:nvSpPr>
        <xdr:cNvPr id="499" name="楕円 498"/>
        <xdr:cNvSpPr/>
      </xdr:nvSpPr>
      <xdr:spPr>
        <a:xfrm>
          <a:off x="20383500" y="65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74892</xdr:rowOff>
    </xdr:from>
    <xdr:to>
      <xdr:col>111</xdr:col>
      <xdr:colOff>177800</xdr:colOff>
      <xdr:row>38</xdr:row>
      <xdr:rowOff>78932</xdr:rowOff>
    </xdr:to>
    <xdr:cxnSp macro="">
      <xdr:nvCxnSpPr>
        <xdr:cNvPr id="500" name="直線コネクタ 499"/>
        <xdr:cNvCxnSpPr/>
      </xdr:nvCxnSpPr>
      <xdr:spPr>
        <a:xfrm flipV="1">
          <a:off x="20434300" y="6589992"/>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140112</xdr:rowOff>
    </xdr:from>
    <xdr:ext cx="534377" cy="259045"/>
    <xdr:sp macro="" textlink="">
      <xdr:nvSpPr>
        <xdr:cNvPr id="501"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47255</xdr:rowOff>
    </xdr:from>
    <xdr:ext cx="534377" cy="259045"/>
    <xdr:sp macro="" textlink="">
      <xdr:nvSpPr>
        <xdr:cNvPr id="502" name="n_2aveValue【一般廃棄物処理施設】&#10;一人当たり有形固定資産（償却資産）額"/>
        <xdr:cNvSpPr txBox="1"/>
      </xdr:nvSpPr>
      <xdr:spPr>
        <a:xfrm>
          <a:off x="20167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142218</xdr:rowOff>
    </xdr:from>
    <xdr:ext cx="534377" cy="259045"/>
    <xdr:sp macro="" textlink="">
      <xdr:nvSpPr>
        <xdr:cNvPr id="503" name="n_1mainValue【一般廃棄物処理施設】&#10;一人当たり有形固定資産（償却資産）額"/>
        <xdr:cNvSpPr txBox="1"/>
      </xdr:nvSpPr>
      <xdr:spPr>
        <a:xfrm>
          <a:off x="21043411" y="63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146259</xdr:rowOff>
    </xdr:from>
    <xdr:ext cx="534377" cy="259045"/>
    <xdr:sp macro="" textlink="">
      <xdr:nvSpPr>
        <xdr:cNvPr id="504" name="n_2mainValue【一般廃棄物処理施設】&#10;一人当たり有形固定資産（償却資産）額"/>
        <xdr:cNvSpPr txBox="1"/>
      </xdr:nvSpPr>
      <xdr:spPr>
        <a:xfrm>
          <a:off x="20167111" y="6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2" name="テキスト ボックス 53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2" name="テキスト ボックス 54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46" name="直線コネクタ 545"/>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47"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48" name="直線コネクタ 547"/>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49"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0" name="直線コネクタ 549"/>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51"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52" name="フローチャート: 判断 551"/>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53" name="フローチャート: 判断 552"/>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54" name="フローチャート: 判断 553"/>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11793</xdr:rowOff>
    </xdr:from>
    <xdr:to>
      <xdr:col>85</xdr:col>
      <xdr:colOff>177800</xdr:colOff>
      <xdr:row>81</xdr:row>
      <xdr:rowOff>113393</xdr:rowOff>
    </xdr:to>
    <xdr:sp macro="" textlink="">
      <xdr:nvSpPr>
        <xdr:cNvPr id="560" name="楕円 559"/>
        <xdr:cNvSpPr/>
      </xdr:nvSpPr>
      <xdr:spPr>
        <a:xfrm>
          <a:off x="16268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34670</xdr:rowOff>
    </xdr:from>
    <xdr:ext cx="405111" cy="259045"/>
    <xdr:sp macro="" textlink="">
      <xdr:nvSpPr>
        <xdr:cNvPr id="561" name="【消防施設】&#10;有形固定資産減価償却率該当値テキスト"/>
        <xdr:cNvSpPr txBox="1"/>
      </xdr:nvSpPr>
      <xdr:spPr>
        <a:xfrm>
          <a:off x="16357600"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47716</xdr:rowOff>
    </xdr:from>
    <xdr:to>
      <xdr:col>81</xdr:col>
      <xdr:colOff>101600</xdr:colOff>
      <xdr:row>81</xdr:row>
      <xdr:rowOff>149316</xdr:rowOff>
    </xdr:to>
    <xdr:sp macro="" textlink="">
      <xdr:nvSpPr>
        <xdr:cNvPr id="562" name="楕円 561"/>
        <xdr:cNvSpPr/>
      </xdr:nvSpPr>
      <xdr:spPr>
        <a:xfrm>
          <a:off x="15430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62593</xdr:rowOff>
    </xdr:from>
    <xdr:to>
      <xdr:col>85</xdr:col>
      <xdr:colOff>127000</xdr:colOff>
      <xdr:row>81</xdr:row>
      <xdr:rowOff>98516</xdr:rowOff>
    </xdr:to>
    <xdr:cxnSp macro="">
      <xdr:nvCxnSpPr>
        <xdr:cNvPr id="563" name="直線コネクタ 562"/>
        <xdr:cNvCxnSpPr/>
      </xdr:nvCxnSpPr>
      <xdr:spPr>
        <a:xfrm flipV="1">
          <a:off x="15481300" y="139500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564" name="楕円 563"/>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98516</xdr:rowOff>
    </xdr:to>
    <xdr:cxnSp macro="">
      <xdr:nvCxnSpPr>
        <xdr:cNvPr id="565" name="直線コネクタ 564"/>
        <xdr:cNvCxnSpPr/>
      </xdr:nvCxnSpPr>
      <xdr:spPr>
        <a:xfrm>
          <a:off x="14592300" y="139369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566"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567"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165843</xdr:rowOff>
    </xdr:from>
    <xdr:ext cx="405111" cy="259045"/>
    <xdr:sp macro="" textlink="">
      <xdr:nvSpPr>
        <xdr:cNvPr id="568" name="n_1mainValue【消防施設】&#10;有形固定資産減価償却率"/>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91457</xdr:rowOff>
    </xdr:from>
    <xdr:ext cx="405111" cy="259045"/>
    <xdr:sp macro="" textlink="">
      <xdr:nvSpPr>
        <xdr:cNvPr id="569" name="n_2mainValue【消防施設】&#10;有形固定資産減価償却率"/>
        <xdr:cNvSpPr txBox="1"/>
      </xdr:nvSpPr>
      <xdr:spPr>
        <a:xfrm>
          <a:off x="14389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93" name="直線コネクタ 592"/>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94"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95" name="直線コネクタ 594"/>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96"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97" name="直線コネクタ 59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598" name="【消防施設】&#10;一人当たり面積平均値テキスト"/>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99" name="フローチャート: 判断 598"/>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00" name="フローチャート: 判断 599"/>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01" name="フローチャート: 判断 600"/>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607" name="楕円 606"/>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22877</xdr:rowOff>
    </xdr:from>
    <xdr:ext cx="469744" cy="259045"/>
    <xdr:sp macro="" textlink="">
      <xdr:nvSpPr>
        <xdr:cNvPr id="608" name="【消防施設】&#10;一人当たり面積該当値テキスト"/>
        <xdr:cNvSpPr txBox="1"/>
      </xdr:nvSpPr>
      <xdr:spPr>
        <a:xfrm>
          <a:off x="22199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52070</xdr:rowOff>
    </xdr:from>
    <xdr:to>
      <xdr:col>112</xdr:col>
      <xdr:colOff>38100</xdr:colOff>
      <xdr:row>84</xdr:row>
      <xdr:rowOff>153670</xdr:rowOff>
    </xdr:to>
    <xdr:sp macro="" textlink="">
      <xdr:nvSpPr>
        <xdr:cNvPr id="609" name="楕円 608"/>
        <xdr:cNvSpPr/>
      </xdr:nvSpPr>
      <xdr:spPr>
        <a:xfrm>
          <a:off x="21272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102870</xdr:rowOff>
    </xdr:to>
    <xdr:cxnSp macro="">
      <xdr:nvCxnSpPr>
        <xdr:cNvPr id="610" name="直線コネクタ 609"/>
        <xdr:cNvCxnSpPr/>
      </xdr:nvCxnSpPr>
      <xdr:spPr>
        <a:xfrm flipV="1">
          <a:off x="21323300" y="14497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52070</xdr:rowOff>
    </xdr:from>
    <xdr:to>
      <xdr:col>107</xdr:col>
      <xdr:colOff>101600</xdr:colOff>
      <xdr:row>84</xdr:row>
      <xdr:rowOff>153670</xdr:rowOff>
    </xdr:to>
    <xdr:sp macro="" textlink="">
      <xdr:nvSpPr>
        <xdr:cNvPr id="611" name="楕円 610"/>
        <xdr:cNvSpPr/>
      </xdr:nvSpPr>
      <xdr:spPr>
        <a:xfrm>
          <a:off x="20383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102870</xdr:rowOff>
    </xdr:from>
    <xdr:to>
      <xdr:col>111</xdr:col>
      <xdr:colOff>177800</xdr:colOff>
      <xdr:row>84</xdr:row>
      <xdr:rowOff>102870</xdr:rowOff>
    </xdr:to>
    <xdr:cxnSp macro="">
      <xdr:nvCxnSpPr>
        <xdr:cNvPr id="612" name="直線コネクタ 611"/>
        <xdr:cNvCxnSpPr/>
      </xdr:nvCxnSpPr>
      <xdr:spPr>
        <a:xfrm>
          <a:off x="20434300" y="1450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613"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14" name="n_2ave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144797</xdr:rowOff>
    </xdr:from>
    <xdr:ext cx="469744" cy="259045"/>
    <xdr:sp macro="" textlink="">
      <xdr:nvSpPr>
        <xdr:cNvPr id="615" name="n_1mainValue【消防施設】&#10;一人当たり面積"/>
        <xdr:cNvSpPr txBox="1"/>
      </xdr:nvSpPr>
      <xdr:spPr>
        <a:xfrm>
          <a:off x="210757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170197</xdr:rowOff>
    </xdr:from>
    <xdr:ext cx="469744" cy="259045"/>
    <xdr:sp macro="" textlink="">
      <xdr:nvSpPr>
        <xdr:cNvPr id="616" name="n_2mainValue【消防施設】&#10;一人当たり面積"/>
        <xdr:cNvSpPr txBox="1"/>
      </xdr:nvSpPr>
      <xdr:spPr>
        <a:xfrm>
          <a:off x="20199427"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42" name="直線コネクタ 641"/>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43"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44" name="直線コネクタ 64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45"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46" name="直線コネクタ 645"/>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47"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48" name="フローチャート: 判断 647"/>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49" name="フローチャート: 判断 648"/>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50" name="フローチャート: 判断 649"/>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165826</xdr:rowOff>
    </xdr:from>
    <xdr:to>
      <xdr:col>85</xdr:col>
      <xdr:colOff>177800</xdr:colOff>
      <xdr:row>101</xdr:row>
      <xdr:rowOff>95976</xdr:rowOff>
    </xdr:to>
    <xdr:sp macro="" textlink="">
      <xdr:nvSpPr>
        <xdr:cNvPr id="656" name="楕円 655"/>
        <xdr:cNvSpPr/>
      </xdr:nvSpPr>
      <xdr:spPr>
        <a:xfrm>
          <a:off x="162687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80753</xdr:rowOff>
    </xdr:from>
    <xdr:ext cx="405111" cy="259045"/>
    <xdr:sp macro="" textlink="">
      <xdr:nvSpPr>
        <xdr:cNvPr id="657" name="【庁舎】&#10;有形固定資産減価償却率該当値テキスト"/>
        <xdr:cNvSpPr txBox="1"/>
      </xdr:nvSpPr>
      <xdr:spPr>
        <a:xfrm>
          <a:off x="16357600" y="1722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xdr:rowOff>
    </xdr:from>
    <xdr:to>
      <xdr:col>81</xdr:col>
      <xdr:colOff>101600</xdr:colOff>
      <xdr:row>101</xdr:row>
      <xdr:rowOff>117202</xdr:rowOff>
    </xdr:to>
    <xdr:sp macro="" textlink="">
      <xdr:nvSpPr>
        <xdr:cNvPr id="658" name="楕円 657"/>
        <xdr:cNvSpPr/>
      </xdr:nvSpPr>
      <xdr:spPr>
        <a:xfrm>
          <a:off x="15430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45176</xdr:rowOff>
    </xdr:from>
    <xdr:to>
      <xdr:col>85</xdr:col>
      <xdr:colOff>127000</xdr:colOff>
      <xdr:row>101</xdr:row>
      <xdr:rowOff>66402</xdr:rowOff>
    </xdr:to>
    <xdr:cxnSp macro="">
      <xdr:nvCxnSpPr>
        <xdr:cNvPr id="659" name="直線コネクタ 658"/>
        <xdr:cNvCxnSpPr/>
      </xdr:nvCxnSpPr>
      <xdr:spPr>
        <a:xfrm flipV="1">
          <a:off x="15481300" y="1736162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41729</xdr:rowOff>
    </xdr:from>
    <xdr:to>
      <xdr:col>76</xdr:col>
      <xdr:colOff>165100</xdr:colOff>
      <xdr:row>101</xdr:row>
      <xdr:rowOff>143329</xdr:rowOff>
    </xdr:to>
    <xdr:sp macro="" textlink="">
      <xdr:nvSpPr>
        <xdr:cNvPr id="660" name="楕円 659"/>
        <xdr:cNvSpPr/>
      </xdr:nvSpPr>
      <xdr:spPr>
        <a:xfrm>
          <a:off x="145415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66402</xdr:rowOff>
    </xdr:from>
    <xdr:to>
      <xdr:col>81</xdr:col>
      <xdr:colOff>50800</xdr:colOff>
      <xdr:row>101</xdr:row>
      <xdr:rowOff>92529</xdr:rowOff>
    </xdr:to>
    <xdr:cxnSp macro="">
      <xdr:nvCxnSpPr>
        <xdr:cNvPr id="661" name="直線コネクタ 660"/>
        <xdr:cNvCxnSpPr/>
      </xdr:nvCxnSpPr>
      <xdr:spPr>
        <a:xfrm flipV="1">
          <a:off x="14592300" y="173828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62"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92001</xdr:rowOff>
    </xdr:from>
    <xdr:ext cx="405111" cy="259045"/>
    <xdr:sp macro="" textlink="">
      <xdr:nvSpPr>
        <xdr:cNvPr id="663"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133729</xdr:rowOff>
    </xdr:from>
    <xdr:ext cx="405111" cy="259045"/>
    <xdr:sp macro="" textlink="">
      <xdr:nvSpPr>
        <xdr:cNvPr id="664" name="n_1mainValue【庁舎】&#10;有形固定資産減価償却率"/>
        <xdr:cNvSpPr txBox="1"/>
      </xdr:nvSpPr>
      <xdr:spPr>
        <a:xfrm>
          <a:off x="152660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159856</xdr:rowOff>
    </xdr:from>
    <xdr:ext cx="405111" cy="259045"/>
    <xdr:sp macro="" textlink="">
      <xdr:nvSpPr>
        <xdr:cNvPr id="665" name="n_2mainValue【庁舎】&#10;有形固定資産減価償却率"/>
        <xdr:cNvSpPr txBox="1"/>
      </xdr:nvSpPr>
      <xdr:spPr>
        <a:xfrm>
          <a:off x="143897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6" name="テキスト ボックス 6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92" name="直線コネクタ 691"/>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93"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94" name="直線コネクタ 693"/>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95"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96" name="直線コネクタ 69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697" name="【庁舎】&#10;一人当たり面積平均値テキスト"/>
        <xdr:cNvSpPr txBox="1"/>
      </xdr:nvSpPr>
      <xdr:spPr>
        <a:xfrm>
          <a:off x="221996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98" name="フローチャート: 判断 697"/>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99" name="フローチャート: 判断 69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00" name="フローチャート: 判断 699"/>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06" name="楕円 705"/>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707" name="【庁舎】&#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708" name="楕円 707"/>
        <xdr:cNvSpPr/>
      </xdr:nvSpPr>
      <xdr:spPr>
        <a:xfrm>
          <a:off x="2127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74568</xdr:rowOff>
    </xdr:to>
    <xdr:cxnSp macro="">
      <xdr:nvCxnSpPr>
        <xdr:cNvPr id="709" name="直線コネクタ 708"/>
        <xdr:cNvCxnSpPr/>
      </xdr:nvCxnSpPr>
      <xdr:spPr>
        <a:xfrm flipV="1">
          <a:off x="21323300" y="184099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710" name="楕円 709"/>
        <xdr:cNvSpPr/>
      </xdr:nvSpPr>
      <xdr:spPr>
        <a:xfrm>
          <a:off x="2038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159476</xdr:rowOff>
    </xdr:to>
    <xdr:cxnSp macro="">
      <xdr:nvCxnSpPr>
        <xdr:cNvPr id="711" name="直線コネクタ 710"/>
        <xdr:cNvCxnSpPr/>
      </xdr:nvCxnSpPr>
      <xdr:spPr>
        <a:xfrm flipV="1">
          <a:off x="20434300" y="1841971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12"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713"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116495</xdr:rowOff>
    </xdr:from>
    <xdr:ext cx="469744" cy="259045"/>
    <xdr:sp macro="" textlink="">
      <xdr:nvSpPr>
        <xdr:cNvPr id="714" name="n_1mainValue【庁舎】&#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715" name="n_2mainValue【庁舎】&#10;一人当たり面積"/>
        <xdr:cNvSpPr txBox="1"/>
      </xdr:nvSpPr>
      <xdr:spPr>
        <a:xfrm>
          <a:off x="20199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本市においては、類似団体と比べて上記施設のほとんどの施設で有形固定資産減価償却率が高い状況である。</a:t>
          </a:r>
          <a:endParaRPr lang="ja-JP" altLang="ja-JP" sz="1400">
            <a:effectLst/>
          </a:endParaRPr>
        </a:p>
        <a:p>
          <a:r>
            <a:rPr kumimoji="1" lang="ja-JP" altLang="ja-JP" sz="1100">
              <a:solidFill>
                <a:schemeClr val="dk1"/>
              </a:solidFill>
              <a:effectLst/>
              <a:latin typeface="+mn-lt"/>
              <a:ea typeface="+mn-ea"/>
              <a:cs typeface="+mn-cs"/>
            </a:rPr>
            <a:t>　「公共施設等総合管理計画」に基づき、中長期的な視点で施設の更新や統廃合、長寿命化などを検討しながら、適正な財政運営を行っていく必要がある。</a:t>
          </a:r>
          <a:endParaRPr lang="ja-JP" altLang="ja-JP" sz="1400">
            <a:effectLst/>
          </a:endParaRPr>
        </a:p>
        <a:p>
          <a:r>
            <a:rPr kumimoji="1" lang="ja-JP" altLang="ja-JP" sz="1100">
              <a:solidFill>
                <a:schemeClr val="dk1"/>
              </a:solidFill>
              <a:effectLst/>
              <a:latin typeface="+mn-lt"/>
              <a:ea typeface="+mn-ea"/>
              <a:cs typeface="+mn-cs"/>
            </a:rPr>
            <a:t>　中でも、庁舎については、老朽化が進行しており、耐震化・改築等について検討を行う時期が来ている。市民サービスの向上や、災害時の拠点施設となることを見据え、有利な財源等を研究しながら、施設の整備を考え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2026_&#40180;&#38272;&#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109.2</v>
          </cell>
          <cell r="CN51">
            <v>115.8</v>
          </cell>
          <cell r="CV51">
            <v>122.5</v>
          </cell>
        </row>
        <row r="53">
          <cell r="CF53">
            <v>65.400000000000006</v>
          </cell>
          <cell r="CN53">
            <v>63.6</v>
          </cell>
          <cell r="CV53">
            <v>62.7</v>
          </cell>
        </row>
        <row r="55">
          <cell r="AN55" t="str">
            <v>類似団体内平均値</v>
          </cell>
          <cell r="CF55">
            <v>39</v>
          </cell>
          <cell r="CN55">
            <v>32.5</v>
          </cell>
          <cell r="CV55">
            <v>30.2</v>
          </cell>
        </row>
        <row r="57">
          <cell r="CF57">
            <v>55.4</v>
          </cell>
          <cell r="CN57">
            <v>57</v>
          </cell>
          <cell r="CV57">
            <v>57.6</v>
          </cell>
        </row>
        <row r="72">
          <cell r="BP72" t="str">
            <v>H25</v>
          </cell>
          <cell r="BX72" t="str">
            <v>H26</v>
          </cell>
          <cell r="CF72" t="str">
            <v>H27</v>
          </cell>
          <cell r="CN72" t="str">
            <v>H28</v>
          </cell>
          <cell r="CV72" t="str">
            <v>H29</v>
          </cell>
        </row>
        <row r="73">
          <cell r="AN73" t="str">
            <v>当該団体値</v>
          </cell>
          <cell r="BP73">
            <v>121.4</v>
          </cell>
          <cell r="BX73">
            <v>115.3</v>
          </cell>
          <cell r="CF73">
            <v>109.2</v>
          </cell>
          <cell r="CN73">
            <v>115.8</v>
          </cell>
          <cell r="CV73">
            <v>122.5</v>
          </cell>
        </row>
        <row r="75">
          <cell r="BP75">
            <v>15.5</v>
          </cell>
          <cell r="BX75">
            <v>15.6</v>
          </cell>
          <cell r="CF75">
            <v>15.6</v>
          </cell>
          <cell r="CN75">
            <v>15.7</v>
          </cell>
          <cell r="CV75">
            <v>15.3</v>
          </cell>
        </row>
        <row r="77">
          <cell r="AN77" t="str">
            <v>類似団体内平均値</v>
          </cell>
          <cell r="BP77">
            <v>50.3</v>
          </cell>
          <cell r="BX77">
            <v>45.9</v>
          </cell>
          <cell r="CF77">
            <v>39</v>
          </cell>
          <cell r="CN77">
            <v>32.5</v>
          </cell>
          <cell r="CV77">
            <v>30.2</v>
          </cell>
        </row>
        <row r="79">
          <cell r="BP79">
            <v>9.6</v>
          </cell>
          <cell r="BX79">
            <v>8.8000000000000007</v>
          </cell>
          <cell r="CF79">
            <v>9</v>
          </cell>
          <cell r="CN79">
            <v>8.1999999999999993</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26584867</v>
      </c>
      <c r="BO4" s="403"/>
      <c r="BP4" s="403"/>
      <c r="BQ4" s="403"/>
      <c r="BR4" s="403"/>
      <c r="BS4" s="403"/>
      <c r="BT4" s="403"/>
      <c r="BU4" s="404"/>
      <c r="BV4" s="402">
        <v>25095070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v>
      </c>
      <c r="CU4" s="584"/>
      <c r="CV4" s="584"/>
      <c r="CW4" s="584"/>
      <c r="CX4" s="584"/>
      <c r="CY4" s="584"/>
      <c r="CZ4" s="584"/>
      <c r="DA4" s="585"/>
      <c r="DB4" s="583">
        <v>3.8</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25798862</v>
      </c>
      <c r="BO5" s="408"/>
      <c r="BP5" s="408"/>
      <c r="BQ5" s="408"/>
      <c r="BR5" s="408"/>
      <c r="BS5" s="408"/>
      <c r="BT5" s="408"/>
      <c r="BU5" s="409"/>
      <c r="BV5" s="407">
        <v>24245170</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95.7</v>
      </c>
      <c r="CU5" s="378"/>
      <c r="CV5" s="378"/>
      <c r="CW5" s="378"/>
      <c r="CX5" s="378"/>
      <c r="CY5" s="378"/>
      <c r="CZ5" s="378"/>
      <c r="DA5" s="379"/>
      <c r="DB5" s="377">
        <v>95.4</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786005</v>
      </c>
      <c r="BO6" s="408"/>
      <c r="BP6" s="408"/>
      <c r="BQ6" s="408"/>
      <c r="BR6" s="408"/>
      <c r="BS6" s="408"/>
      <c r="BT6" s="408"/>
      <c r="BU6" s="409"/>
      <c r="BV6" s="407">
        <v>849900</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103.1</v>
      </c>
      <c r="CU6" s="558"/>
      <c r="CV6" s="558"/>
      <c r="CW6" s="558"/>
      <c r="CX6" s="558"/>
      <c r="CY6" s="558"/>
      <c r="CZ6" s="558"/>
      <c r="DA6" s="559"/>
      <c r="DB6" s="557">
        <v>102.6</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120638</v>
      </c>
      <c r="BO7" s="408"/>
      <c r="BP7" s="408"/>
      <c r="BQ7" s="408"/>
      <c r="BR7" s="408"/>
      <c r="BS7" s="408"/>
      <c r="BT7" s="408"/>
      <c r="BU7" s="409"/>
      <c r="BV7" s="407">
        <v>334892</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13355617</v>
      </c>
      <c r="CU7" s="408"/>
      <c r="CV7" s="408"/>
      <c r="CW7" s="408"/>
      <c r="CX7" s="408"/>
      <c r="CY7" s="408"/>
      <c r="CZ7" s="408"/>
      <c r="DA7" s="409"/>
      <c r="DB7" s="407">
        <v>13513700</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88</v>
      </c>
      <c r="AV8" s="465"/>
      <c r="AW8" s="465"/>
      <c r="AX8" s="465"/>
      <c r="AY8" s="387" t="s">
        <v>102</v>
      </c>
      <c r="AZ8" s="388"/>
      <c r="BA8" s="388"/>
      <c r="BB8" s="388"/>
      <c r="BC8" s="388"/>
      <c r="BD8" s="388"/>
      <c r="BE8" s="388"/>
      <c r="BF8" s="388"/>
      <c r="BG8" s="388"/>
      <c r="BH8" s="388"/>
      <c r="BI8" s="388"/>
      <c r="BJ8" s="388"/>
      <c r="BK8" s="388"/>
      <c r="BL8" s="388"/>
      <c r="BM8" s="389"/>
      <c r="BN8" s="407">
        <v>665367</v>
      </c>
      <c r="BO8" s="408"/>
      <c r="BP8" s="408"/>
      <c r="BQ8" s="408"/>
      <c r="BR8" s="408"/>
      <c r="BS8" s="408"/>
      <c r="BT8" s="408"/>
      <c r="BU8" s="409"/>
      <c r="BV8" s="407">
        <v>515008</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0.64</v>
      </c>
      <c r="CU8" s="521"/>
      <c r="CV8" s="521"/>
      <c r="CW8" s="521"/>
      <c r="CX8" s="521"/>
      <c r="CY8" s="521"/>
      <c r="CZ8" s="521"/>
      <c r="DA8" s="522"/>
      <c r="DB8" s="520">
        <v>0.65</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59101</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150359</v>
      </c>
      <c r="BO9" s="408"/>
      <c r="BP9" s="408"/>
      <c r="BQ9" s="408"/>
      <c r="BR9" s="408"/>
      <c r="BS9" s="408"/>
      <c r="BT9" s="408"/>
      <c r="BU9" s="409"/>
      <c r="BV9" s="407">
        <v>-60656</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18.399999999999999</v>
      </c>
      <c r="CU9" s="378"/>
      <c r="CV9" s="378"/>
      <c r="CW9" s="378"/>
      <c r="CX9" s="378"/>
      <c r="CY9" s="378"/>
      <c r="CZ9" s="378"/>
      <c r="DA9" s="379"/>
      <c r="DB9" s="377">
        <v>19.600000000000001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61513</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522981</v>
      </c>
      <c r="BO10" s="408"/>
      <c r="BP10" s="408"/>
      <c r="BQ10" s="408"/>
      <c r="BR10" s="408"/>
      <c r="BS10" s="408"/>
      <c r="BT10" s="408"/>
      <c r="BU10" s="409"/>
      <c r="BV10" s="407">
        <v>306058</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88</v>
      </c>
      <c r="AV11" s="465"/>
      <c r="AW11" s="465"/>
      <c r="AX11" s="465"/>
      <c r="AY11" s="387" t="s">
        <v>119</v>
      </c>
      <c r="AZ11" s="388"/>
      <c r="BA11" s="388"/>
      <c r="BB11" s="388"/>
      <c r="BC11" s="388"/>
      <c r="BD11" s="388"/>
      <c r="BE11" s="388"/>
      <c r="BF11" s="388"/>
      <c r="BG11" s="388"/>
      <c r="BH11" s="388"/>
      <c r="BI11" s="388"/>
      <c r="BJ11" s="388"/>
      <c r="BK11" s="388"/>
      <c r="BL11" s="388"/>
      <c r="BM11" s="389"/>
      <c r="BN11" s="407">
        <v>17953</v>
      </c>
      <c r="BO11" s="408"/>
      <c r="BP11" s="408"/>
      <c r="BQ11" s="408"/>
      <c r="BR11" s="408"/>
      <c r="BS11" s="408"/>
      <c r="BT11" s="408"/>
      <c r="BU11" s="409"/>
      <c r="BV11" s="407">
        <v>4112</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58691</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600000</v>
      </c>
      <c r="BO12" s="408"/>
      <c r="BP12" s="408"/>
      <c r="BQ12" s="408"/>
      <c r="BR12" s="408"/>
      <c r="BS12" s="408"/>
      <c r="BT12" s="408"/>
      <c r="BU12" s="409"/>
      <c r="BV12" s="407">
        <v>676000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58276</v>
      </c>
      <c r="S13" s="511"/>
      <c r="T13" s="511"/>
      <c r="U13" s="511"/>
      <c r="V13" s="512"/>
      <c r="W13" s="498" t="s">
        <v>132</v>
      </c>
      <c r="X13" s="420"/>
      <c r="Y13" s="420"/>
      <c r="Z13" s="420"/>
      <c r="AA13" s="420"/>
      <c r="AB13" s="421"/>
      <c r="AC13" s="383">
        <v>2647</v>
      </c>
      <c r="AD13" s="384"/>
      <c r="AE13" s="384"/>
      <c r="AF13" s="384"/>
      <c r="AG13" s="385"/>
      <c r="AH13" s="383">
        <v>2912</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91293</v>
      </c>
      <c r="BO13" s="408"/>
      <c r="BP13" s="408"/>
      <c r="BQ13" s="408"/>
      <c r="BR13" s="408"/>
      <c r="BS13" s="408"/>
      <c r="BT13" s="408"/>
      <c r="BU13" s="409"/>
      <c r="BV13" s="407">
        <v>-426486</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15.3</v>
      </c>
      <c r="CU13" s="378"/>
      <c r="CV13" s="378"/>
      <c r="CW13" s="378"/>
      <c r="CX13" s="378"/>
      <c r="CY13" s="378"/>
      <c r="CZ13" s="378"/>
      <c r="DA13" s="379"/>
      <c r="DB13" s="377">
        <v>15.7</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59581</v>
      </c>
      <c r="S14" s="511"/>
      <c r="T14" s="511"/>
      <c r="U14" s="511"/>
      <c r="V14" s="512"/>
      <c r="W14" s="513"/>
      <c r="X14" s="423"/>
      <c r="Y14" s="423"/>
      <c r="Z14" s="423"/>
      <c r="AA14" s="423"/>
      <c r="AB14" s="424"/>
      <c r="AC14" s="503">
        <v>10.199999999999999</v>
      </c>
      <c r="AD14" s="504"/>
      <c r="AE14" s="504"/>
      <c r="AF14" s="504"/>
      <c r="AG14" s="505"/>
      <c r="AH14" s="503">
        <v>10.9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122.5</v>
      </c>
      <c r="CU14" s="515"/>
      <c r="CV14" s="515"/>
      <c r="CW14" s="515"/>
      <c r="CX14" s="515"/>
      <c r="CY14" s="515"/>
      <c r="CZ14" s="515"/>
      <c r="DA14" s="516"/>
      <c r="DB14" s="514">
        <v>115.8</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131</v>
      </c>
      <c r="N15" s="508"/>
      <c r="O15" s="508"/>
      <c r="P15" s="508"/>
      <c r="Q15" s="509"/>
      <c r="R15" s="510">
        <v>59192</v>
      </c>
      <c r="S15" s="511"/>
      <c r="T15" s="511"/>
      <c r="U15" s="511"/>
      <c r="V15" s="512"/>
      <c r="W15" s="498" t="s">
        <v>139</v>
      </c>
      <c r="X15" s="420"/>
      <c r="Y15" s="420"/>
      <c r="Z15" s="420"/>
      <c r="AA15" s="420"/>
      <c r="AB15" s="421"/>
      <c r="AC15" s="383">
        <v>6600</v>
      </c>
      <c r="AD15" s="384"/>
      <c r="AE15" s="384"/>
      <c r="AF15" s="384"/>
      <c r="AG15" s="385"/>
      <c r="AH15" s="383">
        <v>6917</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6746624</v>
      </c>
      <c r="BO15" s="403"/>
      <c r="BP15" s="403"/>
      <c r="BQ15" s="403"/>
      <c r="BR15" s="403"/>
      <c r="BS15" s="403"/>
      <c r="BT15" s="403"/>
      <c r="BU15" s="404"/>
      <c r="BV15" s="402">
        <v>6837405</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25.4</v>
      </c>
      <c r="AD16" s="504"/>
      <c r="AE16" s="504"/>
      <c r="AF16" s="504"/>
      <c r="AG16" s="505"/>
      <c r="AH16" s="503">
        <v>25.8</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10509765</v>
      </c>
      <c r="BO16" s="408"/>
      <c r="BP16" s="408"/>
      <c r="BQ16" s="408"/>
      <c r="BR16" s="408"/>
      <c r="BS16" s="408"/>
      <c r="BT16" s="408"/>
      <c r="BU16" s="409"/>
      <c r="BV16" s="407">
        <v>10677307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143</v>
      </c>
      <c r="S17" s="496"/>
      <c r="T17" s="496"/>
      <c r="U17" s="496"/>
      <c r="V17" s="497"/>
      <c r="W17" s="498" t="s">
        <v>146</v>
      </c>
      <c r="X17" s="420"/>
      <c r="Y17" s="420"/>
      <c r="Z17" s="420"/>
      <c r="AA17" s="420"/>
      <c r="AB17" s="421"/>
      <c r="AC17" s="383">
        <v>16728</v>
      </c>
      <c r="AD17" s="384"/>
      <c r="AE17" s="384"/>
      <c r="AF17" s="384"/>
      <c r="AG17" s="385"/>
      <c r="AH17" s="383">
        <v>16991</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8623013</v>
      </c>
      <c r="BO17" s="408"/>
      <c r="BP17" s="408"/>
      <c r="BQ17" s="408"/>
      <c r="BR17" s="408"/>
      <c r="BS17" s="408"/>
      <c r="BT17" s="408"/>
      <c r="BU17" s="409"/>
      <c r="BV17" s="407">
        <v>8711906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148</v>
      </c>
      <c r="C18" s="470"/>
      <c r="D18" s="470"/>
      <c r="E18" s="471"/>
      <c r="F18" s="471"/>
      <c r="G18" s="471"/>
      <c r="H18" s="471"/>
      <c r="I18" s="471"/>
      <c r="J18" s="471"/>
      <c r="K18" s="471"/>
      <c r="L18" s="472">
        <v>135.66</v>
      </c>
      <c r="M18" s="472"/>
      <c r="N18" s="472"/>
      <c r="O18" s="472"/>
      <c r="P18" s="472"/>
      <c r="Q18" s="472"/>
      <c r="R18" s="473"/>
      <c r="S18" s="473"/>
      <c r="T18" s="473"/>
      <c r="U18" s="473"/>
      <c r="V18" s="474"/>
      <c r="W18" s="488"/>
      <c r="X18" s="489"/>
      <c r="Y18" s="489"/>
      <c r="Z18" s="489"/>
      <c r="AA18" s="489"/>
      <c r="AB18" s="499"/>
      <c r="AC18" s="371">
        <v>64.400000000000006</v>
      </c>
      <c r="AD18" s="372"/>
      <c r="AE18" s="372"/>
      <c r="AF18" s="372"/>
      <c r="AG18" s="475"/>
      <c r="AH18" s="371">
        <v>63.4</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13234009</v>
      </c>
      <c r="BO18" s="408"/>
      <c r="BP18" s="408"/>
      <c r="BQ18" s="408"/>
      <c r="BR18" s="408"/>
      <c r="BS18" s="408"/>
      <c r="BT18" s="408"/>
      <c r="BU18" s="409"/>
      <c r="BV18" s="407">
        <v>13113140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150</v>
      </c>
      <c r="C19" s="470"/>
      <c r="D19" s="470"/>
      <c r="E19" s="471"/>
      <c r="F19" s="471"/>
      <c r="G19" s="471"/>
      <c r="H19" s="471"/>
      <c r="I19" s="471"/>
      <c r="J19" s="471"/>
      <c r="K19" s="471"/>
      <c r="L19" s="477">
        <v>436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16131208</v>
      </c>
      <c r="BO19" s="408"/>
      <c r="BP19" s="408"/>
      <c r="BQ19" s="408"/>
      <c r="BR19" s="408"/>
      <c r="BS19" s="408"/>
      <c r="BT19" s="408"/>
      <c r="BU19" s="409"/>
      <c r="BV19" s="407">
        <v>16098927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152</v>
      </c>
      <c r="C20" s="470"/>
      <c r="D20" s="470"/>
      <c r="E20" s="471"/>
      <c r="F20" s="471"/>
      <c r="G20" s="471"/>
      <c r="H20" s="471"/>
      <c r="I20" s="471"/>
      <c r="J20" s="471"/>
      <c r="K20" s="471"/>
      <c r="L20" s="477">
        <v>23234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27456661</v>
      </c>
      <c r="BO23" s="408"/>
      <c r="BP23" s="408"/>
      <c r="BQ23" s="408"/>
      <c r="BR23" s="408"/>
      <c r="BS23" s="408"/>
      <c r="BT23" s="408"/>
      <c r="BU23" s="409"/>
      <c r="BV23" s="407">
        <v>26734337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161</v>
      </c>
      <c r="F24" s="381"/>
      <c r="G24" s="381"/>
      <c r="H24" s="381"/>
      <c r="I24" s="381"/>
      <c r="J24" s="381"/>
      <c r="K24" s="382"/>
      <c r="L24" s="383">
        <v>1</v>
      </c>
      <c r="M24" s="384"/>
      <c r="N24" s="384"/>
      <c r="O24" s="384"/>
      <c r="P24" s="385"/>
      <c r="Q24" s="383">
        <v>8046</v>
      </c>
      <c r="R24" s="384"/>
      <c r="S24" s="384"/>
      <c r="T24" s="384"/>
      <c r="U24" s="384"/>
      <c r="V24" s="385"/>
      <c r="W24" s="449"/>
      <c r="X24" s="440"/>
      <c r="Y24" s="441"/>
      <c r="Z24" s="380" t="s">
        <v>162</v>
      </c>
      <c r="AA24" s="381"/>
      <c r="AB24" s="381"/>
      <c r="AC24" s="381"/>
      <c r="AD24" s="381"/>
      <c r="AE24" s="381"/>
      <c r="AF24" s="381"/>
      <c r="AG24" s="382"/>
      <c r="AH24" s="383">
        <v>471</v>
      </c>
      <c r="AI24" s="384"/>
      <c r="AJ24" s="384"/>
      <c r="AK24" s="384"/>
      <c r="AL24" s="385"/>
      <c r="AM24" s="383">
        <v>1359306</v>
      </c>
      <c r="AN24" s="384"/>
      <c r="AO24" s="384"/>
      <c r="AP24" s="384"/>
      <c r="AQ24" s="384"/>
      <c r="AR24" s="385"/>
      <c r="AS24" s="383">
        <v>2886</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20282808</v>
      </c>
      <c r="BO24" s="408"/>
      <c r="BP24" s="408"/>
      <c r="BQ24" s="408"/>
      <c r="BR24" s="408"/>
      <c r="BS24" s="408"/>
      <c r="BT24" s="408"/>
      <c r="BU24" s="409"/>
      <c r="BV24" s="407">
        <v>20355568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164</v>
      </c>
      <c r="F25" s="381"/>
      <c r="G25" s="381"/>
      <c r="H25" s="381"/>
      <c r="I25" s="381"/>
      <c r="J25" s="381"/>
      <c r="K25" s="382"/>
      <c r="L25" s="383">
        <v>2</v>
      </c>
      <c r="M25" s="384"/>
      <c r="N25" s="384"/>
      <c r="O25" s="384"/>
      <c r="P25" s="385"/>
      <c r="Q25" s="383">
        <v>6477</v>
      </c>
      <c r="R25" s="384"/>
      <c r="S25" s="384"/>
      <c r="T25" s="384"/>
      <c r="U25" s="384"/>
      <c r="V25" s="385"/>
      <c r="W25" s="449"/>
      <c r="X25" s="440"/>
      <c r="Y25" s="441"/>
      <c r="Z25" s="380" t="s">
        <v>165</v>
      </c>
      <c r="AA25" s="381"/>
      <c r="AB25" s="381"/>
      <c r="AC25" s="381"/>
      <c r="AD25" s="381"/>
      <c r="AE25" s="381"/>
      <c r="AF25" s="381"/>
      <c r="AG25" s="382"/>
      <c r="AH25" s="383">
        <v>74</v>
      </c>
      <c r="AI25" s="384"/>
      <c r="AJ25" s="384"/>
      <c r="AK25" s="384"/>
      <c r="AL25" s="385"/>
      <c r="AM25" s="383">
        <v>191068</v>
      </c>
      <c r="AN25" s="384"/>
      <c r="AO25" s="384"/>
      <c r="AP25" s="384"/>
      <c r="AQ25" s="384"/>
      <c r="AR25" s="385"/>
      <c r="AS25" s="383">
        <v>2582</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1694143</v>
      </c>
      <c r="BO25" s="403"/>
      <c r="BP25" s="403"/>
      <c r="BQ25" s="403"/>
      <c r="BR25" s="403"/>
      <c r="BS25" s="403"/>
      <c r="BT25" s="403"/>
      <c r="BU25" s="404"/>
      <c r="BV25" s="402">
        <v>1513872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167</v>
      </c>
      <c r="F26" s="381"/>
      <c r="G26" s="381"/>
      <c r="H26" s="381"/>
      <c r="I26" s="381"/>
      <c r="J26" s="381"/>
      <c r="K26" s="382"/>
      <c r="L26" s="383">
        <v>1</v>
      </c>
      <c r="M26" s="384"/>
      <c r="N26" s="384"/>
      <c r="O26" s="384"/>
      <c r="P26" s="385"/>
      <c r="Q26" s="383">
        <v>6125</v>
      </c>
      <c r="R26" s="384"/>
      <c r="S26" s="384"/>
      <c r="T26" s="384"/>
      <c r="U26" s="384"/>
      <c r="V26" s="385"/>
      <c r="W26" s="449"/>
      <c r="X26" s="440"/>
      <c r="Y26" s="441"/>
      <c r="Z26" s="380" t="s">
        <v>168</v>
      </c>
      <c r="AA26" s="462"/>
      <c r="AB26" s="462"/>
      <c r="AC26" s="462"/>
      <c r="AD26" s="462"/>
      <c r="AE26" s="462"/>
      <c r="AF26" s="462"/>
      <c r="AG26" s="463"/>
      <c r="AH26" s="383">
        <v>78</v>
      </c>
      <c r="AI26" s="384"/>
      <c r="AJ26" s="384"/>
      <c r="AK26" s="384"/>
      <c r="AL26" s="385"/>
      <c r="AM26" s="383">
        <v>246792</v>
      </c>
      <c r="AN26" s="384"/>
      <c r="AO26" s="384"/>
      <c r="AP26" s="384"/>
      <c r="AQ26" s="384"/>
      <c r="AR26" s="385"/>
      <c r="AS26" s="383">
        <v>3164</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v>300000</v>
      </c>
      <c r="BO26" s="408"/>
      <c r="BP26" s="408"/>
      <c r="BQ26" s="408"/>
      <c r="BR26" s="408"/>
      <c r="BS26" s="408"/>
      <c r="BT26" s="408"/>
      <c r="BU26" s="409"/>
      <c r="BV26" s="407">
        <v>100000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170</v>
      </c>
      <c r="F27" s="381"/>
      <c r="G27" s="381"/>
      <c r="H27" s="381"/>
      <c r="I27" s="381"/>
      <c r="J27" s="381"/>
      <c r="K27" s="382"/>
      <c r="L27" s="383">
        <v>1</v>
      </c>
      <c r="M27" s="384"/>
      <c r="N27" s="384"/>
      <c r="O27" s="384"/>
      <c r="P27" s="385"/>
      <c r="Q27" s="383">
        <v>4770</v>
      </c>
      <c r="R27" s="384"/>
      <c r="S27" s="384"/>
      <c r="T27" s="384"/>
      <c r="U27" s="384"/>
      <c r="V27" s="385"/>
      <c r="W27" s="449"/>
      <c r="X27" s="440"/>
      <c r="Y27" s="441"/>
      <c r="Z27" s="380" t="s">
        <v>171</v>
      </c>
      <c r="AA27" s="381"/>
      <c r="AB27" s="381"/>
      <c r="AC27" s="381"/>
      <c r="AD27" s="381"/>
      <c r="AE27" s="381"/>
      <c r="AF27" s="381"/>
      <c r="AG27" s="382"/>
      <c r="AH27" s="383">
        <v>47</v>
      </c>
      <c r="AI27" s="384"/>
      <c r="AJ27" s="384"/>
      <c r="AK27" s="384"/>
      <c r="AL27" s="385"/>
      <c r="AM27" s="383">
        <v>146491</v>
      </c>
      <c r="AN27" s="384"/>
      <c r="AO27" s="384"/>
      <c r="AP27" s="384"/>
      <c r="AQ27" s="384"/>
      <c r="AR27" s="385"/>
      <c r="AS27" s="383">
        <v>3117</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v>1100000</v>
      </c>
      <c r="BO27" s="411"/>
      <c r="BP27" s="411"/>
      <c r="BQ27" s="411"/>
      <c r="BR27" s="411"/>
      <c r="BS27" s="411"/>
      <c r="BT27" s="411"/>
      <c r="BU27" s="412"/>
      <c r="BV27" s="410">
        <v>1100000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173</v>
      </c>
      <c r="F28" s="381"/>
      <c r="G28" s="381"/>
      <c r="H28" s="381"/>
      <c r="I28" s="381"/>
      <c r="J28" s="381"/>
      <c r="K28" s="382"/>
      <c r="L28" s="383">
        <v>1</v>
      </c>
      <c r="M28" s="384"/>
      <c r="N28" s="384"/>
      <c r="O28" s="384"/>
      <c r="P28" s="385"/>
      <c r="Q28" s="383">
        <v>4110</v>
      </c>
      <c r="R28" s="384"/>
      <c r="S28" s="384"/>
      <c r="T28" s="384"/>
      <c r="U28" s="384"/>
      <c r="V28" s="385"/>
      <c r="W28" s="449"/>
      <c r="X28" s="440"/>
      <c r="Y28" s="441"/>
      <c r="Z28" s="380" t="s">
        <v>174</v>
      </c>
      <c r="AA28" s="381"/>
      <c r="AB28" s="381"/>
      <c r="AC28" s="381"/>
      <c r="AD28" s="381"/>
      <c r="AE28" s="381"/>
      <c r="AF28" s="381"/>
      <c r="AG28" s="382"/>
      <c r="AH28" s="383" t="s">
        <v>121</v>
      </c>
      <c r="AI28" s="384"/>
      <c r="AJ28" s="384"/>
      <c r="AK28" s="384"/>
      <c r="AL28" s="385"/>
      <c r="AM28" s="383" t="s">
        <v>121</v>
      </c>
      <c r="AN28" s="384"/>
      <c r="AO28" s="384"/>
      <c r="AP28" s="384"/>
      <c r="AQ28" s="384"/>
      <c r="AR28" s="385"/>
      <c r="AS28" s="383" t="s">
        <v>121</v>
      </c>
      <c r="AT28" s="384"/>
      <c r="AU28" s="384"/>
      <c r="AV28" s="384"/>
      <c r="AW28" s="384"/>
      <c r="AX28" s="386"/>
      <c r="AY28" s="390" t="s">
        <v>175</v>
      </c>
      <c r="AZ28" s="391"/>
      <c r="BA28" s="391"/>
      <c r="BB28" s="392"/>
      <c r="BC28" s="399" t="s">
        <v>42</v>
      </c>
      <c r="BD28" s="400"/>
      <c r="BE28" s="400"/>
      <c r="BF28" s="400"/>
      <c r="BG28" s="400"/>
      <c r="BH28" s="400"/>
      <c r="BI28" s="400"/>
      <c r="BJ28" s="400"/>
      <c r="BK28" s="400"/>
      <c r="BL28" s="400"/>
      <c r="BM28" s="401"/>
      <c r="BN28" s="402">
        <v>1158542</v>
      </c>
      <c r="BO28" s="403"/>
      <c r="BP28" s="403"/>
      <c r="BQ28" s="403"/>
      <c r="BR28" s="403"/>
      <c r="BS28" s="403"/>
      <c r="BT28" s="403"/>
      <c r="BU28" s="404"/>
      <c r="BV28" s="402">
        <v>1235561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176</v>
      </c>
      <c r="F29" s="381"/>
      <c r="G29" s="381"/>
      <c r="H29" s="381"/>
      <c r="I29" s="381"/>
      <c r="J29" s="381"/>
      <c r="K29" s="382"/>
      <c r="L29" s="383">
        <v>20</v>
      </c>
      <c r="M29" s="384"/>
      <c r="N29" s="384"/>
      <c r="O29" s="384"/>
      <c r="P29" s="385"/>
      <c r="Q29" s="383">
        <v>3890</v>
      </c>
      <c r="R29" s="384"/>
      <c r="S29" s="384"/>
      <c r="T29" s="384"/>
      <c r="U29" s="384"/>
      <c r="V29" s="385"/>
      <c r="W29" s="450"/>
      <c r="X29" s="451"/>
      <c r="Y29" s="452"/>
      <c r="Z29" s="380" t="s">
        <v>177</v>
      </c>
      <c r="AA29" s="381"/>
      <c r="AB29" s="381"/>
      <c r="AC29" s="381"/>
      <c r="AD29" s="381"/>
      <c r="AE29" s="381"/>
      <c r="AF29" s="381"/>
      <c r="AG29" s="382"/>
      <c r="AH29" s="383">
        <v>518</v>
      </c>
      <c r="AI29" s="384"/>
      <c r="AJ29" s="384"/>
      <c r="AK29" s="384"/>
      <c r="AL29" s="385"/>
      <c r="AM29" s="383">
        <v>1505797</v>
      </c>
      <c r="AN29" s="384"/>
      <c r="AO29" s="384"/>
      <c r="AP29" s="384"/>
      <c r="AQ29" s="384"/>
      <c r="AR29" s="385"/>
      <c r="AS29" s="383">
        <v>2907</v>
      </c>
      <c r="AT29" s="384"/>
      <c r="AU29" s="384"/>
      <c r="AV29" s="384"/>
      <c r="AW29" s="384"/>
      <c r="AX29" s="386"/>
      <c r="AY29" s="393"/>
      <c r="AZ29" s="394"/>
      <c r="BA29" s="394"/>
      <c r="BB29" s="395"/>
      <c r="BC29" s="387" t="s">
        <v>178</v>
      </c>
      <c r="BD29" s="388"/>
      <c r="BE29" s="388"/>
      <c r="BF29" s="388"/>
      <c r="BG29" s="388"/>
      <c r="BH29" s="388"/>
      <c r="BI29" s="388"/>
      <c r="BJ29" s="388"/>
      <c r="BK29" s="388"/>
      <c r="BL29" s="388"/>
      <c r="BM29" s="389"/>
      <c r="BN29" s="407">
        <v>285451</v>
      </c>
      <c r="BO29" s="408"/>
      <c r="BP29" s="408"/>
      <c r="BQ29" s="408"/>
      <c r="BR29" s="408"/>
      <c r="BS29" s="408"/>
      <c r="BT29" s="408"/>
      <c r="BU29" s="409"/>
      <c r="BV29" s="407">
        <v>465321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179</v>
      </c>
      <c r="X30" s="460"/>
      <c r="Y30" s="460"/>
      <c r="Z30" s="460"/>
      <c r="AA30" s="460"/>
      <c r="AB30" s="460"/>
      <c r="AC30" s="460"/>
      <c r="AD30" s="460"/>
      <c r="AE30" s="460"/>
      <c r="AF30" s="460"/>
      <c r="AG30" s="461"/>
      <c r="AH30" s="371">
        <v>95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1551343</v>
      </c>
      <c r="BO30" s="411"/>
      <c r="BP30" s="411"/>
      <c r="BQ30" s="411"/>
      <c r="BR30" s="411"/>
      <c r="BS30" s="411"/>
      <c r="BT30" s="411"/>
      <c r="BU30" s="412"/>
      <c r="BV30" s="410">
        <v>1389448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186</v>
      </c>
      <c r="D33" s="370"/>
      <c r="E33" s="369" t="s">
        <v>187</v>
      </c>
      <c r="F33" s="369"/>
      <c r="G33" s="369"/>
      <c r="H33" s="369"/>
      <c r="I33" s="369"/>
      <c r="J33" s="369"/>
      <c r="K33" s="369"/>
      <c r="L33" s="369"/>
      <c r="M33" s="369"/>
      <c r="N33" s="369"/>
      <c r="O33" s="369"/>
      <c r="P33" s="369"/>
      <c r="Q33" s="369"/>
      <c r="R33" s="369"/>
      <c r="S33" s="369"/>
      <c r="T33" s="195"/>
      <c r="U33" s="370" t="s">
        <v>188</v>
      </c>
      <c r="V33" s="370"/>
      <c r="W33" s="369" t="s">
        <v>187</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188</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6</v>
      </c>
      <c r="V34" s="366"/>
      <c r="W34" s="365" t="str">
        <f>IF('各会計、関係団体の財政状況及び健全化判断比率'!B28="","",'各会計、関係団体の財政状況及び健全化判断比率'!B28)</f>
        <v>鳴門市国民健康保険事業特別会計</v>
      </c>
      <c r="X34" s="365"/>
      <c r="Y34" s="365"/>
      <c r="Z34" s="365"/>
      <c r="AA34" s="365"/>
      <c r="AB34" s="365"/>
      <c r="AC34" s="365"/>
      <c r="AD34" s="365"/>
      <c r="AE34" s="365"/>
      <c r="AF34" s="365"/>
      <c r="AG34" s="365"/>
      <c r="AH34" s="365"/>
      <c r="AI34" s="365"/>
      <c r="AJ34" s="365"/>
      <c r="AK34" s="365"/>
      <c r="AL34" s="193"/>
      <c r="AM34" s="366">
        <f>IF(AO34="","",MAX(C34:D43,U34:V43)+1)</f>
        <v>9</v>
      </c>
      <c r="AN34" s="366"/>
      <c r="AO34" s="365" t="str">
        <f>IF('各会計、関係団体の財政状況及び健全化判断比率'!B31="","",'各会計、関係団体の財政状況及び健全化判断比率'!B31)</f>
        <v>鳴門市水道事業会計</v>
      </c>
      <c r="AP34" s="365"/>
      <c r="AQ34" s="365"/>
      <c r="AR34" s="365"/>
      <c r="AS34" s="365"/>
      <c r="AT34" s="365"/>
      <c r="AU34" s="365"/>
      <c r="AV34" s="365"/>
      <c r="AW34" s="365"/>
      <c r="AX34" s="365"/>
      <c r="AY34" s="365"/>
      <c r="AZ34" s="365"/>
      <c r="BA34" s="365"/>
      <c r="BB34" s="365"/>
      <c r="BC34" s="365"/>
      <c r="BD34" s="193"/>
      <c r="BE34" s="366">
        <f>IF(BG34="","",MAX(C34:D43,U34:V43,AM34:AN43)+1)</f>
        <v>11</v>
      </c>
      <c r="BF34" s="366"/>
      <c r="BG34" s="365" t="str">
        <f>IF('各会計、関係団体の財政状況及び健全化判断比率'!B33="","",'各会計、関係団体の財政状況及び健全化判断比率'!B33)</f>
        <v>鳴門市公設地方卸売市場事業特別会計</v>
      </c>
      <c r="BH34" s="365"/>
      <c r="BI34" s="365"/>
      <c r="BJ34" s="365"/>
      <c r="BK34" s="365"/>
      <c r="BL34" s="365"/>
      <c r="BM34" s="365"/>
      <c r="BN34" s="365"/>
      <c r="BO34" s="365"/>
      <c r="BP34" s="365"/>
      <c r="BQ34" s="365"/>
      <c r="BR34" s="365"/>
      <c r="BS34" s="365"/>
      <c r="BT34" s="365"/>
      <c r="BU34" s="365"/>
      <c r="BV34" s="193"/>
      <c r="BW34" s="366">
        <f>IF(BY34="","",MAX(C34:D43,U34:V43,AM34:AN43,BE34:BF43)+1)</f>
        <v>13</v>
      </c>
      <c r="BX34" s="366"/>
      <c r="BY34" s="365" t="str">
        <f>IF('各会計、関係団体の財政状況及び健全化判断比率'!B68="","",'各会計、関係団体の財政状況及び健全化判断比率'!B68)</f>
        <v>德島県市町村総合事務組合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鳴門市観光コンベンション</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鳴門市住宅新築資金等貸付事業特別会計</v>
      </c>
      <c r="F35" s="365"/>
      <c r="G35" s="365"/>
      <c r="H35" s="365"/>
      <c r="I35" s="365"/>
      <c r="J35" s="365"/>
      <c r="K35" s="365"/>
      <c r="L35" s="365"/>
      <c r="M35" s="365"/>
      <c r="N35" s="365"/>
      <c r="O35" s="365"/>
      <c r="P35" s="365"/>
      <c r="Q35" s="365"/>
      <c r="R35" s="365"/>
      <c r="S35" s="365"/>
      <c r="T35" s="193"/>
      <c r="U35" s="366">
        <f>IF(W35="","",U34+1)</f>
        <v>7</v>
      </c>
      <c r="V35" s="366"/>
      <c r="W35" s="365" t="str">
        <f>IF('各会計、関係団体の財政状況及び健全化判断比率'!B29="","",'各会計、関係団体の財政状況及び健全化判断比率'!B29)</f>
        <v>鳴門市後期高齢者医療特別会計</v>
      </c>
      <c r="X35" s="365"/>
      <c r="Y35" s="365"/>
      <c r="Z35" s="365"/>
      <c r="AA35" s="365"/>
      <c r="AB35" s="365"/>
      <c r="AC35" s="365"/>
      <c r="AD35" s="365"/>
      <c r="AE35" s="365"/>
      <c r="AF35" s="365"/>
      <c r="AG35" s="365"/>
      <c r="AH35" s="365"/>
      <c r="AI35" s="365"/>
      <c r="AJ35" s="365"/>
      <c r="AK35" s="365"/>
      <c r="AL35" s="193"/>
      <c r="AM35" s="366">
        <f t="shared" ref="AM35:AM43" si="0">IF(AO35="","",AM34+1)</f>
        <v>10</v>
      </c>
      <c r="AN35" s="366"/>
      <c r="AO35" s="365" t="str">
        <f>IF('各会計、関係団体の財政状況及び健全化判断比率'!B32="","",'各会計、関係団体の財政状況及び健全化判断比率'!B32)</f>
        <v>鳴門市モーターボート競走事業会計</v>
      </c>
      <c r="AP35" s="365"/>
      <c r="AQ35" s="365"/>
      <c r="AR35" s="365"/>
      <c r="AS35" s="365"/>
      <c r="AT35" s="365"/>
      <c r="AU35" s="365"/>
      <c r="AV35" s="365"/>
      <c r="AW35" s="365"/>
      <c r="AX35" s="365"/>
      <c r="AY35" s="365"/>
      <c r="AZ35" s="365"/>
      <c r="BA35" s="365"/>
      <c r="BB35" s="365"/>
      <c r="BC35" s="365"/>
      <c r="BD35" s="193"/>
      <c r="BE35" s="366">
        <f t="shared" ref="BE35:BE43" si="1">IF(BG35="","",BE34+1)</f>
        <v>12</v>
      </c>
      <c r="BF35" s="366"/>
      <c r="BG35" s="365" t="str">
        <f>IF('各会計、関係団体の財政状況及び健全化判断比率'!B34="","",'各会計、関係団体の財政状況及び健全化判断比率'!B34)</f>
        <v>鳴門市公共下水道事業特別会計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14</v>
      </c>
      <c r="BX35" s="366"/>
      <c r="BY35" s="365" t="str">
        <f>IF('各会計、関係団体の財政状況及び健全化判断比率'!B69="","",'各会計、関係団体の財政状況及び健全化判断比率'!B69)</f>
        <v>德島県市町村総合事務組合（德島滞納整理機構特別会計）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鳴門市光熱水費等支出特別会計</v>
      </c>
      <c r="F36" s="365"/>
      <c r="G36" s="365"/>
      <c r="H36" s="365"/>
      <c r="I36" s="365"/>
      <c r="J36" s="365"/>
      <c r="K36" s="365"/>
      <c r="L36" s="365"/>
      <c r="M36" s="365"/>
      <c r="N36" s="365"/>
      <c r="O36" s="365"/>
      <c r="P36" s="365"/>
      <c r="Q36" s="365"/>
      <c r="R36" s="365"/>
      <c r="S36" s="365"/>
      <c r="T36" s="193"/>
      <c r="U36" s="366">
        <f t="shared" ref="U36:U43" si="4">IF(W36="","",U35+1)</f>
        <v>8</v>
      </c>
      <c r="V36" s="366"/>
      <c r="W36" s="365" t="str">
        <f>IF('各会計、関係団体の財政状況及び健全化判断比率'!B30="","",'各会計、関係団体の財政状況及び健全化判断比率'!B30)</f>
        <v>鳴門市介護保険事業特別会計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15</v>
      </c>
      <c r="BX36" s="366"/>
      <c r="BY36" s="365" t="str">
        <f>IF('各会計、関係団体の財政状況及び健全化判断比率'!B70="","",'各会計、関係団体の財政状況及び健全化判断比率'!B70)</f>
        <v>德島県後期高齢者医療広域連合（一般会計）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鳴門市給与費等管理特別会計</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16</v>
      </c>
      <c r="BX37" s="366"/>
      <c r="BY37" s="365" t="str">
        <f>IF('各会計、関係団体の財政状況及び健全化判断比率'!B71="","",'各会計、関係団体の財政状況及び健全化判断比率'!B71)</f>
        <v>德島県後期高齢者医療広域連合（後期高齢者医療事業会計）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鳴門市公債費管理特別会計</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R2oFRvYj1hzuSu6LMf9UEs3LA2C92OOY9c274mi9z4M+nEhxUzG8q4XbOZuxbSpUxdGDimMiFEQvBvvAFY6FrA==" saltValue="s9iRAn92n3QhdFy/hkup6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P1" workbookViewId="0">
      <selection activeCell="AP1" sqref="AP1"/>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217</v>
      </c>
      <c r="C5" s="703"/>
      <c r="D5" s="703"/>
      <c r="E5" s="703"/>
      <c r="F5" s="703"/>
      <c r="G5" s="703"/>
      <c r="H5" s="703"/>
      <c r="I5" s="703"/>
      <c r="J5" s="703"/>
      <c r="K5" s="703"/>
      <c r="L5" s="703"/>
      <c r="M5" s="703"/>
      <c r="N5" s="703"/>
      <c r="O5" s="703"/>
      <c r="P5" s="703"/>
      <c r="Q5" s="704"/>
      <c r="R5" s="668">
        <v>7560515</v>
      </c>
      <c r="S5" s="669"/>
      <c r="T5" s="669"/>
      <c r="U5" s="669"/>
      <c r="V5" s="669"/>
      <c r="W5" s="669"/>
      <c r="X5" s="669"/>
      <c r="Y5" s="715"/>
      <c r="Z5" s="733">
        <v>28.4</v>
      </c>
      <c r="AA5" s="733"/>
      <c r="AB5" s="733"/>
      <c r="AC5" s="733"/>
      <c r="AD5" s="734">
        <v>7560515</v>
      </c>
      <c r="AE5" s="734"/>
      <c r="AF5" s="734"/>
      <c r="AG5" s="734"/>
      <c r="AH5" s="734"/>
      <c r="AI5" s="734"/>
      <c r="AJ5" s="734"/>
      <c r="AK5" s="734"/>
      <c r="AL5" s="716">
        <v>58.9</v>
      </c>
      <c r="AM5" s="685"/>
      <c r="AN5" s="685"/>
      <c r="AO5" s="717"/>
      <c r="AP5" s="702" t="s">
        <v>218</v>
      </c>
      <c r="AQ5" s="703"/>
      <c r="AR5" s="703"/>
      <c r="AS5" s="703"/>
      <c r="AT5" s="703"/>
      <c r="AU5" s="703"/>
      <c r="AV5" s="703"/>
      <c r="AW5" s="703"/>
      <c r="AX5" s="703"/>
      <c r="AY5" s="703"/>
      <c r="AZ5" s="703"/>
      <c r="BA5" s="703"/>
      <c r="BB5" s="703"/>
      <c r="BC5" s="703"/>
      <c r="BD5" s="703"/>
      <c r="BE5" s="703"/>
      <c r="BF5" s="704"/>
      <c r="BG5" s="603">
        <v>7538797</v>
      </c>
      <c r="BH5" s="606"/>
      <c r="BI5" s="606"/>
      <c r="BJ5" s="606"/>
      <c r="BK5" s="606"/>
      <c r="BL5" s="606"/>
      <c r="BM5" s="606"/>
      <c r="BN5" s="607"/>
      <c r="BO5" s="665">
        <v>99.7</v>
      </c>
      <c r="BP5" s="665"/>
      <c r="BQ5" s="665"/>
      <c r="BR5" s="665"/>
      <c r="BS5" s="666">
        <v>251710</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c r="B6" s="600" t="s">
        <v>222</v>
      </c>
      <c r="C6" s="601"/>
      <c r="D6" s="601"/>
      <c r="E6" s="601"/>
      <c r="F6" s="601"/>
      <c r="G6" s="601"/>
      <c r="H6" s="601"/>
      <c r="I6" s="601"/>
      <c r="J6" s="601"/>
      <c r="K6" s="601"/>
      <c r="L6" s="601"/>
      <c r="M6" s="601"/>
      <c r="N6" s="601"/>
      <c r="O6" s="601"/>
      <c r="P6" s="601"/>
      <c r="Q6" s="602"/>
      <c r="R6" s="603">
        <v>199719</v>
      </c>
      <c r="S6" s="606"/>
      <c r="T6" s="606"/>
      <c r="U6" s="606"/>
      <c r="V6" s="606"/>
      <c r="W6" s="606"/>
      <c r="X6" s="606"/>
      <c r="Y6" s="607"/>
      <c r="Z6" s="665">
        <v>0.8</v>
      </c>
      <c r="AA6" s="665"/>
      <c r="AB6" s="665"/>
      <c r="AC6" s="665"/>
      <c r="AD6" s="666">
        <v>199719</v>
      </c>
      <c r="AE6" s="666"/>
      <c r="AF6" s="666"/>
      <c r="AG6" s="666"/>
      <c r="AH6" s="666"/>
      <c r="AI6" s="666"/>
      <c r="AJ6" s="666"/>
      <c r="AK6" s="666"/>
      <c r="AL6" s="608">
        <v>1.6</v>
      </c>
      <c r="AM6" s="609"/>
      <c r="AN6" s="609"/>
      <c r="AO6" s="667"/>
      <c r="AP6" s="600" t="s">
        <v>223</v>
      </c>
      <c r="AQ6" s="601"/>
      <c r="AR6" s="601"/>
      <c r="AS6" s="601"/>
      <c r="AT6" s="601"/>
      <c r="AU6" s="601"/>
      <c r="AV6" s="601"/>
      <c r="AW6" s="601"/>
      <c r="AX6" s="601"/>
      <c r="AY6" s="601"/>
      <c r="AZ6" s="601"/>
      <c r="BA6" s="601"/>
      <c r="BB6" s="601"/>
      <c r="BC6" s="601"/>
      <c r="BD6" s="601"/>
      <c r="BE6" s="601"/>
      <c r="BF6" s="602"/>
      <c r="BG6" s="603">
        <v>7538797</v>
      </c>
      <c r="BH6" s="606"/>
      <c r="BI6" s="606"/>
      <c r="BJ6" s="606"/>
      <c r="BK6" s="606"/>
      <c r="BL6" s="606"/>
      <c r="BM6" s="606"/>
      <c r="BN6" s="607"/>
      <c r="BO6" s="665">
        <v>99.7</v>
      </c>
      <c r="BP6" s="665"/>
      <c r="BQ6" s="665"/>
      <c r="BR6" s="665"/>
      <c r="BS6" s="666">
        <v>251710</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238718</v>
      </c>
      <c r="CS6" s="606"/>
      <c r="CT6" s="606"/>
      <c r="CU6" s="606"/>
      <c r="CV6" s="606"/>
      <c r="CW6" s="606"/>
      <c r="CX6" s="606"/>
      <c r="CY6" s="607"/>
      <c r="CZ6" s="716">
        <v>0.9</v>
      </c>
      <c r="DA6" s="685"/>
      <c r="DB6" s="685"/>
      <c r="DC6" s="719"/>
      <c r="DD6" s="611" t="s">
        <v>121</v>
      </c>
      <c r="DE6" s="606"/>
      <c r="DF6" s="606"/>
      <c r="DG6" s="606"/>
      <c r="DH6" s="606"/>
      <c r="DI6" s="606"/>
      <c r="DJ6" s="606"/>
      <c r="DK6" s="606"/>
      <c r="DL6" s="606"/>
      <c r="DM6" s="606"/>
      <c r="DN6" s="606"/>
      <c r="DO6" s="606"/>
      <c r="DP6" s="607"/>
      <c r="DQ6" s="611">
        <v>238718</v>
      </c>
      <c r="DR6" s="606"/>
      <c r="DS6" s="606"/>
      <c r="DT6" s="606"/>
      <c r="DU6" s="606"/>
      <c r="DV6" s="606"/>
      <c r="DW6" s="606"/>
      <c r="DX6" s="606"/>
      <c r="DY6" s="606"/>
      <c r="DZ6" s="606"/>
      <c r="EA6" s="606"/>
      <c r="EB6" s="606"/>
      <c r="EC6" s="646"/>
    </row>
    <row r="7" spans="2:143" ht="11.25" customHeight="1">
      <c r="B7" s="600" t="s">
        <v>225</v>
      </c>
      <c r="C7" s="601"/>
      <c r="D7" s="601"/>
      <c r="E7" s="601"/>
      <c r="F7" s="601"/>
      <c r="G7" s="601"/>
      <c r="H7" s="601"/>
      <c r="I7" s="601"/>
      <c r="J7" s="601"/>
      <c r="K7" s="601"/>
      <c r="L7" s="601"/>
      <c r="M7" s="601"/>
      <c r="N7" s="601"/>
      <c r="O7" s="601"/>
      <c r="P7" s="601"/>
      <c r="Q7" s="602"/>
      <c r="R7" s="603">
        <v>20276</v>
      </c>
      <c r="S7" s="606"/>
      <c r="T7" s="606"/>
      <c r="U7" s="606"/>
      <c r="V7" s="606"/>
      <c r="W7" s="606"/>
      <c r="X7" s="606"/>
      <c r="Y7" s="607"/>
      <c r="Z7" s="665">
        <v>0.1</v>
      </c>
      <c r="AA7" s="665"/>
      <c r="AB7" s="665"/>
      <c r="AC7" s="665"/>
      <c r="AD7" s="666">
        <v>20276</v>
      </c>
      <c r="AE7" s="666"/>
      <c r="AF7" s="666"/>
      <c r="AG7" s="666"/>
      <c r="AH7" s="666"/>
      <c r="AI7" s="666"/>
      <c r="AJ7" s="666"/>
      <c r="AK7" s="666"/>
      <c r="AL7" s="608">
        <v>0.2</v>
      </c>
      <c r="AM7" s="609"/>
      <c r="AN7" s="609"/>
      <c r="AO7" s="667"/>
      <c r="AP7" s="600" t="s">
        <v>226</v>
      </c>
      <c r="AQ7" s="601"/>
      <c r="AR7" s="601"/>
      <c r="AS7" s="601"/>
      <c r="AT7" s="601"/>
      <c r="AU7" s="601"/>
      <c r="AV7" s="601"/>
      <c r="AW7" s="601"/>
      <c r="AX7" s="601"/>
      <c r="AY7" s="601"/>
      <c r="AZ7" s="601"/>
      <c r="BA7" s="601"/>
      <c r="BB7" s="601"/>
      <c r="BC7" s="601"/>
      <c r="BD7" s="601"/>
      <c r="BE7" s="601"/>
      <c r="BF7" s="602"/>
      <c r="BG7" s="603">
        <v>3361192</v>
      </c>
      <c r="BH7" s="606"/>
      <c r="BI7" s="606"/>
      <c r="BJ7" s="606"/>
      <c r="BK7" s="606"/>
      <c r="BL7" s="606"/>
      <c r="BM7" s="606"/>
      <c r="BN7" s="607"/>
      <c r="BO7" s="665">
        <v>44.5</v>
      </c>
      <c r="BP7" s="665"/>
      <c r="BQ7" s="665"/>
      <c r="BR7" s="665"/>
      <c r="BS7" s="666">
        <v>141979</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3203330</v>
      </c>
      <c r="CS7" s="606"/>
      <c r="CT7" s="606"/>
      <c r="CU7" s="606"/>
      <c r="CV7" s="606"/>
      <c r="CW7" s="606"/>
      <c r="CX7" s="606"/>
      <c r="CY7" s="607"/>
      <c r="CZ7" s="665">
        <v>12.4</v>
      </c>
      <c r="DA7" s="665"/>
      <c r="DB7" s="665"/>
      <c r="DC7" s="665"/>
      <c r="DD7" s="611">
        <v>92963</v>
      </c>
      <c r="DE7" s="606"/>
      <c r="DF7" s="606"/>
      <c r="DG7" s="606"/>
      <c r="DH7" s="606"/>
      <c r="DI7" s="606"/>
      <c r="DJ7" s="606"/>
      <c r="DK7" s="606"/>
      <c r="DL7" s="606"/>
      <c r="DM7" s="606"/>
      <c r="DN7" s="606"/>
      <c r="DO7" s="606"/>
      <c r="DP7" s="607"/>
      <c r="DQ7" s="611">
        <v>2407159</v>
      </c>
      <c r="DR7" s="606"/>
      <c r="DS7" s="606"/>
      <c r="DT7" s="606"/>
      <c r="DU7" s="606"/>
      <c r="DV7" s="606"/>
      <c r="DW7" s="606"/>
      <c r="DX7" s="606"/>
      <c r="DY7" s="606"/>
      <c r="DZ7" s="606"/>
      <c r="EA7" s="606"/>
      <c r="EB7" s="606"/>
      <c r="EC7" s="646"/>
    </row>
    <row r="8" spans="2:143" ht="11.25" customHeight="1">
      <c r="B8" s="600" t="s">
        <v>228</v>
      </c>
      <c r="C8" s="601"/>
      <c r="D8" s="601"/>
      <c r="E8" s="601"/>
      <c r="F8" s="601"/>
      <c r="G8" s="601"/>
      <c r="H8" s="601"/>
      <c r="I8" s="601"/>
      <c r="J8" s="601"/>
      <c r="K8" s="601"/>
      <c r="L8" s="601"/>
      <c r="M8" s="601"/>
      <c r="N8" s="601"/>
      <c r="O8" s="601"/>
      <c r="P8" s="601"/>
      <c r="Q8" s="602"/>
      <c r="R8" s="603">
        <v>64085</v>
      </c>
      <c r="S8" s="606"/>
      <c r="T8" s="606"/>
      <c r="U8" s="606"/>
      <c r="V8" s="606"/>
      <c r="W8" s="606"/>
      <c r="X8" s="606"/>
      <c r="Y8" s="607"/>
      <c r="Z8" s="665">
        <v>0.2</v>
      </c>
      <c r="AA8" s="665"/>
      <c r="AB8" s="665"/>
      <c r="AC8" s="665"/>
      <c r="AD8" s="666">
        <v>64085</v>
      </c>
      <c r="AE8" s="666"/>
      <c r="AF8" s="666"/>
      <c r="AG8" s="666"/>
      <c r="AH8" s="666"/>
      <c r="AI8" s="666"/>
      <c r="AJ8" s="666"/>
      <c r="AK8" s="666"/>
      <c r="AL8" s="608">
        <v>0.5</v>
      </c>
      <c r="AM8" s="609"/>
      <c r="AN8" s="609"/>
      <c r="AO8" s="667"/>
      <c r="AP8" s="600" t="s">
        <v>229</v>
      </c>
      <c r="AQ8" s="601"/>
      <c r="AR8" s="601"/>
      <c r="AS8" s="601"/>
      <c r="AT8" s="601"/>
      <c r="AU8" s="601"/>
      <c r="AV8" s="601"/>
      <c r="AW8" s="601"/>
      <c r="AX8" s="601"/>
      <c r="AY8" s="601"/>
      <c r="AZ8" s="601"/>
      <c r="BA8" s="601"/>
      <c r="BB8" s="601"/>
      <c r="BC8" s="601"/>
      <c r="BD8" s="601"/>
      <c r="BE8" s="601"/>
      <c r="BF8" s="602"/>
      <c r="BG8" s="603">
        <v>97466</v>
      </c>
      <c r="BH8" s="606"/>
      <c r="BI8" s="606"/>
      <c r="BJ8" s="606"/>
      <c r="BK8" s="606"/>
      <c r="BL8" s="606"/>
      <c r="BM8" s="606"/>
      <c r="BN8" s="607"/>
      <c r="BO8" s="665">
        <v>1.3</v>
      </c>
      <c r="BP8" s="665"/>
      <c r="BQ8" s="665"/>
      <c r="BR8" s="665"/>
      <c r="BS8" s="611" t="s">
        <v>121</v>
      </c>
      <c r="BT8" s="606"/>
      <c r="BU8" s="606"/>
      <c r="BV8" s="606"/>
      <c r="BW8" s="606"/>
      <c r="BX8" s="606"/>
      <c r="BY8" s="606"/>
      <c r="BZ8" s="606"/>
      <c r="CA8" s="606"/>
      <c r="CB8" s="646"/>
      <c r="CD8" s="647" t="s">
        <v>230</v>
      </c>
      <c r="CE8" s="644"/>
      <c r="CF8" s="644"/>
      <c r="CG8" s="644"/>
      <c r="CH8" s="644"/>
      <c r="CI8" s="644"/>
      <c r="CJ8" s="644"/>
      <c r="CK8" s="644"/>
      <c r="CL8" s="644"/>
      <c r="CM8" s="644"/>
      <c r="CN8" s="644"/>
      <c r="CO8" s="644"/>
      <c r="CP8" s="644"/>
      <c r="CQ8" s="645"/>
      <c r="CR8" s="603">
        <v>9391642</v>
      </c>
      <c r="CS8" s="606"/>
      <c r="CT8" s="606"/>
      <c r="CU8" s="606"/>
      <c r="CV8" s="606"/>
      <c r="CW8" s="606"/>
      <c r="CX8" s="606"/>
      <c r="CY8" s="607"/>
      <c r="CZ8" s="665">
        <v>36.4</v>
      </c>
      <c r="DA8" s="665"/>
      <c r="DB8" s="665"/>
      <c r="DC8" s="665"/>
      <c r="DD8" s="611">
        <v>158887</v>
      </c>
      <c r="DE8" s="606"/>
      <c r="DF8" s="606"/>
      <c r="DG8" s="606"/>
      <c r="DH8" s="606"/>
      <c r="DI8" s="606"/>
      <c r="DJ8" s="606"/>
      <c r="DK8" s="606"/>
      <c r="DL8" s="606"/>
      <c r="DM8" s="606"/>
      <c r="DN8" s="606"/>
      <c r="DO8" s="606"/>
      <c r="DP8" s="607"/>
      <c r="DQ8" s="611">
        <v>4260941</v>
      </c>
      <c r="DR8" s="606"/>
      <c r="DS8" s="606"/>
      <c r="DT8" s="606"/>
      <c r="DU8" s="606"/>
      <c r="DV8" s="606"/>
      <c r="DW8" s="606"/>
      <c r="DX8" s="606"/>
      <c r="DY8" s="606"/>
      <c r="DZ8" s="606"/>
      <c r="EA8" s="606"/>
      <c r="EB8" s="606"/>
      <c r="EC8" s="646"/>
    </row>
    <row r="9" spans="2:143" ht="11.25" customHeight="1">
      <c r="B9" s="600" t="s">
        <v>231</v>
      </c>
      <c r="C9" s="601"/>
      <c r="D9" s="601"/>
      <c r="E9" s="601"/>
      <c r="F9" s="601"/>
      <c r="G9" s="601"/>
      <c r="H9" s="601"/>
      <c r="I9" s="601"/>
      <c r="J9" s="601"/>
      <c r="K9" s="601"/>
      <c r="L9" s="601"/>
      <c r="M9" s="601"/>
      <c r="N9" s="601"/>
      <c r="O9" s="601"/>
      <c r="P9" s="601"/>
      <c r="Q9" s="602"/>
      <c r="R9" s="603">
        <v>62996</v>
      </c>
      <c r="S9" s="606"/>
      <c r="T9" s="606"/>
      <c r="U9" s="606"/>
      <c r="V9" s="606"/>
      <c r="W9" s="606"/>
      <c r="X9" s="606"/>
      <c r="Y9" s="607"/>
      <c r="Z9" s="665">
        <v>0.2</v>
      </c>
      <c r="AA9" s="665"/>
      <c r="AB9" s="665"/>
      <c r="AC9" s="665"/>
      <c r="AD9" s="666">
        <v>62996</v>
      </c>
      <c r="AE9" s="666"/>
      <c r="AF9" s="666"/>
      <c r="AG9" s="666"/>
      <c r="AH9" s="666"/>
      <c r="AI9" s="666"/>
      <c r="AJ9" s="666"/>
      <c r="AK9" s="666"/>
      <c r="AL9" s="608">
        <v>0.5</v>
      </c>
      <c r="AM9" s="609"/>
      <c r="AN9" s="609"/>
      <c r="AO9" s="667"/>
      <c r="AP9" s="600" t="s">
        <v>232</v>
      </c>
      <c r="AQ9" s="601"/>
      <c r="AR9" s="601"/>
      <c r="AS9" s="601"/>
      <c r="AT9" s="601"/>
      <c r="AU9" s="601"/>
      <c r="AV9" s="601"/>
      <c r="AW9" s="601"/>
      <c r="AX9" s="601"/>
      <c r="AY9" s="601"/>
      <c r="AZ9" s="601"/>
      <c r="BA9" s="601"/>
      <c r="BB9" s="601"/>
      <c r="BC9" s="601"/>
      <c r="BD9" s="601"/>
      <c r="BE9" s="601"/>
      <c r="BF9" s="602"/>
      <c r="BG9" s="603">
        <v>2522598</v>
      </c>
      <c r="BH9" s="606"/>
      <c r="BI9" s="606"/>
      <c r="BJ9" s="606"/>
      <c r="BK9" s="606"/>
      <c r="BL9" s="606"/>
      <c r="BM9" s="606"/>
      <c r="BN9" s="607"/>
      <c r="BO9" s="665">
        <v>33.4</v>
      </c>
      <c r="BP9" s="665"/>
      <c r="BQ9" s="665"/>
      <c r="BR9" s="665"/>
      <c r="BS9" s="611" t="s">
        <v>121</v>
      </c>
      <c r="BT9" s="606"/>
      <c r="BU9" s="606"/>
      <c r="BV9" s="606"/>
      <c r="BW9" s="606"/>
      <c r="BX9" s="606"/>
      <c r="BY9" s="606"/>
      <c r="BZ9" s="606"/>
      <c r="CA9" s="606"/>
      <c r="CB9" s="646"/>
      <c r="CD9" s="647" t="s">
        <v>233</v>
      </c>
      <c r="CE9" s="644"/>
      <c r="CF9" s="644"/>
      <c r="CG9" s="644"/>
      <c r="CH9" s="644"/>
      <c r="CI9" s="644"/>
      <c r="CJ9" s="644"/>
      <c r="CK9" s="644"/>
      <c r="CL9" s="644"/>
      <c r="CM9" s="644"/>
      <c r="CN9" s="644"/>
      <c r="CO9" s="644"/>
      <c r="CP9" s="644"/>
      <c r="CQ9" s="645"/>
      <c r="CR9" s="603">
        <v>1853966</v>
      </c>
      <c r="CS9" s="606"/>
      <c r="CT9" s="606"/>
      <c r="CU9" s="606"/>
      <c r="CV9" s="606"/>
      <c r="CW9" s="606"/>
      <c r="CX9" s="606"/>
      <c r="CY9" s="607"/>
      <c r="CZ9" s="665">
        <v>7.2</v>
      </c>
      <c r="DA9" s="665"/>
      <c r="DB9" s="665"/>
      <c r="DC9" s="665"/>
      <c r="DD9" s="611">
        <v>36922</v>
      </c>
      <c r="DE9" s="606"/>
      <c r="DF9" s="606"/>
      <c r="DG9" s="606"/>
      <c r="DH9" s="606"/>
      <c r="DI9" s="606"/>
      <c r="DJ9" s="606"/>
      <c r="DK9" s="606"/>
      <c r="DL9" s="606"/>
      <c r="DM9" s="606"/>
      <c r="DN9" s="606"/>
      <c r="DO9" s="606"/>
      <c r="DP9" s="607"/>
      <c r="DQ9" s="611">
        <v>1501032</v>
      </c>
      <c r="DR9" s="606"/>
      <c r="DS9" s="606"/>
      <c r="DT9" s="606"/>
      <c r="DU9" s="606"/>
      <c r="DV9" s="606"/>
      <c r="DW9" s="606"/>
      <c r="DX9" s="606"/>
      <c r="DY9" s="606"/>
      <c r="DZ9" s="606"/>
      <c r="EA9" s="606"/>
      <c r="EB9" s="606"/>
      <c r="EC9" s="646"/>
    </row>
    <row r="10" spans="2:143" ht="11.25" customHeight="1">
      <c r="B10" s="600" t="s">
        <v>234</v>
      </c>
      <c r="C10" s="601"/>
      <c r="D10" s="601"/>
      <c r="E10" s="601"/>
      <c r="F10" s="601"/>
      <c r="G10" s="601"/>
      <c r="H10" s="601"/>
      <c r="I10" s="601"/>
      <c r="J10" s="601"/>
      <c r="K10" s="601"/>
      <c r="L10" s="601"/>
      <c r="M10" s="601"/>
      <c r="N10" s="601"/>
      <c r="O10" s="601"/>
      <c r="P10" s="601"/>
      <c r="Q10" s="602"/>
      <c r="R10" s="603" t="s">
        <v>235</v>
      </c>
      <c r="S10" s="606"/>
      <c r="T10" s="606"/>
      <c r="U10" s="606"/>
      <c r="V10" s="606"/>
      <c r="W10" s="606"/>
      <c r="X10" s="606"/>
      <c r="Y10" s="607"/>
      <c r="Z10" s="665" t="s">
        <v>130</v>
      </c>
      <c r="AA10" s="665"/>
      <c r="AB10" s="665"/>
      <c r="AC10" s="665"/>
      <c r="AD10" s="666" t="s">
        <v>121</v>
      </c>
      <c r="AE10" s="666"/>
      <c r="AF10" s="666"/>
      <c r="AG10" s="666"/>
      <c r="AH10" s="666"/>
      <c r="AI10" s="666"/>
      <c r="AJ10" s="666"/>
      <c r="AK10" s="666"/>
      <c r="AL10" s="608" t="s">
        <v>121</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163335</v>
      </c>
      <c r="BH10" s="606"/>
      <c r="BI10" s="606"/>
      <c r="BJ10" s="606"/>
      <c r="BK10" s="606"/>
      <c r="BL10" s="606"/>
      <c r="BM10" s="606"/>
      <c r="BN10" s="607"/>
      <c r="BO10" s="665">
        <v>2.2000000000000002</v>
      </c>
      <c r="BP10" s="665"/>
      <c r="BQ10" s="665"/>
      <c r="BR10" s="665"/>
      <c r="BS10" s="611">
        <v>27418</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1304</v>
      </c>
      <c r="CS10" s="606"/>
      <c r="CT10" s="606"/>
      <c r="CU10" s="606"/>
      <c r="CV10" s="606"/>
      <c r="CW10" s="606"/>
      <c r="CX10" s="606"/>
      <c r="CY10" s="607"/>
      <c r="CZ10" s="665">
        <v>0</v>
      </c>
      <c r="DA10" s="665"/>
      <c r="DB10" s="665"/>
      <c r="DC10" s="665"/>
      <c r="DD10" s="611" t="s">
        <v>121</v>
      </c>
      <c r="DE10" s="606"/>
      <c r="DF10" s="606"/>
      <c r="DG10" s="606"/>
      <c r="DH10" s="606"/>
      <c r="DI10" s="606"/>
      <c r="DJ10" s="606"/>
      <c r="DK10" s="606"/>
      <c r="DL10" s="606"/>
      <c r="DM10" s="606"/>
      <c r="DN10" s="606"/>
      <c r="DO10" s="606"/>
      <c r="DP10" s="607"/>
      <c r="DQ10" s="611">
        <v>1304</v>
      </c>
      <c r="DR10" s="606"/>
      <c r="DS10" s="606"/>
      <c r="DT10" s="606"/>
      <c r="DU10" s="606"/>
      <c r="DV10" s="606"/>
      <c r="DW10" s="606"/>
      <c r="DX10" s="606"/>
      <c r="DY10" s="606"/>
      <c r="DZ10" s="606"/>
      <c r="EA10" s="606"/>
      <c r="EB10" s="606"/>
      <c r="EC10" s="646"/>
    </row>
    <row r="11" spans="2:143" ht="11.25" customHeight="1">
      <c r="B11" s="600" t="s">
        <v>238</v>
      </c>
      <c r="C11" s="601"/>
      <c r="D11" s="601"/>
      <c r="E11" s="601"/>
      <c r="F11" s="601"/>
      <c r="G11" s="601"/>
      <c r="H11" s="601"/>
      <c r="I11" s="601"/>
      <c r="J11" s="601"/>
      <c r="K11" s="601"/>
      <c r="L11" s="601"/>
      <c r="M11" s="601"/>
      <c r="N11" s="601"/>
      <c r="O11" s="601"/>
      <c r="P11" s="601"/>
      <c r="Q11" s="602"/>
      <c r="R11" s="603" t="s">
        <v>130</v>
      </c>
      <c r="S11" s="606"/>
      <c r="T11" s="606"/>
      <c r="U11" s="606"/>
      <c r="V11" s="606"/>
      <c r="W11" s="606"/>
      <c r="X11" s="606"/>
      <c r="Y11" s="607"/>
      <c r="Z11" s="665" t="s">
        <v>121</v>
      </c>
      <c r="AA11" s="665"/>
      <c r="AB11" s="665"/>
      <c r="AC11" s="665"/>
      <c r="AD11" s="666" t="s">
        <v>121</v>
      </c>
      <c r="AE11" s="666"/>
      <c r="AF11" s="666"/>
      <c r="AG11" s="666"/>
      <c r="AH11" s="666"/>
      <c r="AI11" s="666"/>
      <c r="AJ11" s="666"/>
      <c r="AK11" s="666"/>
      <c r="AL11" s="608" t="s">
        <v>130</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577793</v>
      </c>
      <c r="BH11" s="606"/>
      <c r="BI11" s="606"/>
      <c r="BJ11" s="606"/>
      <c r="BK11" s="606"/>
      <c r="BL11" s="606"/>
      <c r="BM11" s="606"/>
      <c r="BN11" s="607"/>
      <c r="BO11" s="665">
        <v>7.6</v>
      </c>
      <c r="BP11" s="665"/>
      <c r="BQ11" s="665"/>
      <c r="BR11" s="665"/>
      <c r="BS11" s="611">
        <v>114561</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482200</v>
      </c>
      <c r="CS11" s="606"/>
      <c r="CT11" s="606"/>
      <c r="CU11" s="606"/>
      <c r="CV11" s="606"/>
      <c r="CW11" s="606"/>
      <c r="CX11" s="606"/>
      <c r="CY11" s="607"/>
      <c r="CZ11" s="665">
        <v>1.9</v>
      </c>
      <c r="DA11" s="665"/>
      <c r="DB11" s="665"/>
      <c r="DC11" s="665"/>
      <c r="DD11" s="611">
        <v>237322</v>
      </c>
      <c r="DE11" s="606"/>
      <c r="DF11" s="606"/>
      <c r="DG11" s="606"/>
      <c r="DH11" s="606"/>
      <c r="DI11" s="606"/>
      <c r="DJ11" s="606"/>
      <c r="DK11" s="606"/>
      <c r="DL11" s="606"/>
      <c r="DM11" s="606"/>
      <c r="DN11" s="606"/>
      <c r="DO11" s="606"/>
      <c r="DP11" s="607"/>
      <c r="DQ11" s="611">
        <v>205566</v>
      </c>
      <c r="DR11" s="606"/>
      <c r="DS11" s="606"/>
      <c r="DT11" s="606"/>
      <c r="DU11" s="606"/>
      <c r="DV11" s="606"/>
      <c r="DW11" s="606"/>
      <c r="DX11" s="606"/>
      <c r="DY11" s="606"/>
      <c r="DZ11" s="606"/>
      <c r="EA11" s="606"/>
      <c r="EB11" s="606"/>
      <c r="EC11" s="646"/>
    </row>
    <row r="12" spans="2:143" ht="11.25" customHeight="1">
      <c r="B12" s="600" t="s">
        <v>241</v>
      </c>
      <c r="C12" s="601"/>
      <c r="D12" s="601"/>
      <c r="E12" s="601"/>
      <c r="F12" s="601"/>
      <c r="G12" s="601"/>
      <c r="H12" s="601"/>
      <c r="I12" s="601"/>
      <c r="J12" s="601"/>
      <c r="K12" s="601"/>
      <c r="L12" s="601"/>
      <c r="M12" s="601"/>
      <c r="N12" s="601"/>
      <c r="O12" s="601"/>
      <c r="P12" s="601"/>
      <c r="Q12" s="602"/>
      <c r="R12" s="603">
        <v>1006873</v>
      </c>
      <c r="S12" s="606"/>
      <c r="T12" s="606"/>
      <c r="U12" s="606"/>
      <c r="V12" s="606"/>
      <c r="W12" s="606"/>
      <c r="X12" s="606"/>
      <c r="Y12" s="607"/>
      <c r="Z12" s="665">
        <v>3.8</v>
      </c>
      <c r="AA12" s="665"/>
      <c r="AB12" s="665"/>
      <c r="AC12" s="665"/>
      <c r="AD12" s="666">
        <v>1006873</v>
      </c>
      <c r="AE12" s="666"/>
      <c r="AF12" s="666"/>
      <c r="AG12" s="666"/>
      <c r="AH12" s="666"/>
      <c r="AI12" s="666"/>
      <c r="AJ12" s="666"/>
      <c r="AK12" s="666"/>
      <c r="AL12" s="608">
        <v>7.8</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3652470</v>
      </c>
      <c r="BH12" s="606"/>
      <c r="BI12" s="606"/>
      <c r="BJ12" s="606"/>
      <c r="BK12" s="606"/>
      <c r="BL12" s="606"/>
      <c r="BM12" s="606"/>
      <c r="BN12" s="607"/>
      <c r="BO12" s="665">
        <v>48.3</v>
      </c>
      <c r="BP12" s="665"/>
      <c r="BQ12" s="665"/>
      <c r="BR12" s="665"/>
      <c r="BS12" s="611" t="s">
        <v>121</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216417</v>
      </c>
      <c r="CS12" s="606"/>
      <c r="CT12" s="606"/>
      <c r="CU12" s="606"/>
      <c r="CV12" s="606"/>
      <c r="CW12" s="606"/>
      <c r="CX12" s="606"/>
      <c r="CY12" s="607"/>
      <c r="CZ12" s="665">
        <v>0.8</v>
      </c>
      <c r="DA12" s="665"/>
      <c r="DB12" s="665"/>
      <c r="DC12" s="665"/>
      <c r="DD12" s="611" t="s">
        <v>121</v>
      </c>
      <c r="DE12" s="606"/>
      <c r="DF12" s="606"/>
      <c r="DG12" s="606"/>
      <c r="DH12" s="606"/>
      <c r="DI12" s="606"/>
      <c r="DJ12" s="606"/>
      <c r="DK12" s="606"/>
      <c r="DL12" s="606"/>
      <c r="DM12" s="606"/>
      <c r="DN12" s="606"/>
      <c r="DO12" s="606"/>
      <c r="DP12" s="607"/>
      <c r="DQ12" s="611">
        <v>208272</v>
      </c>
      <c r="DR12" s="606"/>
      <c r="DS12" s="606"/>
      <c r="DT12" s="606"/>
      <c r="DU12" s="606"/>
      <c r="DV12" s="606"/>
      <c r="DW12" s="606"/>
      <c r="DX12" s="606"/>
      <c r="DY12" s="606"/>
      <c r="DZ12" s="606"/>
      <c r="EA12" s="606"/>
      <c r="EB12" s="606"/>
      <c r="EC12" s="646"/>
    </row>
    <row r="13" spans="2:143" ht="11.25" customHeight="1">
      <c r="B13" s="600" t="s">
        <v>244</v>
      </c>
      <c r="C13" s="601"/>
      <c r="D13" s="601"/>
      <c r="E13" s="601"/>
      <c r="F13" s="601"/>
      <c r="G13" s="601"/>
      <c r="H13" s="601"/>
      <c r="I13" s="601"/>
      <c r="J13" s="601"/>
      <c r="K13" s="601"/>
      <c r="L13" s="601"/>
      <c r="M13" s="601"/>
      <c r="N13" s="601"/>
      <c r="O13" s="601"/>
      <c r="P13" s="601"/>
      <c r="Q13" s="602"/>
      <c r="R13" s="603">
        <v>44649</v>
      </c>
      <c r="S13" s="606"/>
      <c r="T13" s="606"/>
      <c r="U13" s="606"/>
      <c r="V13" s="606"/>
      <c r="W13" s="606"/>
      <c r="X13" s="606"/>
      <c r="Y13" s="607"/>
      <c r="Z13" s="665">
        <v>0.2</v>
      </c>
      <c r="AA13" s="665"/>
      <c r="AB13" s="665"/>
      <c r="AC13" s="665"/>
      <c r="AD13" s="666">
        <v>44649</v>
      </c>
      <c r="AE13" s="666"/>
      <c r="AF13" s="666"/>
      <c r="AG13" s="666"/>
      <c r="AH13" s="666"/>
      <c r="AI13" s="666"/>
      <c r="AJ13" s="666"/>
      <c r="AK13" s="666"/>
      <c r="AL13" s="608">
        <v>0.3</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3647560</v>
      </c>
      <c r="BH13" s="606"/>
      <c r="BI13" s="606"/>
      <c r="BJ13" s="606"/>
      <c r="BK13" s="606"/>
      <c r="BL13" s="606"/>
      <c r="BM13" s="606"/>
      <c r="BN13" s="607"/>
      <c r="BO13" s="665">
        <v>48.2</v>
      </c>
      <c r="BP13" s="665"/>
      <c r="BQ13" s="665"/>
      <c r="BR13" s="665"/>
      <c r="BS13" s="611" t="s">
        <v>121</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1425080</v>
      </c>
      <c r="CS13" s="606"/>
      <c r="CT13" s="606"/>
      <c r="CU13" s="606"/>
      <c r="CV13" s="606"/>
      <c r="CW13" s="606"/>
      <c r="CX13" s="606"/>
      <c r="CY13" s="607"/>
      <c r="CZ13" s="665">
        <v>5.5</v>
      </c>
      <c r="DA13" s="665"/>
      <c r="DB13" s="665"/>
      <c r="DC13" s="665"/>
      <c r="DD13" s="611">
        <v>297790</v>
      </c>
      <c r="DE13" s="606"/>
      <c r="DF13" s="606"/>
      <c r="DG13" s="606"/>
      <c r="DH13" s="606"/>
      <c r="DI13" s="606"/>
      <c r="DJ13" s="606"/>
      <c r="DK13" s="606"/>
      <c r="DL13" s="606"/>
      <c r="DM13" s="606"/>
      <c r="DN13" s="606"/>
      <c r="DO13" s="606"/>
      <c r="DP13" s="607"/>
      <c r="DQ13" s="611">
        <v>964239</v>
      </c>
      <c r="DR13" s="606"/>
      <c r="DS13" s="606"/>
      <c r="DT13" s="606"/>
      <c r="DU13" s="606"/>
      <c r="DV13" s="606"/>
      <c r="DW13" s="606"/>
      <c r="DX13" s="606"/>
      <c r="DY13" s="606"/>
      <c r="DZ13" s="606"/>
      <c r="EA13" s="606"/>
      <c r="EB13" s="606"/>
      <c r="EC13" s="646"/>
    </row>
    <row r="14" spans="2:143" ht="11.25" customHeight="1">
      <c r="B14" s="600" t="s">
        <v>247</v>
      </c>
      <c r="C14" s="601"/>
      <c r="D14" s="601"/>
      <c r="E14" s="601"/>
      <c r="F14" s="601"/>
      <c r="G14" s="601"/>
      <c r="H14" s="601"/>
      <c r="I14" s="601"/>
      <c r="J14" s="601"/>
      <c r="K14" s="601"/>
      <c r="L14" s="601"/>
      <c r="M14" s="601"/>
      <c r="N14" s="601"/>
      <c r="O14" s="601"/>
      <c r="P14" s="601"/>
      <c r="Q14" s="602"/>
      <c r="R14" s="603" t="s">
        <v>130</v>
      </c>
      <c r="S14" s="606"/>
      <c r="T14" s="606"/>
      <c r="U14" s="606"/>
      <c r="V14" s="606"/>
      <c r="W14" s="606"/>
      <c r="X14" s="606"/>
      <c r="Y14" s="607"/>
      <c r="Z14" s="665" t="s">
        <v>130</v>
      </c>
      <c r="AA14" s="665"/>
      <c r="AB14" s="665"/>
      <c r="AC14" s="665"/>
      <c r="AD14" s="666" t="s">
        <v>121</v>
      </c>
      <c r="AE14" s="666"/>
      <c r="AF14" s="666"/>
      <c r="AG14" s="666"/>
      <c r="AH14" s="666"/>
      <c r="AI14" s="666"/>
      <c r="AJ14" s="666"/>
      <c r="AK14" s="666"/>
      <c r="AL14" s="608" t="s">
        <v>121</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189738</v>
      </c>
      <c r="BH14" s="606"/>
      <c r="BI14" s="606"/>
      <c r="BJ14" s="606"/>
      <c r="BK14" s="606"/>
      <c r="BL14" s="606"/>
      <c r="BM14" s="606"/>
      <c r="BN14" s="607"/>
      <c r="BO14" s="665">
        <v>2.5</v>
      </c>
      <c r="BP14" s="665"/>
      <c r="BQ14" s="665"/>
      <c r="BR14" s="665"/>
      <c r="BS14" s="611">
        <v>109731</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737706</v>
      </c>
      <c r="CS14" s="606"/>
      <c r="CT14" s="606"/>
      <c r="CU14" s="606"/>
      <c r="CV14" s="606"/>
      <c r="CW14" s="606"/>
      <c r="CX14" s="606"/>
      <c r="CY14" s="607"/>
      <c r="CZ14" s="665">
        <v>2.9</v>
      </c>
      <c r="DA14" s="665"/>
      <c r="DB14" s="665"/>
      <c r="DC14" s="665"/>
      <c r="DD14" s="611">
        <v>38407</v>
      </c>
      <c r="DE14" s="606"/>
      <c r="DF14" s="606"/>
      <c r="DG14" s="606"/>
      <c r="DH14" s="606"/>
      <c r="DI14" s="606"/>
      <c r="DJ14" s="606"/>
      <c r="DK14" s="606"/>
      <c r="DL14" s="606"/>
      <c r="DM14" s="606"/>
      <c r="DN14" s="606"/>
      <c r="DO14" s="606"/>
      <c r="DP14" s="607"/>
      <c r="DQ14" s="611">
        <v>677166</v>
      </c>
      <c r="DR14" s="606"/>
      <c r="DS14" s="606"/>
      <c r="DT14" s="606"/>
      <c r="DU14" s="606"/>
      <c r="DV14" s="606"/>
      <c r="DW14" s="606"/>
      <c r="DX14" s="606"/>
      <c r="DY14" s="606"/>
      <c r="DZ14" s="606"/>
      <c r="EA14" s="606"/>
      <c r="EB14" s="606"/>
      <c r="EC14" s="646"/>
    </row>
    <row r="15" spans="2:143" ht="11.25" customHeight="1">
      <c r="B15" s="600" t="s">
        <v>250</v>
      </c>
      <c r="C15" s="601"/>
      <c r="D15" s="601"/>
      <c r="E15" s="601"/>
      <c r="F15" s="601"/>
      <c r="G15" s="601"/>
      <c r="H15" s="601"/>
      <c r="I15" s="601"/>
      <c r="J15" s="601"/>
      <c r="K15" s="601"/>
      <c r="L15" s="601"/>
      <c r="M15" s="601"/>
      <c r="N15" s="601"/>
      <c r="O15" s="601"/>
      <c r="P15" s="601"/>
      <c r="Q15" s="602"/>
      <c r="R15" s="603">
        <v>41431</v>
      </c>
      <c r="S15" s="606"/>
      <c r="T15" s="606"/>
      <c r="U15" s="606"/>
      <c r="V15" s="606"/>
      <c r="W15" s="606"/>
      <c r="X15" s="606"/>
      <c r="Y15" s="607"/>
      <c r="Z15" s="665">
        <v>0.2</v>
      </c>
      <c r="AA15" s="665"/>
      <c r="AB15" s="665"/>
      <c r="AC15" s="665"/>
      <c r="AD15" s="666">
        <v>41431</v>
      </c>
      <c r="AE15" s="666"/>
      <c r="AF15" s="666"/>
      <c r="AG15" s="666"/>
      <c r="AH15" s="666"/>
      <c r="AI15" s="666"/>
      <c r="AJ15" s="666"/>
      <c r="AK15" s="666"/>
      <c r="AL15" s="608">
        <v>0.3</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333097</v>
      </c>
      <c r="BH15" s="606"/>
      <c r="BI15" s="606"/>
      <c r="BJ15" s="606"/>
      <c r="BK15" s="606"/>
      <c r="BL15" s="606"/>
      <c r="BM15" s="606"/>
      <c r="BN15" s="607"/>
      <c r="BO15" s="665">
        <v>4.4000000000000004</v>
      </c>
      <c r="BP15" s="665"/>
      <c r="BQ15" s="665"/>
      <c r="BR15" s="665"/>
      <c r="BS15" s="611" t="s">
        <v>121</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5154156</v>
      </c>
      <c r="CS15" s="606"/>
      <c r="CT15" s="606"/>
      <c r="CU15" s="606"/>
      <c r="CV15" s="606"/>
      <c r="CW15" s="606"/>
      <c r="CX15" s="606"/>
      <c r="CY15" s="607"/>
      <c r="CZ15" s="665">
        <v>20</v>
      </c>
      <c r="DA15" s="665"/>
      <c r="DB15" s="665"/>
      <c r="DC15" s="665"/>
      <c r="DD15" s="611">
        <v>2954805</v>
      </c>
      <c r="DE15" s="606"/>
      <c r="DF15" s="606"/>
      <c r="DG15" s="606"/>
      <c r="DH15" s="606"/>
      <c r="DI15" s="606"/>
      <c r="DJ15" s="606"/>
      <c r="DK15" s="606"/>
      <c r="DL15" s="606"/>
      <c r="DM15" s="606"/>
      <c r="DN15" s="606"/>
      <c r="DO15" s="606"/>
      <c r="DP15" s="607"/>
      <c r="DQ15" s="611">
        <v>1837482</v>
      </c>
      <c r="DR15" s="606"/>
      <c r="DS15" s="606"/>
      <c r="DT15" s="606"/>
      <c r="DU15" s="606"/>
      <c r="DV15" s="606"/>
      <c r="DW15" s="606"/>
      <c r="DX15" s="606"/>
      <c r="DY15" s="606"/>
      <c r="DZ15" s="606"/>
      <c r="EA15" s="606"/>
      <c r="EB15" s="606"/>
      <c r="EC15" s="646"/>
    </row>
    <row r="16" spans="2:143" ht="11.25" customHeight="1">
      <c r="B16" s="600" t="s">
        <v>253</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121</v>
      </c>
      <c r="AA16" s="665"/>
      <c r="AB16" s="665"/>
      <c r="AC16" s="665"/>
      <c r="AD16" s="666" t="s">
        <v>121</v>
      </c>
      <c r="AE16" s="666"/>
      <c r="AF16" s="666"/>
      <c r="AG16" s="666"/>
      <c r="AH16" s="666"/>
      <c r="AI16" s="666"/>
      <c r="AJ16" s="666"/>
      <c r="AK16" s="666"/>
      <c r="AL16" s="608" t="s">
        <v>121</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121</v>
      </c>
      <c r="BH16" s="606"/>
      <c r="BI16" s="606"/>
      <c r="BJ16" s="606"/>
      <c r="BK16" s="606"/>
      <c r="BL16" s="606"/>
      <c r="BM16" s="606"/>
      <c r="BN16" s="607"/>
      <c r="BO16" s="665" t="s">
        <v>121</v>
      </c>
      <c r="BP16" s="665"/>
      <c r="BQ16" s="665"/>
      <c r="BR16" s="665"/>
      <c r="BS16" s="611" t="s">
        <v>121</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t="s">
        <v>121</v>
      </c>
      <c r="CS16" s="606"/>
      <c r="CT16" s="606"/>
      <c r="CU16" s="606"/>
      <c r="CV16" s="606"/>
      <c r="CW16" s="606"/>
      <c r="CX16" s="606"/>
      <c r="CY16" s="607"/>
      <c r="CZ16" s="665" t="s">
        <v>121</v>
      </c>
      <c r="DA16" s="665"/>
      <c r="DB16" s="665"/>
      <c r="DC16" s="665"/>
      <c r="DD16" s="611" t="s">
        <v>121</v>
      </c>
      <c r="DE16" s="606"/>
      <c r="DF16" s="606"/>
      <c r="DG16" s="606"/>
      <c r="DH16" s="606"/>
      <c r="DI16" s="606"/>
      <c r="DJ16" s="606"/>
      <c r="DK16" s="606"/>
      <c r="DL16" s="606"/>
      <c r="DM16" s="606"/>
      <c r="DN16" s="606"/>
      <c r="DO16" s="606"/>
      <c r="DP16" s="607"/>
      <c r="DQ16" s="611" t="s">
        <v>121</v>
      </c>
      <c r="DR16" s="606"/>
      <c r="DS16" s="606"/>
      <c r="DT16" s="606"/>
      <c r="DU16" s="606"/>
      <c r="DV16" s="606"/>
      <c r="DW16" s="606"/>
      <c r="DX16" s="606"/>
      <c r="DY16" s="606"/>
      <c r="DZ16" s="606"/>
      <c r="EA16" s="606"/>
      <c r="EB16" s="606"/>
      <c r="EC16" s="646"/>
    </row>
    <row r="17" spans="2:133" ht="11.25" customHeight="1">
      <c r="B17" s="600" t="s">
        <v>256</v>
      </c>
      <c r="C17" s="601"/>
      <c r="D17" s="601"/>
      <c r="E17" s="601"/>
      <c r="F17" s="601"/>
      <c r="G17" s="601"/>
      <c r="H17" s="601"/>
      <c r="I17" s="601"/>
      <c r="J17" s="601"/>
      <c r="K17" s="601"/>
      <c r="L17" s="601"/>
      <c r="M17" s="601"/>
      <c r="N17" s="601"/>
      <c r="O17" s="601"/>
      <c r="P17" s="601"/>
      <c r="Q17" s="602"/>
      <c r="R17" s="603">
        <v>22684</v>
      </c>
      <c r="S17" s="606"/>
      <c r="T17" s="606"/>
      <c r="U17" s="606"/>
      <c r="V17" s="606"/>
      <c r="W17" s="606"/>
      <c r="X17" s="606"/>
      <c r="Y17" s="607"/>
      <c r="Z17" s="665">
        <v>0.1</v>
      </c>
      <c r="AA17" s="665"/>
      <c r="AB17" s="665"/>
      <c r="AC17" s="665"/>
      <c r="AD17" s="666">
        <v>22684</v>
      </c>
      <c r="AE17" s="666"/>
      <c r="AF17" s="666"/>
      <c r="AG17" s="666"/>
      <c r="AH17" s="666"/>
      <c r="AI17" s="666"/>
      <c r="AJ17" s="666"/>
      <c r="AK17" s="666"/>
      <c r="AL17" s="608">
        <v>0.2</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v>2300</v>
      </c>
      <c r="BH17" s="606"/>
      <c r="BI17" s="606"/>
      <c r="BJ17" s="606"/>
      <c r="BK17" s="606"/>
      <c r="BL17" s="606"/>
      <c r="BM17" s="606"/>
      <c r="BN17" s="607"/>
      <c r="BO17" s="665">
        <v>0</v>
      </c>
      <c r="BP17" s="665"/>
      <c r="BQ17" s="665"/>
      <c r="BR17" s="665"/>
      <c r="BS17" s="611" t="s">
        <v>121</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3023722</v>
      </c>
      <c r="CS17" s="606"/>
      <c r="CT17" s="606"/>
      <c r="CU17" s="606"/>
      <c r="CV17" s="606"/>
      <c r="CW17" s="606"/>
      <c r="CX17" s="606"/>
      <c r="CY17" s="607"/>
      <c r="CZ17" s="665">
        <v>11.7</v>
      </c>
      <c r="DA17" s="665"/>
      <c r="DB17" s="665"/>
      <c r="DC17" s="665"/>
      <c r="DD17" s="611" t="s">
        <v>121</v>
      </c>
      <c r="DE17" s="606"/>
      <c r="DF17" s="606"/>
      <c r="DG17" s="606"/>
      <c r="DH17" s="606"/>
      <c r="DI17" s="606"/>
      <c r="DJ17" s="606"/>
      <c r="DK17" s="606"/>
      <c r="DL17" s="606"/>
      <c r="DM17" s="606"/>
      <c r="DN17" s="606"/>
      <c r="DO17" s="606"/>
      <c r="DP17" s="607"/>
      <c r="DQ17" s="611">
        <v>2972703</v>
      </c>
      <c r="DR17" s="606"/>
      <c r="DS17" s="606"/>
      <c r="DT17" s="606"/>
      <c r="DU17" s="606"/>
      <c r="DV17" s="606"/>
      <c r="DW17" s="606"/>
      <c r="DX17" s="606"/>
      <c r="DY17" s="606"/>
      <c r="DZ17" s="606"/>
      <c r="EA17" s="606"/>
      <c r="EB17" s="606"/>
      <c r="EC17" s="646"/>
    </row>
    <row r="18" spans="2:133" ht="11.25" customHeight="1">
      <c r="B18" s="600" t="s">
        <v>259</v>
      </c>
      <c r="C18" s="601"/>
      <c r="D18" s="601"/>
      <c r="E18" s="601"/>
      <c r="F18" s="601"/>
      <c r="G18" s="601"/>
      <c r="H18" s="601"/>
      <c r="I18" s="601"/>
      <c r="J18" s="601"/>
      <c r="K18" s="601"/>
      <c r="L18" s="601"/>
      <c r="M18" s="601"/>
      <c r="N18" s="601"/>
      <c r="O18" s="601"/>
      <c r="P18" s="601"/>
      <c r="Q18" s="602"/>
      <c r="R18" s="603">
        <v>4240665</v>
      </c>
      <c r="S18" s="606"/>
      <c r="T18" s="606"/>
      <c r="U18" s="606"/>
      <c r="V18" s="606"/>
      <c r="W18" s="606"/>
      <c r="X18" s="606"/>
      <c r="Y18" s="607"/>
      <c r="Z18" s="665">
        <v>16</v>
      </c>
      <c r="AA18" s="665"/>
      <c r="AB18" s="665"/>
      <c r="AC18" s="665"/>
      <c r="AD18" s="666">
        <v>3748844</v>
      </c>
      <c r="AE18" s="666"/>
      <c r="AF18" s="666"/>
      <c r="AG18" s="666"/>
      <c r="AH18" s="666"/>
      <c r="AI18" s="666"/>
      <c r="AJ18" s="666"/>
      <c r="AK18" s="666"/>
      <c r="AL18" s="608">
        <v>29.2</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121</v>
      </c>
      <c r="BH18" s="606"/>
      <c r="BI18" s="606"/>
      <c r="BJ18" s="606"/>
      <c r="BK18" s="606"/>
      <c r="BL18" s="606"/>
      <c r="BM18" s="606"/>
      <c r="BN18" s="607"/>
      <c r="BO18" s="665" t="s">
        <v>121</v>
      </c>
      <c r="BP18" s="665"/>
      <c r="BQ18" s="665"/>
      <c r="BR18" s="665"/>
      <c r="BS18" s="611" t="s">
        <v>121</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v>70621</v>
      </c>
      <c r="CS18" s="606"/>
      <c r="CT18" s="606"/>
      <c r="CU18" s="606"/>
      <c r="CV18" s="606"/>
      <c r="CW18" s="606"/>
      <c r="CX18" s="606"/>
      <c r="CY18" s="607"/>
      <c r="CZ18" s="665">
        <v>0.3</v>
      </c>
      <c r="DA18" s="665"/>
      <c r="DB18" s="665"/>
      <c r="DC18" s="665"/>
      <c r="DD18" s="611" t="s">
        <v>121</v>
      </c>
      <c r="DE18" s="606"/>
      <c r="DF18" s="606"/>
      <c r="DG18" s="606"/>
      <c r="DH18" s="606"/>
      <c r="DI18" s="606"/>
      <c r="DJ18" s="606"/>
      <c r="DK18" s="606"/>
      <c r="DL18" s="606"/>
      <c r="DM18" s="606"/>
      <c r="DN18" s="606"/>
      <c r="DO18" s="606"/>
      <c r="DP18" s="607"/>
      <c r="DQ18" s="611">
        <v>70621</v>
      </c>
      <c r="DR18" s="606"/>
      <c r="DS18" s="606"/>
      <c r="DT18" s="606"/>
      <c r="DU18" s="606"/>
      <c r="DV18" s="606"/>
      <c r="DW18" s="606"/>
      <c r="DX18" s="606"/>
      <c r="DY18" s="606"/>
      <c r="DZ18" s="606"/>
      <c r="EA18" s="606"/>
      <c r="EB18" s="606"/>
      <c r="EC18" s="646"/>
    </row>
    <row r="19" spans="2:133" ht="11.25" customHeight="1">
      <c r="B19" s="600" t="s">
        <v>262</v>
      </c>
      <c r="C19" s="601"/>
      <c r="D19" s="601"/>
      <c r="E19" s="601"/>
      <c r="F19" s="601"/>
      <c r="G19" s="601"/>
      <c r="H19" s="601"/>
      <c r="I19" s="601"/>
      <c r="J19" s="601"/>
      <c r="K19" s="601"/>
      <c r="L19" s="601"/>
      <c r="M19" s="601"/>
      <c r="N19" s="601"/>
      <c r="O19" s="601"/>
      <c r="P19" s="601"/>
      <c r="Q19" s="602"/>
      <c r="R19" s="603">
        <v>3748844</v>
      </c>
      <c r="S19" s="606"/>
      <c r="T19" s="606"/>
      <c r="U19" s="606"/>
      <c r="V19" s="606"/>
      <c r="W19" s="606"/>
      <c r="X19" s="606"/>
      <c r="Y19" s="607"/>
      <c r="Z19" s="665">
        <v>14.1</v>
      </c>
      <c r="AA19" s="665"/>
      <c r="AB19" s="665"/>
      <c r="AC19" s="665"/>
      <c r="AD19" s="666">
        <v>3748844</v>
      </c>
      <c r="AE19" s="666"/>
      <c r="AF19" s="666"/>
      <c r="AG19" s="666"/>
      <c r="AH19" s="666"/>
      <c r="AI19" s="666"/>
      <c r="AJ19" s="666"/>
      <c r="AK19" s="666"/>
      <c r="AL19" s="608">
        <v>29.2</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21718</v>
      </c>
      <c r="BH19" s="606"/>
      <c r="BI19" s="606"/>
      <c r="BJ19" s="606"/>
      <c r="BK19" s="606"/>
      <c r="BL19" s="606"/>
      <c r="BM19" s="606"/>
      <c r="BN19" s="607"/>
      <c r="BO19" s="665">
        <v>0.3</v>
      </c>
      <c r="BP19" s="665"/>
      <c r="BQ19" s="665"/>
      <c r="BR19" s="665"/>
      <c r="BS19" s="611" t="s">
        <v>121</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130</v>
      </c>
      <c r="DA19" s="665"/>
      <c r="DB19" s="665"/>
      <c r="DC19" s="665"/>
      <c r="DD19" s="611" t="s">
        <v>121</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c r="B20" s="600" t="s">
        <v>265</v>
      </c>
      <c r="C20" s="601"/>
      <c r="D20" s="601"/>
      <c r="E20" s="601"/>
      <c r="F20" s="601"/>
      <c r="G20" s="601"/>
      <c r="H20" s="601"/>
      <c r="I20" s="601"/>
      <c r="J20" s="601"/>
      <c r="K20" s="601"/>
      <c r="L20" s="601"/>
      <c r="M20" s="601"/>
      <c r="N20" s="601"/>
      <c r="O20" s="601"/>
      <c r="P20" s="601"/>
      <c r="Q20" s="602"/>
      <c r="R20" s="603">
        <v>491821</v>
      </c>
      <c r="S20" s="606"/>
      <c r="T20" s="606"/>
      <c r="U20" s="606"/>
      <c r="V20" s="606"/>
      <c r="W20" s="606"/>
      <c r="X20" s="606"/>
      <c r="Y20" s="607"/>
      <c r="Z20" s="665">
        <v>1.9</v>
      </c>
      <c r="AA20" s="665"/>
      <c r="AB20" s="665"/>
      <c r="AC20" s="665"/>
      <c r="AD20" s="666" t="s">
        <v>121</v>
      </c>
      <c r="AE20" s="666"/>
      <c r="AF20" s="666"/>
      <c r="AG20" s="666"/>
      <c r="AH20" s="666"/>
      <c r="AI20" s="666"/>
      <c r="AJ20" s="666"/>
      <c r="AK20" s="666"/>
      <c r="AL20" s="608" t="s">
        <v>121</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21718</v>
      </c>
      <c r="BH20" s="606"/>
      <c r="BI20" s="606"/>
      <c r="BJ20" s="606"/>
      <c r="BK20" s="606"/>
      <c r="BL20" s="606"/>
      <c r="BM20" s="606"/>
      <c r="BN20" s="607"/>
      <c r="BO20" s="665">
        <v>0.3</v>
      </c>
      <c r="BP20" s="665"/>
      <c r="BQ20" s="665"/>
      <c r="BR20" s="665"/>
      <c r="BS20" s="611" t="s">
        <v>121</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25798862</v>
      </c>
      <c r="CS20" s="606"/>
      <c r="CT20" s="606"/>
      <c r="CU20" s="606"/>
      <c r="CV20" s="606"/>
      <c r="CW20" s="606"/>
      <c r="CX20" s="606"/>
      <c r="CY20" s="607"/>
      <c r="CZ20" s="665">
        <v>100</v>
      </c>
      <c r="DA20" s="665"/>
      <c r="DB20" s="665"/>
      <c r="DC20" s="665"/>
      <c r="DD20" s="611">
        <v>3817096</v>
      </c>
      <c r="DE20" s="606"/>
      <c r="DF20" s="606"/>
      <c r="DG20" s="606"/>
      <c r="DH20" s="606"/>
      <c r="DI20" s="606"/>
      <c r="DJ20" s="606"/>
      <c r="DK20" s="606"/>
      <c r="DL20" s="606"/>
      <c r="DM20" s="606"/>
      <c r="DN20" s="606"/>
      <c r="DO20" s="606"/>
      <c r="DP20" s="607"/>
      <c r="DQ20" s="611">
        <v>15345203</v>
      </c>
      <c r="DR20" s="606"/>
      <c r="DS20" s="606"/>
      <c r="DT20" s="606"/>
      <c r="DU20" s="606"/>
      <c r="DV20" s="606"/>
      <c r="DW20" s="606"/>
      <c r="DX20" s="606"/>
      <c r="DY20" s="606"/>
      <c r="DZ20" s="606"/>
      <c r="EA20" s="606"/>
      <c r="EB20" s="606"/>
      <c r="EC20" s="646"/>
    </row>
    <row r="21" spans="2:133" ht="11.25" customHeight="1">
      <c r="B21" s="600" t="s">
        <v>268</v>
      </c>
      <c r="C21" s="601"/>
      <c r="D21" s="601"/>
      <c r="E21" s="601"/>
      <c r="F21" s="601"/>
      <c r="G21" s="601"/>
      <c r="H21" s="601"/>
      <c r="I21" s="601"/>
      <c r="J21" s="601"/>
      <c r="K21" s="601"/>
      <c r="L21" s="601"/>
      <c r="M21" s="601"/>
      <c r="N21" s="601"/>
      <c r="O21" s="601"/>
      <c r="P21" s="601"/>
      <c r="Q21" s="602"/>
      <c r="R21" s="603" t="s">
        <v>121</v>
      </c>
      <c r="S21" s="606"/>
      <c r="T21" s="606"/>
      <c r="U21" s="606"/>
      <c r="V21" s="606"/>
      <c r="W21" s="606"/>
      <c r="X21" s="606"/>
      <c r="Y21" s="607"/>
      <c r="Z21" s="665" t="s">
        <v>121</v>
      </c>
      <c r="AA21" s="665"/>
      <c r="AB21" s="665"/>
      <c r="AC21" s="665"/>
      <c r="AD21" s="666" t="s">
        <v>130</v>
      </c>
      <c r="AE21" s="666"/>
      <c r="AF21" s="666"/>
      <c r="AG21" s="666"/>
      <c r="AH21" s="666"/>
      <c r="AI21" s="666"/>
      <c r="AJ21" s="666"/>
      <c r="AK21" s="666"/>
      <c r="AL21" s="608" t="s">
        <v>121</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v>21718</v>
      </c>
      <c r="BH21" s="606"/>
      <c r="BI21" s="606"/>
      <c r="BJ21" s="606"/>
      <c r="BK21" s="606"/>
      <c r="BL21" s="606"/>
      <c r="BM21" s="606"/>
      <c r="BN21" s="607"/>
      <c r="BO21" s="665">
        <v>0.3</v>
      </c>
      <c r="BP21" s="665"/>
      <c r="BQ21" s="665"/>
      <c r="BR21" s="665"/>
      <c r="BS21" s="611" t="s">
        <v>130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270</v>
      </c>
      <c r="C22" s="601"/>
      <c r="D22" s="601"/>
      <c r="E22" s="601"/>
      <c r="F22" s="601"/>
      <c r="G22" s="601"/>
      <c r="H22" s="601"/>
      <c r="I22" s="601"/>
      <c r="J22" s="601"/>
      <c r="K22" s="601"/>
      <c r="L22" s="601"/>
      <c r="M22" s="601"/>
      <c r="N22" s="601"/>
      <c r="O22" s="601"/>
      <c r="P22" s="601"/>
      <c r="Q22" s="602"/>
      <c r="R22" s="603">
        <v>13263893</v>
      </c>
      <c r="S22" s="606"/>
      <c r="T22" s="606"/>
      <c r="U22" s="606"/>
      <c r="V22" s="606"/>
      <c r="W22" s="606"/>
      <c r="X22" s="606"/>
      <c r="Y22" s="607"/>
      <c r="Z22" s="665">
        <v>49.9</v>
      </c>
      <c r="AA22" s="665"/>
      <c r="AB22" s="665"/>
      <c r="AC22" s="665"/>
      <c r="AD22" s="666">
        <v>12772072</v>
      </c>
      <c r="AE22" s="666"/>
      <c r="AF22" s="666"/>
      <c r="AG22" s="666"/>
      <c r="AH22" s="666"/>
      <c r="AI22" s="666"/>
      <c r="AJ22" s="666"/>
      <c r="AK22" s="666"/>
      <c r="AL22" s="608">
        <v>99.5</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121</v>
      </c>
      <c r="BP22" s="665"/>
      <c r="BQ22" s="665"/>
      <c r="BR22" s="665"/>
      <c r="BS22" s="611" t="s">
        <v>130</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273</v>
      </c>
      <c r="C23" s="601"/>
      <c r="D23" s="601"/>
      <c r="E23" s="601"/>
      <c r="F23" s="601"/>
      <c r="G23" s="601"/>
      <c r="H23" s="601"/>
      <c r="I23" s="601"/>
      <c r="J23" s="601"/>
      <c r="K23" s="601"/>
      <c r="L23" s="601"/>
      <c r="M23" s="601"/>
      <c r="N23" s="601"/>
      <c r="O23" s="601"/>
      <c r="P23" s="601"/>
      <c r="Q23" s="602"/>
      <c r="R23" s="603">
        <v>8866</v>
      </c>
      <c r="S23" s="606"/>
      <c r="T23" s="606"/>
      <c r="U23" s="606"/>
      <c r="V23" s="606"/>
      <c r="W23" s="606"/>
      <c r="X23" s="606"/>
      <c r="Y23" s="607"/>
      <c r="Z23" s="665">
        <v>0</v>
      </c>
      <c r="AA23" s="665"/>
      <c r="AB23" s="665"/>
      <c r="AC23" s="665"/>
      <c r="AD23" s="666">
        <v>8866</v>
      </c>
      <c r="AE23" s="666"/>
      <c r="AF23" s="666"/>
      <c r="AG23" s="666"/>
      <c r="AH23" s="666"/>
      <c r="AI23" s="666"/>
      <c r="AJ23" s="666"/>
      <c r="AK23" s="666"/>
      <c r="AL23" s="608">
        <v>0.1</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t="s">
        <v>121</v>
      </c>
      <c r="BH23" s="606"/>
      <c r="BI23" s="606"/>
      <c r="BJ23" s="606"/>
      <c r="BK23" s="606"/>
      <c r="BL23" s="606"/>
      <c r="BM23" s="606"/>
      <c r="BN23" s="607"/>
      <c r="BO23" s="665" t="s">
        <v>130</v>
      </c>
      <c r="BP23" s="665"/>
      <c r="BQ23" s="665"/>
      <c r="BR23" s="665"/>
      <c r="BS23" s="611" t="s">
        <v>130</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c r="B24" s="600" t="s">
        <v>280</v>
      </c>
      <c r="C24" s="601"/>
      <c r="D24" s="601"/>
      <c r="E24" s="601"/>
      <c r="F24" s="601"/>
      <c r="G24" s="601"/>
      <c r="H24" s="601"/>
      <c r="I24" s="601"/>
      <c r="J24" s="601"/>
      <c r="K24" s="601"/>
      <c r="L24" s="601"/>
      <c r="M24" s="601"/>
      <c r="N24" s="601"/>
      <c r="O24" s="601"/>
      <c r="P24" s="601"/>
      <c r="Q24" s="602"/>
      <c r="R24" s="603">
        <v>181714</v>
      </c>
      <c r="S24" s="606"/>
      <c r="T24" s="606"/>
      <c r="U24" s="606"/>
      <c r="V24" s="606"/>
      <c r="W24" s="606"/>
      <c r="X24" s="606"/>
      <c r="Y24" s="607"/>
      <c r="Z24" s="665">
        <v>0.7</v>
      </c>
      <c r="AA24" s="665"/>
      <c r="AB24" s="665"/>
      <c r="AC24" s="665"/>
      <c r="AD24" s="666" t="s">
        <v>121</v>
      </c>
      <c r="AE24" s="666"/>
      <c r="AF24" s="666"/>
      <c r="AG24" s="666"/>
      <c r="AH24" s="666"/>
      <c r="AI24" s="666"/>
      <c r="AJ24" s="666"/>
      <c r="AK24" s="666"/>
      <c r="AL24" s="608" t="s">
        <v>130</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121</v>
      </c>
      <c r="BP24" s="665"/>
      <c r="BQ24" s="665"/>
      <c r="BR24" s="665"/>
      <c r="BS24" s="611" t="s">
        <v>121</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13492665</v>
      </c>
      <c r="CS24" s="669"/>
      <c r="CT24" s="669"/>
      <c r="CU24" s="669"/>
      <c r="CV24" s="669"/>
      <c r="CW24" s="669"/>
      <c r="CX24" s="669"/>
      <c r="CY24" s="715"/>
      <c r="CZ24" s="716">
        <v>52.3</v>
      </c>
      <c r="DA24" s="685"/>
      <c r="DB24" s="685"/>
      <c r="DC24" s="719"/>
      <c r="DD24" s="714">
        <v>8595429</v>
      </c>
      <c r="DE24" s="669"/>
      <c r="DF24" s="669"/>
      <c r="DG24" s="669"/>
      <c r="DH24" s="669"/>
      <c r="DI24" s="669"/>
      <c r="DJ24" s="669"/>
      <c r="DK24" s="715"/>
      <c r="DL24" s="714">
        <v>8553733</v>
      </c>
      <c r="DM24" s="669"/>
      <c r="DN24" s="669"/>
      <c r="DO24" s="669"/>
      <c r="DP24" s="669"/>
      <c r="DQ24" s="669"/>
      <c r="DR24" s="669"/>
      <c r="DS24" s="669"/>
      <c r="DT24" s="669"/>
      <c r="DU24" s="669"/>
      <c r="DV24" s="715"/>
      <c r="DW24" s="716">
        <v>61.9</v>
      </c>
      <c r="DX24" s="685"/>
      <c r="DY24" s="685"/>
      <c r="DZ24" s="685"/>
      <c r="EA24" s="685"/>
      <c r="EB24" s="685"/>
      <c r="EC24" s="717"/>
    </row>
    <row r="25" spans="2:133" ht="11.25" customHeight="1">
      <c r="B25" s="600" t="s">
        <v>283</v>
      </c>
      <c r="C25" s="601"/>
      <c r="D25" s="601"/>
      <c r="E25" s="601"/>
      <c r="F25" s="601"/>
      <c r="G25" s="601"/>
      <c r="H25" s="601"/>
      <c r="I25" s="601"/>
      <c r="J25" s="601"/>
      <c r="K25" s="601"/>
      <c r="L25" s="601"/>
      <c r="M25" s="601"/>
      <c r="N25" s="601"/>
      <c r="O25" s="601"/>
      <c r="P25" s="601"/>
      <c r="Q25" s="602"/>
      <c r="R25" s="603">
        <v>236267</v>
      </c>
      <c r="S25" s="606"/>
      <c r="T25" s="606"/>
      <c r="U25" s="606"/>
      <c r="V25" s="606"/>
      <c r="W25" s="606"/>
      <c r="X25" s="606"/>
      <c r="Y25" s="607"/>
      <c r="Z25" s="665">
        <v>0.9</v>
      </c>
      <c r="AA25" s="665"/>
      <c r="AB25" s="665"/>
      <c r="AC25" s="665"/>
      <c r="AD25" s="666">
        <v>33167</v>
      </c>
      <c r="AE25" s="666"/>
      <c r="AF25" s="666"/>
      <c r="AG25" s="666"/>
      <c r="AH25" s="666"/>
      <c r="AI25" s="666"/>
      <c r="AJ25" s="666"/>
      <c r="AK25" s="666"/>
      <c r="AL25" s="608">
        <v>0.3</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121</v>
      </c>
      <c r="BH25" s="606"/>
      <c r="BI25" s="606"/>
      <c r="BJ25" s="606"/>
      <c r="BK25" s="606"/>
      <c r="BL25" s="606"/>
      <c r="BM25" s="606"/>
      <c r="BN25" s="607"/>
      <c r="BO25" s="665" t="s">
        <v>121</v>
      </c>
      <c r="BP25" s="665"/>
      <c r="BQ25" s="665"/>
      <c r="BR25" s="665"/>
      <c r="BS25" s="611" t="s">
        <v>121</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4441709</v>
      </c>
      <c r="CS25" s="604"/>
      <c r="CT25" s="604"/>
      <c r="CU25" s="604"/>
      <c r="CV25" s="604"/>
      <c r="CW25" s="604"/>
      <c r="CX25" s="604"/>
      <c r="CY25" s="605"/>
      <c r="CZ25" s="608">
        <v>17.2</v>
      </c>
      <c r="DA25" s="637"/>
      <c r="DB25" s="637"/>
      <c r="DC25" s="638"/>
      <c r="DD25" s="611">
        <v>4054796</v>
      </c>
      <c r="DE25" s="604"/>
      <c r="DF25" s="604"/>
      <c r="DG25" s="604"/>
      <c r="DH25" s="604"/>
      <c r="DI25" s="604"/>
      <c r="DJ25" s="604"/>
      <c r="DK25" s="605"/>
      <c r="DL25" s="611">
        <v>4013459</v>
      </c>
      <c r="DM25" s="604"/>
      <c r="DN25" s="604"/>
      <c r="DO25" s="604"/>
      <c r="DP25" s="604"/>
      <c r="DQ25" s="604"/>
      <c r="DR25" s="604"/>
      <c r="DS25" s="604"/>
      <c r="DT25" s="604"/>
      <c r="DU25" s="604"/>
      <c r="DV25" s="605"/>
      <c r="DW25" s="608">
        <v>29</v>
      </c>
      <c r="DX25" s="637"/>
      <c r="DY25" s="637"/>
      <c r="DZ25" s="637"/>
      <c r="EA25" s="637"/>
      <c r="EB25" s="637"/>
      <c r="EC25" s="639"/>
    </row>
    <row r="26" spans="2:133" ht="11.25" customHeight="1">
      <c r="B26" s="600" t="s">
        <v>286</v>
      </c>
      <c r="C26" s="601"/>
      <c r="D26" s="601"/>
      <c r="E26" s="601"/>
      <c r="F26" s="601"/>
      <c r="G26" s="601"/>
      <c r="H26" s="601"/>
      <c r="I26" s="601"/>
      <c r="J26" s="601"/>
      <c r="K26" s="601"/>
      <c r="L26" s="601"/>
      <c r="M26" s="601"/>
      <c r="N26" s="601"/>
      <c r="O26" s="601"/>
      <c r="P26" s="601"/>
      <c r="Q26" s="602"/>
      <c r="R26" s="603">
        <v>104474</v>
      </c>
      <c r="S26" s="606"/>
      <c r="T26" s="606"/>
      <c r="U26" s="606"/>
      <c r="V26" s="606"/>
      <c r="W26" s="606"/>
      <c r="X26" s="606"/>
      <c r="Y26" s="607"/>
      <c r="Z26" s="665">
        <v>0.4</v>
      </c>
      <c r="AA26" s="665"/>
      <c r="AB26" s="665"/>
      <c r="AC26" s="665"/>
      <c r="AD26" s="666" t="s">
        <v>121</v>
      </c>
      <c r="AE26" s="666"/>
      <c r="AF26" s="666"/>
      <c r="AG26" s="666"/>
      <c r="AH26" s="666"/>
      <c r="AI26" s="666"/>
      <c r="AJ26" s="666"/>
      <c r="AK26" s="666"/>
      <c r="AL26" s="608" t="s">
        <v>121</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121</v>
      </c>
      <c r="BP26" s="665"/>
      <c r="BQ26" s="665"/>
      <c r="BR26" s="665"/>
      <c r="BS26" s="611" t="s">
        <v>121</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2999891</v>
      </c>
      <c r="CS26" s="606"/>
      <c r="CT26" s="606"/>
      <c r="CU26" s="606"/>
      <c r="CV26" s="606"/>
      <c r="CW26" s="606"/>
      <c r="CX26" s="606"/>
      <c r="CY26" s="607"/>
      <c r="CZ26" s="608">
        <v>11.6</v>
      </c>
      <c r="DA26" s="637"/>
      <c r="DB26" s="637"/>
      <c r="DC26" s="638"/>
      <c r="DD26" s="611">
        <v>2662341</v>
      </c>
      <c r="DE26" s="606"/>
      <c r="DF26" s="606"/>
      <c r="DG26" s="606"/>
      <c r="DH26" s="606"/>
      <c r="DI26" s="606"/>
      <c r="DJ26" s="606"/>
      <c r="DK26" s="607"/>
      <c r="DL26" s="611" t="s">
        <v>130</v>
      </c>
      <c r="DM26" s="606"/>
      <c r="DN26" s="606"/>
      <c r="DO26" s="606"/>
      <c r="DP26" s="606"/>
      <c r="DQ26" s="606"/>
      <c r="DR26" s="606"/>
      <c r="DS26" s="606"/>
      <c r="DT26" s="606"/>
      <c r="DU26" s="606"/>
      <c r="DV26" s="607"/>
      <c r="DW26" s="608" t="s">
        <v>121</v>
      </c>
      <c r="DX26" s="637"/>
      <c r="DY26" s="637"/>
      <c r="DZ26" s="637"/>
      <c r="EA26" s="637"/>
      <c r="EB26" s="637"/>
      <c r="EC26" s="639"/>
    </row>
    <row r="27" spans="2:133" ht="11.25" customHeight="1">
      <c r="B27" s="600" t="s">
        <v>289</v>
      </c>
      <c r="C27" s="601"/>
      <c r="D27" s="601"/>
      <c r="E27" s="601"/>
      <c r="F27" s="601"/>
      <c r="G27" s="601"/>
      <c r="H27" s="601"/>
      <c r="I27" s="601"/>
      <c r="J27" s="601"/>
      <c r="K27" s="601"/>
      <c r="L27" s="601"/>
      <c r="M27" s="601"/>
      <c r="N27" s="601"/>
      <c r="O27" s="601"/>
      <c r="P27" s="601"/>
      <c r="Q27" s="602"/>
      <c r="R27" s="603">
        <v>4287344</v>
      </c>
      <c r="S27" s="606"/>
      <c r="T27" s="606"/>
      <c r="U27" s="606"/>
      <c r="V27" s="606"/>
      <c r="W27" s="606"/>
      <c r="X27" s="606"/>
      <c r="Y27" s="607"/>
      <c r="Z27" s="665">
        <v>16.100000000000001</v>
      </c>
      <c r="AA27" s="665"/>
      <c r="AB27" s="665"/>
      <c r="AC27" s="665"/>
      <c r="AD27" s="666" t="s">
        <v>121</v>
      </c>
      <c r="AE27" s="666"/>
      <c r="AF27" s="666"/>
      <c r="AG27" s="666"/>
      <c r="AH27" s="666"/>
      <c r="AI27" s="666"/>
      <c r="AJ27" s="666"/>
      <c r="AK27" s="666"/>
      <c r="AL27" s="608" t="s">
        <v>130</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7560515</v>
      </c>
      <c r="BH27" s="606"/>
      <c r="BI27" s="606"/>
      <c r="BJ27" s="606"/>
      <c r="BK27" s="606"/>
      <c r="BL27" s="606"/>
      <c r="BM27" s="606"/>
      <c r="BN27" s="607"/>
      <c r="BO27" s="665">
        <v>100</v>
      </c>
      <c r="BP27" s="665"/>
      <c r="BQ27" s="665"/>
      <c r="BR27" s="665"/>
      <c r="BS27" s="611">
        <v>251710</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6027234</v>
      </c>
      <c r="CS27" s="604"/>
      <c r="CT27" s="604"/>
      <c r="CU27" s="604"/>
      <c r="CV27" s="604"/>
      <c r="CW27" s="604"/>
      <c r="CX27" s="604"/>
      <c r="CY27" s="605"/>
      <c r="CZ27" s="608">
        <v>23.4</v>
      </c>
      <c r="DA27" s="637"/>
      <c r="DB27" s="637"/>
      <c r="DC27" s="638"/>
      <c r="DD27" s="611">
        <v>1567930</v>
      </c>
      <c r="DE27" s="604"/>
      <c r="DF27" s="604"/>
      <c r="DG27" s="604"/>
      <c r="DH27" s="604"/>
      <c r="DI27" s="604"/>
      <c r="DJ27" s="604"/>
      <c r="DK27" s="605"/>
      <c r="DL27" s="611">
        <v>1567571</v>
      </c>
      <c r="DM27" s="604"/>
      <c r="DN27" s="604"/>
      <c r="DO27" s="604"/>
      <c r="DP27" s="604"/>
      <c r="DQ27" s="604"/>
      <c r="DR27" s="604"/>
      <c r="DS27" s="604"/>
      <c r="DT27" s="604"/>
      <c r="DU27" s="604"/>
      <c r="DV27" s="605"/>
      <c r="DW27" s="608">
        <v>11.3</v>
      </c>
      <c r="DX27" s="637"/>
      <c r="DY27" s="637"/>
      <c r="DZ27" s="637"/>
      <c r="EA27" s="637"/>
      <c r="EB27" s="637"/>
      <c r="EC27" s="639"/>
    </row>
    <row r="28" spans="2:133" ht="11.25" customHeight="1">
      <c r="B28" s="708" t="s">
        <v>292</v>
      </c>
      <c r="C28" s="709"/>
      <c r="D28" s="709"/>
      <c r="E28" s="709"/>
      <c r="F28" s="709"/>
      <c r="G28" s="709"/>
      <c r="H28" s="709"/>
      <c r="I28" s="709"/>
      <c r="J28" s="709"/>
      <c r="K28" s="709"/>
      <c r="L28" s="709"/>
      <c r="M28" s="709"/>
      <c r="N28" s="709"/>
      <c r="O28" s="709"/>
      <c r="P28" s="709"/>
      <c r="Q28" s="710"/>
      <c r="R28" s="603" t="s">
        <v>121</v>
      </c>
      <c r="S28" s="606"/>
      <c r="T28" s="606"/>
      <c r="U28" s="606"/>
      <c r="V28" s="606"/>
      <c r="W28" s="606"/>
      <c r="X28" s="606"/>
      <c r="Y28" s="607"/>
      <c r="Z28" s="665" t="s">
        <v>121</v>
      </c>
      <c r="AA28" s="665"/>
      <c r="AB28" s="665"/>
      <c r="AC28" s="665"/>
      <c r="AD28" s="666" t="s">
        <v>121</v>
      </c>
      <c r="AE28" s="666"/>
      <c r="AF28" s="666"/>
      <c r="AG28" s="666"/>
      <c r="AH28" s="666"/>
      <c r="AI28" s="666"/>
      <c r="AJ28" s="666"/>
      <c r="AK28" s="666"/>
      <c r="AL28" s="608" t="s">
        <v>121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3023722</v>
      </c>
      <c r="CS28" s="606"/>
      <c r="CT28" s="606"/>
      <c r="CU28" s="606"/>
      <c r="CV28" s="606"/>
      <c r="CW28" s="606"/>
      <c r="CX28" s="606"/>
      <c r="CY28" s="607"/>
      <c r="CZ28" s="608">
        <v>11.7</v>
      </c>
      <c r="DA28" s="637"/>
      <c r="DB28" s="637"/>
      <c r="DC28" s="638"/>
      <c r="DD28" s="611">
        <v>2972703</v>
      </c>
      <c r="DE28" s="606"/>
      <c r="DF28" s="606"/>
      <c r="DG28" s="606"/>
      <c r="DH28" s="606"/>
      <c r="DI28" s="606"/>
      <c r="DJ28" s="606"/>
      <c r="DK28" s="607"/>
      <c r="DL28" s="611">
        <v>2972703</v>
      </c>
      <c r="DM28" s="606"/>
      <c r="DN28" s="606"/>
      <c r="DO28" s="606"/>
      <c r="DP28" s="606"/>
      <c r="DQ28" s="606"/>
      <c r="DR28" s="606"/>
      <c r="DS28" s="606"/>
      <c r="DT28" s="606"/>
      <c r="DU28" s="606"/>
      <c r="DV28" s="607"/>
      <c r="DW28" s="608">
        <v>21.5</v>
      </c>
      <c r="DX28" s="637"/>
      <c r="DY28" s="637"/>
      <c r="DZ28" s="637"/>
      <c r="EA28" s="637"/>
      <c r="EB28" s="637"/>
      <c r="EC28" s="639"/>
    </row>
    <row r="29" spans="2:133" ht="11.25" customHeight="1">
      <c r="B29" s="600" t="s">
        <v>294</v>
      </c>
      <c r="C29" s="601"/>
      <c r="D29" s="601"/>
      <c r="E29" s="601"/>
      <c r="F29" s="601"/>
      <c r="G29" s="601"/>
      <c r="H29" s="601"/>
      <c r="I29" s="601"/>
      <c r="J29" s="601"/>
      <c r="K29" s="601"/>
      <c r="L29" s="601"/>
      <c r="M29" s="601"/>
      <c r="N29" s="601"/>
      <c r="O29" s="601"/>
      <c r="P29" s="601"/>
      <c r="Q29" s="602"/>
      <c r="R29" s="603">
        <v>1899062</v>
      </c>
      <c r="S29" s="606"/>
      <c r="T29" s="606"/>
      <c r="U29" s="606"/>
      <c r="V29" s="606"/>
      <c r="W29" s="606"/>
      <c r="X29" s="606"/>
      <c r="Y29" s="607"/>
      <c r="Z29" s="665">
        <v>7.1</v>
      </c>
      <c r="AA29" s="665"/>
      <c r="AB29" s="665"/>
      <c r="AC29" s="665"/>
      <c r="AD29" s="666" t="s">
        <v>130</v>
      </c>
      <c r="AE29" s="666"/>
      <c r="AF29" s="666"/>
      <c r="AG29" s="666"/>
      <c r="AH29" s="666"/>
      <c r="AI29" s="666"/>
      <c r="AJ29" s="666"/>
      <c r="AK29" s="666"/>
      <c r="AL29" s="608" t="s">
        <v>130</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64</v>
      </c>
      <c r="CG29" s="644"/>
      <c r="CH29" s="644"/>
      <c r="CI29" s="644"/>
      <c r="CJ29" s="644"/>
      <c r="CK29" s="644"/>
      <c r="CL29" s="644"/>
      <c r="CM29" s="644"/>
      <c r="CN29" s="644"/>
      <c r="CO29" s="644"/>
      <c r="CP29" s="644"/>
      <c r="CQ29" s="645"/>
      <c r="CR29" s="603">
        <v>3023699</v>
      </c>
      <c r="CS29" s="604"/>
      <c r="CT29" s="604"/>
      <c r="CU29" s="604"/>
      <c r="CV29" s="604"/>
      <c r="CW29" s="604"/>
      <c r="CX29" s="604"/>
      <c r="CY29" s="605"/>
      <c r="CZ29" s="608">
        <v>11.7</v>
      </c>
      <c r="DA29" s="637"/>
      <c r="DB29" s="637"/>
      <c r="DC29" s="638"/>
      <c r="DD29" s="611">
        <v>2972680</v>
      </c>
      <c r="DE29" s="604"/>
      <c r="DF29" s="604"/>
      <c r="DG29" s="604"/>
      <c r="DH29" s="604"/>
      <c r="DI29" s="604"/>
      <c r="DJ29" s="604"/>
      <c r="DK29" s="605"/>
      <c r="DL29" s="611">
        <v>2972680</v>
      </c>
      <c r="DM29" s="604"/>
      <c r="DN29" s="604"/>
      <c r="DO29" s="604"/>
      <c r="DP29" s="604"/>
      <c r="DQ29" s="604"/>
      <c r="DR29" s="604"/>
      <c r="DS29" s="604"/>
      <c r="DT29" s="604"/>
      <c r="DU29" s="604"/>
      <c r="DV29" s="605"/>
      <c r="DW29" s="608">
        <v>21.5</v>
      </c>
      <c r="DX29" s="637"/>
      <c r="DY29" s="637"/>
      <c r="DZ29" s="637"/>
      <c r="EA29" s="637"/>
      <c r="EB29" s="637"/>
      <c r="EC29" s="639"/>
    </row>
    <row r="30" spans="2:133" ht="11.25" customHeight="1">
      <c r="B30" s="600" t="s">
        <v>298</v>
      </c>
      <c r="C30" s="601"/>
      <c r="D30" s="601"/>
      <c r="E30" s="601"/>
      <c r="F30" s="601"/>
      <c r="G30" s="601"/>
      <c r="H30" s="601"/>
      <c r="I30" s="601"/>
      <c r="J30" s="601"/>
      <c r="K30" s="601"/>
      <c r="L30" s="601"/>
      <c r="M30" s="601"/>
      <c r="N30" s="601"/>
      <c r="O30" s="601"/>
      <c r="P30" s="601"/>
      <c r="Q30" s="602"/>
      <c r="R30" s="603">
        <v>68533</v>
      </c>
      <c r="S30" s="606"/>
      <c r="T30" s="606"/>
      <c r="U30" s="606"/>
      <c r="V30" s="606"/>
      <c r="W30" s="606"/>
      <c r="X30" s="606"/>
      <c r="Y30" s="607"/>
      <c r="Z30" s="665">
        <v>0.3</v>
      </c>
      <c r="AA30" s="665"/>
      <c r="AB30" s="665"/>
      <c r="AC30" s="665"/>
      <c r="AD30" s="666">
        <v>24965</v>
      </c>
      <c r="AE30" s="666"/>
      <c r="AF30" s="666"/>
      <c r="AG30" s="666"/>
      <c r="AH30" s="666"/>
      <c r="AI30" s="666"/>
      <c r="AJ30" s="666"/>
      <c r="AK30" s="666"/>
      <c r="AL30" s="608">
        <v>0.2</v>
      </c>
      <c r="AM30" s="609"/>
      <c r="AN30" s="609"/>
      <c r="AO30" s="667"/>
      <c r="AP30" s="693" t="s">
        <v>299</v>
      </c>
      <c r="AQ30" s="694"/>
      <c r="AR30" s="694"/>
      <c r="AS30" s="694"/>
      <c r="AT30" s="699" t="s">
        <v>300</v>
      </c>
      <c r="AU30" s="210"/>
      <c r="AV30" s="210"/>
      <c r="AW30" s="210"/>
      <c r="AX30" s="702" t="s">
        <v>177</v>
      </c>
      <c r="AY30" s="703"/>
      <c r="AZ30" s="703"/>
      <c r="BA30" s="703"/>
      <c r="BB30" s="703"/>
      <c r="BC30" s="703"/>
      <c r="BD30" s="703"/>
      <c r="BE30" s="703"/>
      <c r="BF30" s="704"/>
      <c r="BG30" s="683">
        <v>98.9</v>
      </c>
      <c r="BH30" s="684"/>
      <c r="BI30" s="684"/>
      <c r="BJ30" s="684"/>
      <c r="BK30" s="684"/>
      <c r="BL30" s="684"/>
      <c r="BM30" s="685">
        <v>95.5</v>
      </c>
      <c r="BN30" s="684"/>
      <c r="BO30" s="684"/>
      <c r="BP30" s="684"/>
      <c r="BQ30" s="686"/>
      <c r="BR30" s="683">
        <v>98.8</v>
      </c>
      <c r="BS30" s="684"/>
      <c r="BT30" s="684"/>
      <c r="BU30" s="684"/>
      <c r="BV30" s="684"/>
      <c r="BW30" s="684"/>
      <c r="BX30" s="685">
        <v>95</v>
      </c>
      <c r="BY30" s="684"/>
      <c r="BZ30" s="684"/>
      <c r="CA30" s="684"/>
      <c r="CB30" s="686"/>
      <c r="CD30" s="689"/>
      <c r="CE30" s="690"/>
      <c r="CF30" s="647" t="s">
        <v>301</v>
      </c>
      <c r="CG30" s="644"/>
      <c r="CH30" s="644"/>
      <c r="CI30" s="644"/>
      <c r="CJ30" s="644"/>
      <c r="CK30" s="644"/>
      <c r="CL30" s="644"/>
      <c r="CM30" s="644"/>
      <c r="CN30" s="644"/>
      <c r="CO30" s="644"/>
      <c r="CP30" s="644"/>
      <c r="CQ30" s="645"/>
      <c r="CR30" s="603">
        <v>2811276</v>
      </c>
      <c r="CS30" s="606"/>
      <c r="CT30" s="606"/>
      <c r="CU30" s="606"/>
      <c r="CV30" s="606"/>
      <c r="CW30" s="606"/>
      <c r="CX30" s="606"/>
      <c r="CY30" s="607"/>
      <c r="CZ30" s="608">
        <v>10.9</v>
      </c>
      <c r="DA30" s="637"/>
      <c r="DB30" s="637"/>
      <c r="DC30" s="638"/>
      <c r="DD30" s="611">
        <v>2760317</v>
      </c>
      <c r="DE30" s="606"/>
      <c r="DF30" s="606"/>
      <c r="DG30" s="606"/>
      <c r="DH30" s="606"/>
      <c r="DI30" s="606"/>
      <c r="DJ30" s="606"/>
      <c r="DK30" s="607"/>
      <c r="DL30" s="611">
        <v>2760317</v>
      </c>
      <c r="DM30" s="606"/>
      <c r="DN30" s="606"/>
      <c r="DO30" s="606"/>
      <c r="DP30" s="606"/>
      <c r="DQ30" s="606"/>
      <c r="DR30" s="606"/>
      <c r="DS30" s="606"/>
      <c r="DT30" s="606"/>
      <c r="DU30" s="606"/>
      <c r="DV30" s="607"/>
      <c r="DW30" s="608">
        <v>20</v>
      </c>
      <c r="DX30" s="637"/>
      <c r="DY30" s="637"/>
      <c r="DZ30" s="637"/>
      <c r="EA30" s="637"/>
      <c r="EB30" s="637"/>
      <c r="EC30" s="639"/>
    </row>
    <row r="31" spans="2:133" ht="11.25" customHeight="1">
      <c r="B31" s="600" t="s">
        <v>302</v>
      </c>
      <c r="C31" s="601"/>
      <c r="D31" s="601"/>
      <c r="E31" s="601"/>
      <c r="F31" s="601"/>
      <c r="G31" s="601"/>
      <c r="H31" s="601"/>
      <c r="I31" s="601"/>
      <c r="J31" s="601"/>
      <c r="K31" s="601"/>
      <c r="L31" s="601"/>
      <c r="M31" s="601"/>
      <c r="N31" s="601"/>
      <c r="O31" s="601"/>
      <c r="P31" s="601"/>
      <c r="Q31" s="602"/>
      <c r="R31" s="603">
        <v>324454</v>
      </c>
      <c r="S31" s="606"/>
      <c r="T31" s="606"/>
      <c r="U31" s="606"/>
      <c r="V31" s="606"/>
      <c r="W31" s="606"/>
      <c r="X31" s="606"/>
      <c r="Y31" s="607"/>
      <c r="Z31" s="665">
        <v>1.2</v>
      </c>
      <c r="AA31" s="665"/>
      <c r="AB31" s="665"/>
      <c r="AC31" s="665"/>
      <c r="AD31" s="666" t="s">
        <v>121</v>
      </c>
      <c r="AE31" s="666"/>
      <c r="AF31" s="666"/>
      <c r="AG31" s="666"/>
      <c r="AH31" s="666"/>
      <c r="AI31" s="666"/>
      <c r="AJ31" s="666"/>
      <c r="AK31" s="666"/>
      <c r="AL31" s="608" t="s">
        <v>121</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99.1</v>
      </c>
      <c r="BH31" s="604"/>
      <c r="BI31" s="604"/>
      <c r="BJ31" s="604"/>
      <c r="BK31" s="604"/>
      <c r="BL31" s="604"/>
      <c r="BM31" s="609">
        <v>98.1</v>
      </c>
      <c r="BN31" s="682"/>
      <c r="BO31" s="682"/>
      <c r="BP31" s="682"/>
      <c r="BQ31" s="643"/>
      <c r="BR31" s="681">
        <v>98.9</v>
      </c>
      <c r="BS31" s="604"/>
      <c r="BT31" s="604"/>
      <c r="BU31" s="604"/>
      <c r="BV31" s="604"/>
      <c r="BW31" s="604"/>
      <c r="BX31" s="609">
        <v>97.5</v>
      </c>
      <c r="BY31" s="682"/>
      <c r="BZ31" s="682"/>
      <c r="CA31" s="682"/>
      <c r="CB31" s="643"/>
      <c r="CD31" s="689"/>
      <c r="CE31" s="690"/>
      <c r="CF31" s="647" t="s">
        <v>305</v>
      </c>
      <c r="CG31" s="644"/>
      <c r="CH31" s="644"/>
      <c r="CI31" s="644"/>
      <c r="CJ31" s="644"/>
      <c r="CK31" s="644"/>
      <c r="CL31" s="644"/>
      <c r="CM31" s="644"/>
      <c r="CN31" s="644"/>
      <c r="CO31" s="644"/>
      <c r="CP31" s="644"/>
      <c r="CQ31" s="645"/>
      <c r="CR31" s="603">
        <v>212423</v>
      </c>
      <c r="CS31" s="604"/>
      <c r="CT31" s="604"/>
      <c r="CU31" s="604"/>
      <c r="CV31" s="604"/>
      <c r="CW31" s="604"/>
      <c r="CX31" s="604"/>
      <c r="CY31" s="605"/>
      <c r="CZ31" s="608">
        <v>0.8</v>
      </c>
      <c r="DA31" s="637"/>
      <c r="DB31" s="637"/>
      <c r="DC31" s="638"/>
      <c r="DD31" s="611">
        <v>212363</v>
      </c>
      <c r="DE31" s="604"/>
      <c r="DF31" s="604"/>
      <c r="DG31" s="604"/>
      <c r="DH31" s="604"/>
      <c r="DI31" s="604"/>
      <c r="DJ31" s="604"/>
      <c r="DK31" s="605"/>
      <c r="DL31" s="611">
        <v>212363</v>
      </c>
      <c r="DM31" s="604"/>
      <c r="DN31" s="604"/>
      <c r="DO31" s="604"/>
      <c r="DP31" s="604"/>
      <c r="DQ31" s="604"/>
      <c r="DR31" s="604"/>
      <c r="DS31" s="604"/>
      <c r="DT31" s="604"/>
      <c r="DU31" s="604"/>
      <c r="DV31" s="605"/>
      <c r="DW31" s="608">
        <v>1.5</v>
      </c>
      <c r="DX31" s="637"/>
      <c r="DY31" s="637"/>
      <c r="DZ31" s="637"/>
      <c r="EA31" s="637"/>
      <c r="EB31" s="637"/>
      <c r="EC31" s="639"/>
    </row>
    <row r="32" spans="2:133" ht="11.25" customHeight="1">
      <c r="B32" s="600" t="s">
        <v>306</v>
      </c>
      <c r="C32" s="601"/>
      <c r="D32" s="601"/>
      <c r="E32" s="601"/>
      <c r="F32" s="601"/>
      <c r="G32" s="601"/>
      <c r="H32" s="601"/>
      <c r="I32" s="601"/>
      <c r="J32" s="601"/>
      <c r="K32" s="601"/>
      <c r="L32" s="601"/>
      <c r="M32" s="601"/>
      <c r="N32" s="601"/>
      <c r="O32" s="601"/>
      <c r="P32" s="601"/>
      <c r="Q32" s="602"/>
      <c r="R32" s="603">
        <v>1047253</v>
      </c>
      <c r="S32" s="606"/>
      <c r="T32" s="606"/>
      <c r="U32" s="606"/>
      <c r="V32" s="606"/>
      <c r="W32" s="606"/>
      <c r="X32" s="606"/>
      <c r="Y32" s="607"/>
      <c r="Z32" s="665">
        <v>3.9</v>
      </c>
      <c r="AA32" s="665"/>
      <c r="AB32" s="665"/>
      <c r="AC32" s="665"/>
      <c r="AD32" s="666" t="s">
        <v>121</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307</v>
      </c>
      <c r="AY32" s="616"/>
      <c r="AZ32" s="616"/>
      <c r="BA32" s="616"/>
      <c r="BB32" s="616"/>
      <c r="BC32" s="616"/>
      <c r="BD32" s="616"/>
      <c r="BE32" s="616"/>
      <c r="BF32" s="617"/>
      <c r="BG32" s="680">
        <v>98.7</v>
      </c>
      <c r="BH32" s="619"/>
      <c r="BI32" s="619"/>
      <c r="BJ32" s="619"/>
      <c r="BK32" s="619"/>
      <c r="BL32" s="619"/>
      <c r="BM32" s="663">
        <v>93.8</v>
      </c>
      <c r="BN32" s="619"/>
      <c r="BO32" s="619"/>
      <c r="BP32" s="619"/>
      <c r="BQ32" s="656"/>
      <c r="BR32" s="680">
        <v>98.7</v>
      </c>
      <c r="BS32" s="619"/>
      <c r="BT32" s="619"/>
      <c r="BU32" s="619"/>
      <c r="BV32" s="619"/>
      <c r="BW32" s="619"/>
      <c r="BX32" s="663">
        <v>93.3</v>
      </c>
      <c r="BY32" s="619"/>
      <c r="BZ32" s="619"/>
      <c r="CA32" s="619"/>
      <c r="CB32" s="656"/>
      <c r="CD32" s="691"/>
      <c r="CE32" s="692"/>
      <c r="CF32" s="647" t="s">
        <v>308</v>
      </c>
      <c r="CG32" s="644"/>
      <c r="CH32" s="644"/>
      <c r="CI32" s="644"/>
      <c r="CJ32" s="644"/>
      <c r="CK32" s="644"/>
      <c r="CL32" s="644"/>
      <c r="CM32" s="644"/>
      <c r="CN32" s="644"/>
      <c r="CO32" s="644"/>
      <c r="CP32" s="644"/>
      <c r="CQ32" s="645"/>
      <c r="CR32" s="603">
        <v>23</v>
      </c>
      <c r="CS32" s="606"/>
      <c r="CT32" s="606"/>
      <c r="CU32" s="606"/>
      <c r="CV32" s="606"/>
      <c r="CW32" s="606"/>
      <c r="CX32" s="606"/>
      <c r="CY32" s="607"/>
      <c r="CZ32" s="608">
        <v>0</v>
      </c>
      <c r="DA32" s="637"/>
      <c r="DB32" s="637"/>
      <c r="DC32" s="638"/>
      <c r="DD32" s="611">
        <v>23</v>
      </c>
      <c r="DE32" s="606"/>
      <c r="DF32" s="606"/>
      <c r="DG32" s="606"/>
      <c r="DH32" s="606"/>
      <c r="DI32" s="606"/>
      <c r="DJ32" s="606"/>
      <c r="DK32" s="607"/>
      <c r="DL32" s="611">
        <v>23</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309</v>
      </c>
      <c r="C33" s="601"/>
      <c r="D33" s="601"/>
      <c r="E33" s="601"/>
      <c r="F33" s="601"/>
      <c r="G33" s="601"/>
      <c r="H33" s="601"/>
      <c r="I33" s="601"/>
      <c r="J33" s="601"/>
      <c r="K33" s="601"/>
      <c r="L33" s="601"/>
      <c r="M33" s="601"/>
      <c r="N33" s="601"/>
      <c r="O33" s="601"/>
      <c r="P33" s="601"/>
      <c r="Q33" s="602"/>
      <c r="R33" s="603">
        <v>849900</v>
      </c>
      <c r="S33" s="606"/>
      <c r="T33" s="606"/>
      <c r="U33" s="606"/>
      <c r="V33" s="606"/>
      <c r="W33" s="606"/>
      <c r="X33" s="606"/>
      <c r="Y33" s="607"/>
      <c r="Z33" s="665">
        <v>3.2</v>
      </c>
      <c r="AA33" s="665"/>
      <c r="AB33" s="665"/>
      <c r="AC33" s="665"/>
      <c r="AD33" s="666" t="s">
        <v>121</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3">
        <v>8489101</v>
      </c>
      <c r="CS33" s="604"/>
      <c r="CT33" s="604"/>
      <c r="CU33" s="604"/>
      <c r="CV33" s="604"/>
      <c r="CW33" s="604"/>
      <c r="CX33" s="604"/>
      <c r="CY33" s="605"/>
      <c r="CZ33" s="608">
        <v>32.9</v>
      </c>
      <c r="DA33" s="637"/>
      <c r="DB33" s="637"/>
      <c r="DC33" s="638"/>
      <c r="DD33" s="611">
        <v>6467925</v>
      </c>
      <c r="DE33" s="604"/>
      <c r="DF33" s="604"/>
      <c r="DG33" s="604"/>
      <c r="DH33" s="604"/>
      <c r="DI33" s="604"/>
      <c r="DJ33" s="604"/>
      <c r="DK33" s="605"/>
      <c r="DL33" s="611">
        <v>4680276</v>
      </c>
      <c r="DM33" s="604"/>
      <c r="DN33" s="604"/>
      <c r="DO33" s="604"/>
      <c r="DP33" s="604"/>
      <c r="DQ33" s="604"/>
      <c r="DR33" s="604"/>
      <c r="DS33" s="604"/>
      <c r="DT33" s="604"/>
      <c r="DU33" s="604"/>
      <c r="DV33" s="605"/>
      <c r="DW33" s="608">
        <v>33.9</v>
      </c>
      <c r="DX33" s="637"/>
      <c r="DY33" s="637"/>
      <c r="DZ33" s="637"/>
      <c r="EA33" s="637"/>
      <c r="EB33" s="637"/>
      <c r="EC33" s="639"/>
    </row>
    <row r="34" spans="2:133" ht="11.25" customHeight="1">
      <c r="B34" s="600" t="s">
        <v>311</v>
      </c>
      <c r="C34" s="601"/>
      <c r="D34" s="601"/>
      <c r="E34" s="601"/>
      <c r="F34" s="601"/>
      <c r="G34" s="601"/>
      <c r="H34" s="601"/>
      <c r="I34" s="601"/>
      <c r="J34" s="601"/>
      <c r="K34" s="601"/>
      <c r="L34" s="601"/>
      <c r="M34" s="601"/>
      <c r="N34" s="601"/>
      <c r="O34" s="601"/>
      <c r="P34" s="601"/>
      <c r="Q34" s="602"/>
      <c r="R34" s="603">
        <v>779507</v>
      </c>
      <c r="S34" s="606"/>
      <c r="T34" s="606"/>
      <c r="U34" s="606"/>
      <c r="V34" s="606"/>
      <c r="W34" s="606"/>
      <c r="X34" s="606"/>
      <c r="Y34" s="607"/>
      <c r="Z34" s="665">
        <v>2.9</v>
      </c>
      <c r="AA34" s="665"/>
      <c r="AB34" s="665"/>
      <c r="AC34" s="665"/>
      <c r="AD34" s="666">
        <v>201</v>
      </c>
      <c r="AE34" s="666"/>
      <c r="AF34" s="666"/>
      <c r="AG34" s="666"/>
      <c r="AH34" s="666"/>
      <c r="AI34" s="666"/>
      <c r="AJ34" s="666"/>
      <c r="AK34" s="666"/>
      <c r="AL34" s="608">
        <v>0</v>
      </c>
      <c r="AM34" s="609"/>
      <c r="AN34" s="609"/>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3">
        <v>3362015</v>
      </c>
      <c r="CS34" s="606"/>
      <c r="CT34" s="606"/>
      <c r="CU34" s="606"/>
      <c r="CV34" s="606"/>
      <c r="CW34" s="606"/>
      <c r="CX34" s="606"/>
      <c r="CY34" s="607"/>
      <c r="CZ34" s="608">
        <v>13</v>
      </c>
      <c r="DA34" s="637"/>
      <c r="DB34" s="637"/>
      <c r="DC34" s="638"/>
      <c r="DD34" s="611">
        <v>2503348</v>
      </c>
      <c r="DE34" s="606"/>
      <c r="DF34" s="606"/>
      <c r="DG34" s="606"/>
      <c r="DH34" s="606"/>
      <c r="DI34" s="606"/>
      <c r="DJ34" s="606"/>
      <c r="DK34" s="607"/>
      <c r="DL34" s="611">
        <v>1766309</v>
      </c>
      <c r="DM34" s="606"/>
      <c r="DN34" s="606"/>
      <c r="DO34" s="606"/>
      <c r="DP34" s="606"/>
      <c r="DQ34" s="606"/>
      <c r="DR34" s="606"/>
      <c r="DS34" s="606"/>
      <c r="DT34" s="606"/>
      <c r="DU34" s="606"/>
      <c r="DV34" s="607"/>
      <c r="DW34" s="608">
        <v>12.8</v>
      </c>
      <c r="DX34" s="637"/>
      <c r="DY34" s="637"/>
      <c r="DZ34" s="637"/>
      <c r="EA34" s="637"/>
      <c r="EB34" s="637"/>
      <c r="EC34" s="639"/>
    </row>
    <row r="35" spans="2:133" ht="11.25" customHeight="1">
      <c r="B35" s="600" t="s">
        <v>315</v>
      </c>
      <c r="C35" s="601"/>
      <c r="D35" s="601"/>
      <c r="E35" s="601"/>
      <c r="F35" s="601"/>
      <c r="G35" s="601"/>
      <c r="H35" s="601"/>
      <c r="I35" s="601"/>
      <c r="J35" s="601"/>
      <c r="K35" s="601"/>
      <c r="L35" s="601"/>
      <c r="M35" s="601"/>
      <c r="N35" s="601"/>
      <c r="O35" s="601"/>
      <c r="P35" s="601"/>
      <c r="Q35" s="602"/>
      <c r="R35" s="603">
        <v>3533600</v>
      </c>
      <c r="S35" s="606"/>
      <c r="T35" s="606"/>
      <c r="U35" s="606"/>
      <c r="V35" s="606"/>
      <c r="W35" s="606"/>
      <c r="X35" s="606"/>
      <c r="Y35" s="607"/>
      <c r="Z35" s="665">
        <v>13.3</v>
      </c>
      <c r="AA35" s="665"/>
      <c r="AB35" s="665"/>
      <c r="AC35" s="665"/>
      <c r="AD35" s="666" t="s">
        <v>121</v>
      </c>
      <c r="AE35" s="666"/>
      <c r="AF35" s="666"/>
      <c r="AG35" s="666"/>
      <c r="AH35" s="666"/>
      <c r="AI35" s="666"/>
      <c r="AJ35" s="666"/>
      <c r="AK35" s="666"/>
      <c r="AL35" s="608" t="s">
        <v>121</v>
      </c>
      <c r="AM35" s="609"/>
      <c r="AN35" s="609"/>
      <c r="AO35" s="667"/>
      <c r="AP35" s="214"/>
      <c r="AQ35" s="671" t="s">
        <v>316</v>
      </c>
      <c r="AR35" s="672"/>
      <c r="AS35" s="672"/>
      <c r="AT35" s="672"/>
      <c r="AU35" s="672"/>
      <c r="AV35" s="672"/>
      <c r="AW35" s="672"/>
      <c r="AX35" s="672"/>
      <c r="AY35" s="673"/>
      <c r="AZ35" s="668">
        <v>2964491</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74343</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3">
        <v>376204</v>
      </c>
      <c r="CS35" s="604"/>
      <c r="CT35" s="604"/>
      <c r="CU35" s="604"/>
      <c r="CV35" s="604"/>
      <c r="CW35" s="604"/>
      <c r="CX35" s="604"/>
      <c r="CY35" s="605"/>
      <c r="CZ35" s="608">
        <v>1.5</v>
      </c>
      <c r="DA35" s="637"/>
      <c r="DB35" s="637"/>
      <c r="DC35" s="638"/>
      <c r="DD35" s="611">
        <v>301802</v>
      </c>
      <c r="DE35" s="604"/>
      <c r="DF35" s="604"/>
      <c r="DG35" s="604"/>
      <c r="DH35" s="604"/>
      <c r="DI35" s="604"/>
      <c r="DJ35" s="604"/>
      <c r="DK35" s="605"/>
      <c r="DL35" s="611">
        <v>301802</v>
      </c>
      <c r="DM35" s="604"/>
      <c r="DN35" s="604"/>
      <c r="DO35" s="604"/>
      <c r="DP35" s="604"/>
      <c r="DQ35" s="604"/>
      <c r="DR35" s="604"/>
      <c r="DS35" s="604"/>
      <c r="DT35" s="604"/>
      <c r="DU35" s="604"/>
      <c r="DV35" s="605"/>
      <c r="DW35" s="608">
        <v>2.2000000000000002</v>
      </c>
      <c r="DX35" s="637"/>
      <c r="DY35" s="637"/>
      <c r="DZ35" s="637"/>
      <c r="EA35" s="637"/>
      <c r="EB35" s="637"/>
      <c r="EC35" s="639"/>
    </row>
    <row r="36" spans="2:133" ht="11.25" customHeight="1">
      <c r="B36" s="600" t="s">
        <v>319</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130</v>
      </c>
      <c r="AA36" s="665"/>
      <c r="AB36" s="665"/>
      <c r="AC36" s="665"/>
      <c r="AD36" s="666" t="s">
        <v>121</v>
      </c>
      <c r="AE36" s="666"/>
      <c r="AF36" s="666"/>
      <c r="AG36" s="666"/>
      <c r="AH36" s="666"/>
      <c r="AI36" s="666"/>
      <c r="AJ36" s="666"/>
      <c r="AK36" s="666"/>
      <c r="AL36" s="608" t="s">
        <v>121</v>
      </c>
      <c r="AM36" s="609"/>
      <c r="AN36" s="609"/>
      <c r="AO36" s="667"/>
      <c r="AQ36" s="640" t="s">
        <v>320</v>
      </c>
      <c r="AR36" s="641"/>
      <c r="AS36" s="641"/>
      <c r="AT36" s="641"/>
      <c r="AU36" s="641"/>
      <c r="AV36" s="641"/>
      <c r="AW36" s="641"/>
      <c r="AX36" s="641"/>
      <c r="AY36" s="642"/>
      <c r="AZ36" s="603">
        <v>366534</v>
      </c>
      <c r="BA36" s="606"/>
      <c r="BB36" s="606"/>
      <c r="BC36" s="606"/>
      <c r="BD36" s="604"/>
      <c r="BE36" s="604"/>
      <c r="BF36" s="643"/>
      <c r="BG36" s="647" t="s">
        <v>321</v>
      </c>
      <c r="BH36" s="644"/>
      <c r="BI36" s="644"/>
      <c r="BJ36" s="644"/>
      <c r="BK36" s="644"/>
      <c r="BL36" s="644"/>
      <c r="BM36" s="644"/>
      <c r="BN36" s="644"/>
      <c r="BO36" s="644"/>
      <c r="BP36" s="644"/>
      <c r="BQ36" s="644"/>
      <c r="BR36" s="644"/>
      <c r="BS36" s="644"/>
      <c r="BT36" s="644"/>
      <c r="BU36" s="645"/>
      <c r="BV36" s="603">
        <v>43829</v>
      </c>
      <c r="BW36" s="606"/>
      <c r="BX36" s="606"/>
      <c r="BY36" s="606"/>
      <c r="BZ36" s="606"/>
      <c r="CA36" s="606"/>
      <c r="CB36" s="646"/>
      <c r="CD36" s="647" t="s">
        <v>322</v>
      </c>
      <c r="CE36" s="644"/>
      <c r="CF36" s="644"/>
      <c r="CG36" s="644"/>
      <c r="CH36" s="644"/>
      <c r="CI36" s="644"/>
      <c r="CJ36" s="644"/>
      <c r="CK36" s="644"/>
      <c r="CL36" s="644"/>
      <c r="CM36" s="644"/>
      <c r="CN36" s="644"/>
      <c r="CO36" s="644"/>
      <c r="CP36" s="644"/>
      <c r="CQ36" s="645"/>
      <c r="CR36" s="603">
        <v>1046601</v>
      </c>
      <c r="CS36" s="606"/>
      <c r="CT36" s="606"/>
      <c r="CU36" s="606"/>
      <c r="CV36" s="606"/>
      <c r="CW36" s="606"/>
      <c r="CX36" s="606"/>
      <c r="CY36" s="607"/>
      <c r="CZ36" s="608">
        <v>4.0999999999999996</v>
      </c>
      <c r="DA36" s="637"/>
      <c r="DB36" s="637"/>
      <c r="DC36" s="638"/>
      <c r="DD36" s="611">
        <v>686058</v>
      </c>
      <c r="DE36" s="606"/>
      <c r="DF36" s="606"/>
      <c r="DG36" s="606"/>
      <c r="DH36" s="606"/>
      <c r="DI36" s="606"/>
      <c r="DJ36" s="606"/>
      <c r="DK36" s="607"/>
      <c r="DL36" s="611">
        <v>312968</v>
      </c>
      <c r="DM36" s="606"/>
      <c r="DN36" s="606"/>
      <c r="DO36" s="606"/>
      <c r="DP36" s="606"/>
      <c r="DQ36" s="606"/>
      <c r="DR36" s="606"/>
      <c r="DS36" s="606"/>
      <c r="DT36" s="606"/>
      <c r="DU36" s="606"/>
      <c r="DV36" s="607"/>
      <c r="DW36" s="608">
        <v>2.2999999999999998</v>
      </c>
      <c r="DX36" s="637"/>
      <c r="DY36" s="637"/>
      <c r="DZ36" s="637"/>
      <c r="EA36" s="637"/>
      <c r="EB36" s="637"/>
      <c r="EC36" s="639"/>
    </row>
    <row r="37" spans="2:133" ht="11.25" customHeight="1">
      <c r="B37" s="600" t="s">
        <v>323</v>
      </c>
      <c r="C37" s="601"/>
      <c r="D37" s="601"/>
      <c r="E37" s="601"/>
      <c r="F37" s="601"/>
      <c r="G37" s="601"/>
      <c r="H37" s="601"/>
      <c r="I37" s="601"/>
      <c r="J37" s="601"/>
      <c r="K37" s="601"/>
      <c r="L37" s="601"/>
      <c r="M37" s="601"/>
      <c r="N37" s="601"/>
      <c r="O37" s="601"/>
      <c r="P37" s="601"/>
      <c r="Q37" s="602"/>
      <c r="R37" s="603">
        <v>983700</v>
      </c>
      <c r="S37" s="606"/>
      <c r="T37" s="606"/>
      <c r="U37" s="606"/>
      <c r="V37" s="606"/>
      <c r="W37" s="606"/>
      <c r="X37" s="606"/>
      <c r="Y37" s="607"/>
      <c r="Z37" s="665">
        <v>3.7</v>
      </c>
      <c r="AA37" s="665"/>
      <c r="AB37" s="665"/>
      <c r="AC37" s="665"/>
      <c r="AD37" s="666" t="s">
        <v>130</v>
      </c>
      <c r="AE37" s="666"/>
      <c r="AF37" s="666"/>
      <c r="AG37" s="666"/>
      <c r="AH37" s="666"/>
      <c r="AI37" s="666"/>
      <c r="AJ37" s="666"/>
      <c r="AK37" s="666"/>
      <c r="AL37" s="608" t="s">
        <v>121</v>
      </c>
      <c r="AM37" s="609"/>
      <c r="AN37" s="609"/>
      <c r="AO37" s="667"/>
      <c r="AQ37" s="640" t="s">
        <v>324</v>
      </c>
      <c r="AR37" s="641"/>
      <c r="AS37" s="641"/>
      <c r="AT37" s="641"/>
      <c r="AU37" s="641"/>
      <c r="AV37" s="641"/>
      <c r="AW37" s="641"/>
      <c r="AX37" s="641"/>
      <c r="AY37" s="642"/>
      <c r="AZ37" s="603">
        <v>25509</v>
      </c>
      <c r="BA37" s="606"/>
      <c r="BB37" s="606"/>
      <c r="BC37" s="606"/>
      <c r="BD37" s="604"/>
      <c r="BE37" s="604"/>
      <c r="BF37" s="643"/>
      <c r="BG37" s="647" t="s">
        <v>325</v>
      </c>
      <c r="BH37" s="644"/>
      <c r="BI37" s="644"/>
      <c r="BJ37" s="644"/>
      <c r="BK37" s="644"/>
      <c r="BL37" s="644"/>
      <c r="BM37" s="644"/>
      <c r="BN37" s="644"/>
      <c r="BO37" s="644"/>
      <c r="BP37" s="644"/>
      <c r="BQ37" s="644"/>
      <c r="BR37" s="644"/>
      <c r="BS37" s="644"/>
      <c r="BT37" s="644"/>
      <c r="BU37" s="645"/>
      <c r="BV37" s="603">
        <v>8672</v>
      </c>
      <c r="BW37" s="606"/>
      <c r="BX37" s="606"/>
      <c r="BY37" s="606"/>
      <c r="BZ37" s="606"/>
      <c r="CA37" s="606"/>
      <c r="CB37" s="646"/>
      <c r="CD37" s="647" t="s">
        <v>326</v>
      </c>
      <c r="CE37" s="644"/>
      <c r="CF37" s="644"/>
      <c r="CG37" s="644"/>
      <c r="CH37" s="644"/>
      <c r="CI37" s="644"/>
      <c r="CJ37" s="644"/>
      <c r="CK37" s="644"/>
      <c r="CL37" s="644"/>
      <c r="CM37" s="644"/>
      <c r="CN37" s="644"/>
      <c r="CO37" s="644"/>
      <c r="CP37" s="644"/>
      <c r="CQ37" s="645"/>
      <c r="CR37" s="603">
        <v>10640</v>
      </c>
      <c r="CS37" s="604"/>
      <c r="CT37" s="604"/>
      <c r="CU37" s="604"/>
      <c r="CV37" s="604"/>
      <c r="CW37" s="604"/>
      <c r="CX37" s="604"/>
      <c r="CY37" s="605"/>
      <c r="CZ37" s="608">
        <v>0</v>
      </c>
      <c r="DA37" s="637"/>
      <c r="DB37" s="637"/>
      <c r="DC37" s="638"/>
      <c r="DD37" s="611">
        <v>10640</v>
      </c>
      <c r="DE37" s="604"/>
      <c r="DF37" s="604"/>
      <c r="DG37" s="604"/>
      <c r="DH37" s="604"/>
      <c r="DI37" s="604"/>
      <c r="DJ37" s="604"/>
      <c r="DK37" s="605"/>
      <c r="DL37" s="611">
        <v>10640</v>
      </c>
      <c r="DM37" s="604"/>
      <c r="DN37" s="604"/>
      <c r="DO37" s="604"/>
      <c r="DP37" s="604"/>
      <c r="DQ37" s="604"/>
      <c r="DR37" s="604"/>
      <c r="DS37" s="604"/>
      <c r="DT37" s="604"/>
      <c r="DU37" s="604"/>
      <c r="DV37" s="605"/>
      <c r="DW37" s="608">
        <v>0.1</v>
      </c>
      <c r="DX37" s="637"/>
      <c r="DY37" s="637"/>
      <c r="DZ37" s="637"/>
      <c r="EA37" s="637"/>
      <c r="EB37" s="637"/>
      <c r="EC37" s="639"/>
    </row>
    <row r="38" spans="2:133" ht="11.25" customHeight="1">
      <c r="B38" s="615" t="s">
        <v>327</v>
      </c>
      <c r="C38" s="616"/>
      <c r="D38" s="616"/>
      <c r="E38" s="616"/>
      <c r="F38" s="616"/>
      <c r="G38" s="616"/>
      <c r="H38" s="616"/>
      <c r="I38" s="616"/>
      <c r="J38" s="616"/>
      <c r="K38" s="616"/>
      <c r="L38" s="616"/>
      <c r="M38" s="616"/>
      <c r="N38" s="616"/>
      <c r="O38" s="616"/>
      <c r="P38" s="616"/>
      <c r="Q38" s="617"/>
      <c r="R38" s="618">
        <v>26584867</v>
      </c>
      <c r="S38" s="655"/>
      <c r="T38" s="655"/>
      <c r="U38" s="655"/>
      <c r="V38" s="655"/>
      <c r="W38" s="655"/>
      <c r="X38" s="655"/>
      <c r="Y38" s="660"/>
      <c r="Z38" s="661">
        <v>100</v>
      </c>
      <c r="AA38" s="661"/>
      <c r="AB38" s="661"/>
      <c r="AC38" s="661"/>
      <c r="AD38" s="662">
        <v>12839271</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3">
        <v>8931</v>
      </c>
      <c r="BA38" s="606"/>
      <c r="BB38" s="606"/>
      <c r="BC38" s="606"/>
      <c r="BD38" s="604"/>
      <c r="BE38" s="604"/>
      <c r="BF38" s="643"/>
      <c r="BG38" s="647" t="s">
        <v>329</v>
      </c>
      <c r="BH38" s="644"/>
      <c r="BI38" s="644"/>
      <c r="BJ38" s="644"/>
      <c r="BK38" s="644"/>
      <c r="BL38" s="644"/>
      <c r="BM38" s="644"/>
      <c r="BN38" s="644"/>
      <c r="BO38" s="644"/>
      <c r="BP38" s="644"/>
      <c r="BQ38" s="644"/>
      <c r="BR38" s="644"/>
      <c r="BS38" s="644"/>
      <c r="BT38" s="644"/>
      <c r="BU38" s="645"/>
      <c r="BV38" s="603">
        <v>14690</v>
      </c>
      <c r="BW38" s="606"/>
      <c r="BX38" s="606"/>
      <c r="BY38" s="606"/>
      <c r="BZ38" s="606"/>
      <c r="CA38" s="606"/>
      <c r="CB38" s="646"/>
      <c r="CD38" s="647" t="s">
        <v>330</v>
      </c>
      <c r="CE38" s="644"/>
      <c r="CF38" s="644"/>
      <c r="CG38" s="644"/>
      <c r="CH38" s="644"/>
      <c r="CI38" s="644"/>
      <c r="CJ38" s="644"/>
      <c r="CK38" s="644"/>
      <c r="CL38" s="644"/>
      <c r="CM38" s="644"/>
      <c r="CN38" s="644"/>
      <c r="CO38" s="644"/>
      <c r="CP38" s="644"/>
      <c r="CQ38" s="645"/>
      <c r="CR38" s="603">
        <v>2868361</v>
      </c>
      <c r="CS38" s="606"/>
      <c r="CT38" s="606"/>
      <c r="CU38" s="606"/>
      <c r="CV38" s="606"/>
      <c r="CW38" s="606"/>
      <c r="CX38" s="606"/>
      <c r="CY38" s="607"/>
      <c r="CZ38" s="608">
        <v>11.1</v>
      </c>
      <c r="DA38" s="637"/>
      <c r="DB38" s="637"/>
      <c r="DC38" s="638"/>
      <c r="DD38" s="611">
        <v>2409708</v>
      </c>
      <c r="DE38" s="606"/>
      <c r="DF38" s="606"/>
      <c r="DG38" s="606"/>
      <c r="DH38" s="606"/>
      <c r="DI38" s="606"/>
      <c r="DJ38" s="606"/>
      <c r="DK38" s="607"/>
      <c r="DL38" s="611">
        <v>2299197</v>
      </c>
      <c r="DM38" s="606"/>
      <c r="DN38" s="606"/>
      <c r="DO38" s="606"/>
      <c r="DP38" s="606"/>
      <c r="DQ38" s="606"/>
      <c r="DR38" s="606"/>
      <c r="DS38" s="606"/>
      <c r="DT38" s="606"/>
      <c r="DU38" s="606"/>
      <c r="DV38" s="607"/>
      <c r="DW38" s="608">
        <v>16.600000000000001</v>
      </c>
      <c r="DX38" s="637"/>
      <c r="DY38" s="637"/>
      <c r="DZ38" s="637"/>
      <c r="EA38" s="637"/>
      <c r="EB38" s="637"/>
      <c r="EC38" s="639"/>
    </row>
    <row r="39" spans="2:133" ht="11.25" customHeight="1">
      <c r="AQ39" s="640" t="s">
        <v>331</v>
      </c>
      <c r="AR39" s="641"/>
      <c r="AS39" s="641"/>
      <c r="AT39" s="641"/>
      <c r="AU39" s="641"/>
      <c r="AV39" s="641"/>
      <c r="AW39" s="641"/>
      <c r="AX39" s="641"/>
      <c r="AY39" s="642"/>
      <c r="AZ39" s="603" t="s">
        <v>235</v>
      </c>
      <c r="BA39" s="606"/>
      <c r="BB39" s="606"/>
      <c r="BC39" s="606"/>
      <c r="BD39" s="604"/>
      <c r="BE39" s="604"/>
      <c r="BF39" s="643"/>
      <c r="BG39" s="648" t="s">
        <v>332</v>
      </c>
      <c r="BH39" s="649"/>
      <c r="BI39" s="649"/>
      <c r="BJ39" s="649"/>
      <c r="BK39" s="649"/>
      <c r="BL39" s="215"/>
      <c r="BM39" s="644" t="s">
        <v>333</v>
      </c>
      <c r="BN39" s="644"/>
      <c r="BO39" s="644"/>
      <c r="BP39" s="644"/>
      <c r="BQ39" s="644"/>
      <c r="BR39" s="644"/>
      <c r="BS39" s="644"/>
      <c r="BT39" s="644"/>
      <c r="BU39" s="645"/>
      <c r="BV39" s="603">
        <v>97</v>
      </c>
      <c r="BW39" s="606"/>
      <c r="BX39" s="606"/>
      <c r="BY39" s="606"/>
      <c r="BZ39" s="606"/>
      <c r="CA39" s="606"/>
      <c r="CB39" s="646"/>
      <c r="CD39" s="647" t="s">
        <v>334</v>
      </c>
      <c r="CE39" s="644"/>
      <c r="CF39" s="644"/>
      <c r="CG39" s="644"/>
      <c r="CH39" s="644"/>
      <c r="CI39" s="644"/>
      <c r="CJ39" s="644"/>
      <c r="CK39" s="644"/>
      <c r="CL39" s="644"/>
      <c r="CM39" s="644"/>
      <c r="CN39" s="644"/>
      <c r="CO39" s="644"/>
      <c r="CP39" s="644"/>
      <c r="CQ39" s="645"/>
      <c r="CR39" s="603">
        <v>835920</v>
      </c>
      <c r="CS39" s="604"/>
      <c r="CT39" s="604"/>
      <c r="CU39" s="604"/>
      <c r="CV39" s="604"/>
      <c r="CW39" s="604"/>
      <c r="CX39" s="604"/>
      <c r="CY39" s="605"/>
      <c r="CZ39" s="608">
        <v>3.2</v>
      </c>
      <c r="DA39" s="637"/>
      <c r="DB39" s="637"/>
      <c r="DC39" s="638"/>
      <c r="DD39" s="611">
        <v>567009</v>
      </c>
      <c r="DE39" s="604"/>
      <c r="DF39" s="604"/>
      <c r="DG39" s="604"/>
      <c r="DH39" s="604"/>
      <c r="DI39" s="604"/>
      <c r="DJ39" s="604"/>
      <c r="DK39" s="605"/>
      <c r="DL39" s="611" t="s">
        <v>130</v>
      </c>
      <c r="DM39" s="604"/>
      <c r="DN39" s="604"/>
      <c r="DO39" s="604"/>
      <c r="DP39" s="604"/>
      <c r="DQ39" s="604"/>
      <c r="DR39" s="604"/>
      <c r="DS39" s="604"/>
      <c r="DT39" s="604"/>
      <c r="DU39" s="604"/>
      <c r="DV39" s="605"/>
      <c r="DW39" s="608" t="s">
        <v>130</v>
      </c>
      <c r="DX39" s="637"/>
      <c r="DY39" s="637"/>
      <c r="DZ39" s="637"/>
      <c r="EA39" s="637"/>
      <c r="EB39" s="637"/>
      <c r="EC39" s="639"/>
    </row>
    <row r="40" spans="2:133" ht="11.25" customHeight="1">
      <c r="AQ40" s="640" t="s">
        <v>335</v>
      </c>
      <c r="AR40" s="641"/>
      <c r="AS40" s="641"/>
      <c r="AT40" s="641"/>
      <c r="AU40" s="641"/>
      <c r="AV40" s="641"/>
      <c r="AW40" s="641"/>
      <c r="AX40" s="641"/>
      <c r="AY40" s="642"/>
      <c r="AZ40" s="603">
        <v>534587</v>
      </c>
      <c r="BA40" s="606"/>
      <c r="BB40" s="606"/>
      <c r="BC40" s="606"/>
      <c r="BD40" s="604"/>
      <c r="BE40" s="604"/>
      <c r="BF40" s="643"/>
      <c r="BG40" s="648"/>
      <c r="BH40" s="649"/>
      <c r="BI40" s="649"/>
      <c r="BJ40" s="649"/>
      <c r="BK40" s="649"/>
      <c r="BL40" s="215"/>
      <c r="BM40" s="644" t="s">
        <v>336</v>
      </c>
      <c r="BN40" s="644"/>
      <c r="BO40" s="644"/>
      <c r="BP40" s="644"/>
      <c r="BQ40" s="644"/>
      <c r="BR40" s="644"/>
      <c r="BS40" s="644"/>
      <c r="BT40" s="644"/>
      <c r="BU40" s="645"/>
      <c r="BV40" s="603">
        <v>109</v>
      </c>
      <c r="BW40" s="606"/>
      <c r="BX40" s="606"/>
      <c r="BY40" s="606"/>
      <c r="BZ40" s="606"/>
      <c r="CA40" s="606"/>
      <c r="CB40" s="646"/>
      <c r="CD40" s="647" t="s">
        <v>337</v>
      </c>
      <c r="CE40" s="644"/>
      <c r="CF40" s="644"/>
      <c r="CG40" s="644"/>
      <c r="CH40" s="644"/>
      <c r="CI40" s="644"/>
      <c r="CJ40" s="644"/>
      <c r="CK40" s="644"/>
      <c r="CL40" s="644"/>
      <c r="CM40" s="644"/>
      <c r="CN40" s="644"/>
      <c r="CO40" s="644"/>
      <c r="CP40" s="644"/>
      <c r="CQ40" s="645"/>
      <c r="CR40" s="603" t="s">
        <v>121</v>
      </c>
      <c r="CS40" s="606"/>
      <c r="CT40" s="606"/>
      <c r="CU40" s="606"/>
      <c r="CV40" s="606"/>
      <c r="CW40" s="606"/>
      <c r="CX40" s="606"/>
      <c r="CY40" s="607"/>
      <c r="CZ40" s="608" t="s">
        <v>121</v>
      </c>
      <c r="DA40" s="637"/>
      <c r="DB40" s="637"/>
      <c r="DC40" s="638"/>
      <c r="DD40" s="611" t="s">
        <v>130</v>
      </c>
      <c r="DE40" s="606"/>
      <c r="DF40" s="606"/>
      <c r="DG40" s="606"/>
      <c r="DH40" s="606"/>
      <c r="DI40" s="606"/>
      <c r="DJ40" s="606"/>
      <c r="DK40" s="607"/>
      <c r="DL40" s="611" t="s">
        <v>130</v>
      </c>
      <c r="DM40" s="606"/>
      <c r="DN40" s="606"/>
      <c r="DO40" s="606"/>
      <c r="DP40" s="606"/>
      <c r="DQ40" s="606"/>
      <c r="DR40" s="606"/>
      <c r="DS40" s="606"/>
      <c r="DT40" s="606"/>
      <c r="DU40" s="606"/>
      <c r="DV40" s="607"/>
      <c r="DW40" s="608" t="s">
        <v>130</v>
      </c>
      <c r="DX40" s="637"/>
      <c r="DY40" s="637"/>
      <c r="DZ40" s="637"/>
      <c r="EA40" s="637"/>
      <c r="EB40" s="637"/>
      <c r="EC40" s="639"/>
    </row>
    <row r="41" spans="2:133" ht="11.25" customHeight="1">
      <c r="AQ41" s="652" t="s">
        <v>338</v>
      </c>
      <c r="AR41" s="653"/>
      <c r="AS41" s="653"/>
      <c r="AT41" s="653"/>
      <c r="AU41" s="653"/>
      <c r="AV41" s="653"/>
      <c r="AW41" s="653"/>
      <c r="AX41" s="653"/>
      <c r="AY41" s="654"/>
      <c r="AZ41" s="618">
        <v>2028930</v>
      </c>
      <c r="BA41" s="655"/>
      <c r="BB41" s="655"/>
      <c r="BC41" s="655"/>
      <c r="BD41" s="619"/>
      <c r="BE41" s="619"/>
      <c r="BF41" s="656"/>
      <c r="BG41" s="650"/>
      <c r="BH41" s="651"/>
      <c r="BI41" s="651"/>
      <c r="BJ41" s="651"/>
      <c r="BK41" s="651"/>
      <c r="BL41" s="216"/>
      <c r="BM41" s="657" t="s">
        <v>339</v>
      </c>
      <c r="BN41" s="657"/>
      <c r="BO41" s="657"/>
      <c r="BP41" s="657"/>
      <c r="BQ41" s="657"/>
      <c r="BR41" s="657"/>
      <c r="BS41" s="657"/>
      <c r="BT41" s="657"/>
      <c r="BU41" s="658"/>
      <c r="BV41" s="618">
        <v>360</v>
      </c>
      <c r="BW41" s="655"/>
      <c r="BX41" s="655"/>
      <c r="BY41" s="655"/>
      <c r="BZ41" s="655"/>
      <c r="CA41" s="655"/>
      <c r="CB41" s="659"/>
      <c r="CD41" s="647" t="s">
        <v>340</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130</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342</v>
      </c>
      <c r="CE42" s="601"/>
      <c r="CF42" s="601"/>
      <c r="CG42" s="601"/>
      <c r="CH42" s="601"/>
      <c r="CI42" s="601"/>
      <c r="CJ42" s="601"/>
      <c r="CK42" s="601"/>
      <c r="CL42" s="601"/>
      <c r="CM42" s="601"/>
      <c r="CN42" s="601"/>
      <c r="CO42" s="601"/>
      <c r="CP42" s="601"/>
      <c r="CQ42" s="602"/>
      <c r="CR42" s="603">
        <v>3817096</v>
      </c>
      <c r="CS42" s="606"/>
      <c r="CT42" s="606"/>
      <c r="CU42" s="606"/>
      <c r="CV42" s="606"/>
      <c r="CW42" s="606"/>
      <c r="CX42" s="606"/>
      <c r="CY42" s="607"/>
      <c r="CZ42" s="608">
        <v>14.8</v>
      </c>
      <c r="DA42" s="609"/>
      <c r="DB42" s="609"/>
      <c r="DC42" s="610"/>
      <c r="DD42" s="611">
        <v>281849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344</v>
      </c>
      <c r="CE43" s="601"/>
      <c r="CF43" s="601"/>
      <c r="CG43" s="601"/>
      <c r="CH43" s="601"/>
      <c r="CI43" s="601"/>
      <c r="CJ43" s="601"/>
      <c r="CK43" s="601"/>
      <c r="CL43" s="601"/>
      <c r="CM43" s="601"/>
      <c r="CN43" s="601"/>
      <c r="CO43" s="601"/>
      <c r="CP43" s="601"/>
      <c r="CQ43" s="602"/>
      <c r="CR43" s="603">
        <v>20907</v>
      </c>
      <c r="CS43" s="604"/>
      <c r="CT43" s="604"/>
      <c r="CU43" s="604"/>
      <c r="CV43" s="604"/>
      <c r="CW43" s="604"/>
      <c r="CX43" s="604"/>
      <c r="CY43" s="605"/>
      <c r="CZ43" s="608">
        <v>0.1</v>
      </c>
      <c r="DA43" s="637"/>
      <c r="DB43" s="637"/>
      <c r="DC43" s="638"/>
      <c r="DD43" s="611">
        <v>17907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345</v>
      </c>
      <c r="CD44" s="631" t="s">
        <v>297</v>
      </c>
      <c r="CE44" s="632"/>
      <c r="CF44" s="600" t="s">
        <v>346</v>
      </c>
      <c r="CG44" s="601"/>
      <c r="CH44" s="601"/>
      <c r="CI44" s="601"/>
      <c r="CJ44" s="601"/>
      <c r="CK44" s="601"/>
      <c r="CL44" s="601"/>
      <c r="CM44" s="601"/>
      <c r="CN44" s="601"/>
      <c r="CO44" s="601"/>
      <c r="CP44" s="601"/>
      <c r="CQ44" s="602"/>
      <c r="CR44" s="603">
        <v>3817096</v>
      </c>
      <c r="CS44" s="606"/>
      <c r="CT44" s="606"/>
      <c r="CU44" s="606"/>
      <c r="CV44" s="606"/>
      <c r="CW44" s="606"/>
      <c r="CX44" s="606"/>
      <c r="CY44" s="607"/>
      <c r="CZ44" s="608">
        <v>14.8</v>
      </c>
      <c r="DA44" s="609"/>
      <c r="DB44" s="609"/>
      <c r="DC44" s="610"/>
      <c r="DD44" s="611">
        <v>281849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347</v>
      </c>
      <c r="CG45" s="601"/>
      <c r="CH45" s="601"/>
      <c r="CI45" s="601"/>
      <c r="CJ45" s="601"/>
      <c r="CK45" s="601"/>
      <c r="CL45" s="601"/>
      <c r="CM45" s="601"/>
      <c r="CN45" s="601"/>
      <c r="CO45" s="601"/>
      <c r="CP45" s="601"/>
      <c r="CQ45" s="602"/>
      <c r="CR45" s="603">
        <v>1481912</v>
      </c>
      <c r="CS45" s="604"/>
      <c r="CT45" s="604"/>
      <c r="CU45" s="604"/>
      <c r="CV45" s="604"/>
      <c r="CW45" s="604"/>
      <c r="CX45" s="604"/>
      <c r="CY45" s="605"/>
      <c r="CZ45" s="608">
        <v>5.7</v>
      </c>
      <c r="DA45" s="637"/>
      <c r="DB45" s="637"/>
      <c r="DC45" s="638"/>
      <c r="DD45" s="611">
        <v>15999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348</v>
      </c>
      <c r="CG46" s="601"/>
      <c r="CH46" s="601"/>
      <c r="CI46" s="601"/>
      <c r="CJ46" s="601"/>
      <c r="CK46" s="601"/>
      <c r="CL46" s="601"/>
      <c r="CM46" s="601"/>
      <c r="CN46" s="601"/>
      <c r="CO46" s="601"/>
      <c r="CP46" s="601"/>
      <c r="CQ46" s="602"/>
      <c r="CR46" s="603">
        <v>2271269</v>
      </c>
      <c r="CS46" s="606"/>
      <c r="CT46" s="606"/>
      <c r="CU46" s="606"/>
      <c r="CV46" s="606"/>
      <c r="CW46" s="606"/>
      <c r="CX46" s="606"/>
      <c r="CY46" s="607"/>
      <c r="CZ46" s="608">
        <v>8.8000000000000007</v>
      </c>
      <c r="DA46" s="609"/>
      <c r="DB46" s="609"/>
      <c r="DC46" s="610"/>
      <c r="DD46" s="611">
        <v>244326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349</v>
      </c>
      <c r="CG47" s="601"/>
      <c r="CH47" s="601"/>
      <c r="CI47" s="601"/>
      <c r="CJ47" s="601"/>
      <c r="CK47" s="601"/>
      <c r="CL47" s="601"/>
      <c r="CM47" s="601"/>
      <c r="CN47" s="601"/>
      <c r="CO47" s="601"/>
      <c r="CP47" s="601"/>
      <c r="CQ47" s="602"/>
      <c r="CR47" s="603" t="s">
        <v>235</v>
      </c>
      <c r="CS47" s="604"/>
      <c r="CT47" s="604"/>
      <c r="CU47" s="604"/>
      <c r="CV47" s="604"/>
      <c r="CW47" s="604"/>
      <c r="CX47" s="604"/>
      <c r="CY47" s="605"/>
      <c r="CZ47" s="608" t="s">
        <v>121</v>
      </c>
      <c r="DA47" s="637"/>
      <c r="DB47" s="637"/>
      <c r="DC47" s="638"/>
      <c r="DD47" s="611" t="s">
        <v>121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350</v>
      </c>
      <c r="CG48" s="601"/>
      <c r="CH48" s="601"/>
      <c r="CI48" s="601"/>
      <c r="CJ48" s="601"/>
      <c r="CK48" s="601"/>
      <c r="CL48" s="601"/>
      <c r="CM48" s="601"/>
      <c r="CN48" s="601"/>
      <c r="CO48" s="601"/>
      <c r="CP48" s="601"/>
      <c r="CQ48" s="602"/>
      <c r="CR48" s="603" t="s">
        <v>121</v>
      </c>
      <c r="CS48" s="606"/>
      <c r="CT48" s="606"/>
      <c r="CU48" s="606"/>
      <c r="CV48" s="606"/>
      <c r="CW48" s="606"/>
      <c r="CX48" s="606"/>
      <c r="CY48" s="607"/>
      <c r="CZ48" s="608" t="s">
        <v>235</v>
      </c>
      <c r="DA48" s="609"/>
      <c r="DB48" s="609"/>
      <c r="DC48" s="610"/>
      <c r="DD48" s="611" t="s">
        <v>235</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351</v>
      </c>
      <c r="CE49" s="616"/>
      <c r="CF49" s="616"/>
      <c r="CG49" s="616"/>
      <c r="CH49" s="616"/>
      <c r="CI49" s="616"/>
      <c r="CJ49" s="616"/>
      <c r="CK49" s="616"/>
      <c r="CL49" s="616"/>
      <c r="CM49" s="616"/>
      <c r="CN49" s="616"/>
      <c r="CO49" s="616"/>
      <c r="CP49" s="616"/>
      <c r="CQ49" s="617"/>
      <c r="CR49" s="618">
        <v>25798862</v>
      </c>
      <c r="CS49" s="619"/>
      <c r="CT49" s="619"/>
      <c r="CU49" s="619"/>
      <c r="CV49" s="619"/>
      <c r="CW49" s="619"/>
      <c r="CX49" s="619"/>
      <c r="CY49" s="620"/>
      <c r="CZ49" s="621">
        <v>100</v>
      </c>
      <c r="DA49" s="622"/>
      <c r="DB49" s="622"/>
      <c r="DC49" s="623"/>
      <c r="DD49" s="624">
        <v>15345203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3HscZD8bwtC8WPsVmXDgkke6V8SHTSaiU2l0YtxzCc8vjQ8mxh4pe/A8qEyOSN1wLIo2D0k0ITxGIOoCRlnjHw==" saltValue="KE6BlBPrkynTycAxEK0Hq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353</v>
      </c>
      <c r="DK2" s="1142"/>
      <c r="DL2" s="1142"/>
      <c r="DM2" s="1142"/>
      <c r="DN2" s="1142"/>
      <c r="DO2" s="1143"/>
      <c r="DP2" s="229"/>
      <c r="DQ2" s="1141" t="s">
        <v>354</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355</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357</v>
      </c>
      <c r="B5" s="1027"/>
      <c r="C5" s="1027"/>
      <c r="D5" s="1027"/>
      <c r="E5" s="1027"/>
      <c r="F5" s="1027"/>
      <c r="G5" s="1027"/>
      <c r="H5" s="1027"/>
      <c r="I5" s="1027"/>
      <c r="J5" s="1027"/>
      <c r="K5" s="1027"/>
      <c r="L5" s="1027"/>
      <c r="M5" s="1027"/>
      <c r="N5" s="1027"/>
      <c r="O5" s="1027"/>
      <c r="P5" s="1028"/>
      <c r="Q5" s="1032" t="s">
        <v>358</v>
      </c>
      <c r="R5" s="1033"/>
      <c r="S5" s="1033"/>
      <c r="T5" s="1033"/>
      <c r="U5" s="1034"/>
      <c r="V5" s="1032" t="s">
        <v>359</v>
      </c>
      <c r="W5" s="1033"/>
      <c r="X5" s="1033"/>
      <c r="Y5" s="1033"/>
      <c r="Z5" s="1034"/>
      <c r="AA5" s="1032" t="s">
        <v>360</v>
      </c>
      <c r="AB5" s="1033"/>
      <c r="AC5" s="1033"/>
      <c r="AD5" s="1033"/>
      <c r="AE5" s="1033"/>
      <c r="AF5" s="1144" t="s">
        <v>361</v>
      </c>
      <c r="AG5" s="1033"/>
      <c r="AH5" s="1033"/>
      <c r="AI5" s="1033"/>
      <c r="AJ5" s="1048"/>
      <c r="AK5" s="1033" t="s">
        <v>362</v>
      </c>
      <c r="AL5" s="1033"/>
      <c r="AM5" s="1033"/>
      <c r="AN5" s="1033"/>
      <c r="AO5" s="1034"/>
      <c r="AP5" s="1032" t="s">
        <v>363</v>
      </c>
      <c r="AQ5" s="1033"/>
      <c r="AR5" s="1033"/>
      <c r="AS5" s="1033"/>
      <c r="AT5" s="1034"/>
      <c r="AU5" s="1032" t="s">
        <v>364</v>
      </c>
      <c r="AV5" s="1033"/>
      <c r="AW5" s="1033"/>
      <c r="AX5" s="1033"/>
      <c r="AY5" s="1048"/>
      <c r="AZ5" s="236"/>
      <c r="BA5" s="236"/>
      <c r="BB5" s="236"/>
      <c r="BC5" s="236"/>
      <c r="BD5" s="236"/>
      <c r="BE5" s="237"/>
      <c r="BF5" s="237"/>
      <c r="BG5" s="237"/>
      <c r="BH5" s="237"/>
      <c r="BI5" s="237"/>
      <c r="BJ5" s="237"/>
      <c r="BK5" s="237"/>
      <c r="BL5" s="237"/>
      <c r="BM5" s="237"/>
      <c r="BN5" s="237"/>
      <c r="BO5" s="237"/>
      <c r="BP5" s="237"/>
      <c r="BQ5" s="1026" t="s">
        <v>365</v>
      </c>
      <c r="BR5" s="1027"/>
      <c r="BS5" s="1027"/>
      <c r="BT5" s="1027"/>
      <c r="BU5" s="1027"/>
      <c r="BV5" s="1027"/>
      <c r="BW5" s="1027"/>
      <c r="BX5" s="1027"/>
      <c r="BY5" s="1027"/>
      <c r="BZ5" s="1027"/>
      <c r="CA5" s="1027"/>
      <c r="CB5" s="1027"/>
      <c r="CC5" s="1027"/>
      <c r="CD5" s="1027"/>
      <c r="CE5" s="1027"/>
      <c r="CF5" s="1027"/>
      <c r="CG5" s="1028"/>
      <c r="CH5" s="1032" t="s">
        <v>366</v>
      </c>
      <c r="CI5" s="1033"/>
      <c r="CJ5" s="1033"/>
      <c r="CK5" s="1033"/>
      <c r="CL5" s="1034"/>
      <c r="CM5" s="1032" t="s">
        <v>367</v>
      </c>
      <c r="CN5" s="1033"/>
      <c r="CO5" s="1033"/>
      <c r="CP5" s="1033"/>
      <c r="CQ5" s="1034"/>
      <c r="CR5" s="1032" t="s">
        <v>368</v>
      </c>
      <c r="CS5" s="1033"/>
      <c r="CT5" s="1033"/>
      <c r="CU5" s="1033"/>
      <c r="CV5" s="1034"/>
      <c r="CW5" s="1032" t="s">
        <v>369</v>
      </c>
      <c r="CX5" s="1033"/>
      <c r="CY5" s="1033"/>
      <c r="CZ5" s="1033"/>
      <c r="DA5" s="1034"/>
      <c r="DB5" s="1032" t="s">
        <v>370</v>
      </c>
      <c r="DC5" s="1033"/>
      <c r="DD5" s="1033"/>
      <c r="DE5" s="1033"/>
      <c r="DF5" s="1034"/>
      <c r="DG5" s="1129" t="s">
        <v>371</v>
      </c>
      <c r="DH5" s="1130"/>
      <c r="DI5" s="1130"/>
      <c r="DJ5" s="1130"/>
      <c r="DK5" s="1131"/>
      <c r="DL5" s="1129" t="s">
        <v>372</v>
      </c>
      <c r="DM5" s="1130"/>
      <c r="DN5" s="1130"/>
      <c r="DO5" s="1130"/>
      <c r="DP5" s="1131"/>
      <c r="DQ5" s="1032" t="s">
        <v>373</v>
      </c>
      <c r="DR5" s="1033"/>
      <c r="DS5" s="1033"/>
      <c r="DT5" s="1033"/>
      <c r="DU5" s="1034"/>
      <c r="DV5" s="1032" t="s">
        <v>364</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374</v>
      </c>
      <c r="C7" s="1082"/>
      <c r="D7" s="1082"/>
      <c r="E7" s="1082"/>
      <c r="F7" s="1082"/>
      <c r="G7" s="1082"/>
      <c r="H7" s="1082"/>
      <c r="I7" s="1082"/>
      <c r="J7" s="1082"/>
      <c r="K7" s="1082"/>
      <c r="L7" s="1082"/>
      <c r="M7" s="1082"/>
      <c r="N7" s="1082"/>
      <c r="O7" s="1082"/>
      <c r="P7" s="1083"/>
      <c r="Q7" s="1135">
        <v>26629</v>
      </c>
      <c r="R7" s="1136"/>
      <c r="S7" s="1136"/>
      <c r="T7" s="1136"/>
      <c r="U7" s="1136"/>
      <c r="V7" s="1136">
        <v>25847</v>
      </c>
      <c r="W7" s="1136"/>
      <c r="X7" s="1136"/>
      <c r="Y7" s="1136"/>
      <c r="Z7" s="1136"/>
      <c r="AA7" s="1136">
        <v>782</v>
      </c>
      <c r="AB7" s="1136"/>
      <c r="AC7" s="1136"/>
      <c r="AD7" s="1136"/>
      <c r="AE7" s="1137"/>
      <c r="AF7" s="1138">
        <v>661</v>
      </c>
      <c r="AG7" s="1139"/>
      <c r="AH7" s="1139"/>
      <c r="AI7" s="1139"/>
      <c r="AJ7" s="1140"/>
      <c r="AK7" s="1122">
        <v>949</v>
      </c>
      <c r="AL7" s="1123"/>
      <c r="AM7" s="1123"/>
      <c r="AN7" s="1123"/>
      <c r="AO7" s="1123"/>
      <c r="AP7" s="1123">
        <v>27456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579</v>
      </c>
      <c r="BT7" s="1127"/>
      <c r="BU7" s="1127"/>
      <c r="BV7" s="1127"/>
      <c r="BW7" s="1127"/>
      <c r="BX7" s="1127"/>
      <c r="BY7" s="1127"/>
      <c r="BZ7" s="1127"/>
      <c r="CA7" s="1127"/>
      <c r="CB7" s="1127"/>
      <c r="CC7" s="1127"/>
      <c r="CD7" s="1127"/>
      <c r="CE7" s="1127"/>
      <c r="CF7" s="1127"/>
      <c r="CG7" s="1128"/>
      <c r="CH7" s="1119">
        <v>2</v>
      </c>
      <c r="CI7" s="1120"/>
      <c r="CJ7" s="1120"/>
      <c r="CK7" s="1120"/>
      <c r="CL7" s="1121"/>
      <c r="CM7" s="1119">
        <v>25</v>
      </c>
      <c r="CN7" s="1120"/>
      <c r="CO7" s="1120"/>
      <c r="CP7" s="1120"/>
      <c r="CQ7" s="1121"/>
      <c r="CR7" s="1119">
        <v>5</v>
      </c>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t="s">
        <v>375</v>
      </c>
      <c r="C8" s="1069"/>
      <c r="D8" s="1069"/>
      <c r="E8" s="1069"/>
      <c r="F8" s="1069"/>
      <c r="G8" s="1069"/>
      <c r="H8" s="1069"/>
      <c r="I8" s="1069"/>
      <c r="J8" s="1069"/>
      <c r="K8" s="1069"/>
      <c r="L8" s="1069"/>
      <c r="M8" s="1069"/>
      <c r="N8" s="1069"/>
      <c r="O8" s="1069"/>
      <c r="P8" s="1070"/>
      <c r="Q8" s="1074">
        <v>7</v>
      </c>
      <c r="R8" s="1075"/>
      <c r="S8" s="1075"/>
      <c r="T8" s="1075"/>
      <c r="U8" s="1075"/>
      <c r="V8" s="1075">
        <v>3</v>
      </c>
      <c r="W8" s="1075"/>
      <c r="X8" s="1075"/>
      <c r="Y8" s="1075"/>
      <c r="Z8" s="1075"/>
      <c r="AA8" s="1075">
        <v>4</v>
      </c>
      <c r="AB8" s="1075"/>
      <c r="AC8" s="1075"/>
      <c r="AD8" s="1075"/>
      <c r="AE8" s="1076"/>
      <c r="AF8" s="1050">
        <v>4</v>
      </c>
      <c r="AG8" s="1051"/>
      <c r="AH8" s="1051"/>
      <c r="AI8" s="1051"/>
      <c r="AJ8" s="1052"/>
      <c r="AK8" s="1117" t="s">
        <v>585</v>
      </c>
      <c r="AL8" s="1118"/>
      <c r="AM8" s="1118"/>
      <c r="AN8" s="1118"/>
      <c r="AO8" s="1118"/>
      <c r="AP8" s="1118">
        <v>1</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t="s">
        <v>376</v>
      </c>
      <c r="C9" s="1069"/>
      <c r="D9" s="1069"/>
      <c r="E9" s="1069"/>
      <c r="F9" s="1069"/>
      <c r="G9" s="1069"/>
      <c r="H9" s="1069"/>
      <c r="I9" s="1069"/>
      <c r="J9" s="1069"/>
      <c r="K9" s="1069"/>
      <c r="L9" s="1069"/>
      <c r="M9" s="1069"/>
      <c r="N9" s="1069"/>
      <c r="O9" s="1069"/>
      <c r="P9" s="1070"/>
      <c r="Q9" s="1074">
        <v>550</v>
      </c>
      <c r="R9" s="1075"/>
      <c r="S9" s="1075"/>
      <c r="T9" s="1075"/>
      <c r="U9" s="1075"/>
      <c r="V9" s="1075">
        <v>550</v>
      </c>
      <c r="W9" s="1075"/>
      <c r="X9" s="1075"/>
      <c r="Y9" s="1075"/>
      <c r="Z9" s="1075"/>
      <c r="AA9" s="1075" t="s">
        <v>573</v>
      </c>
      <c r="AB9" s="1075"/>
      <c r="AC9" s="1075"/>
      <c r="AD9" s="1075"/>
      <c r="AE9" s="1076"/>
      <c r="AF9" s="1050" t="s">
        <v>377</v>
      </c>
      <c r="AG9" s="1051"/>
      <c r="AH9" s="1051"/>
      <c r="AI9" s="1051"/>
      <c r="AJ9" s="1052"/>
      <c r="AK9" s="1117"/>
      <c r="AL9" s="1118"/>
      <c r="AM9" s="1118"/>
      <c r="AN9" s="1118"/>
      <c r="AO9" s="1118"/>
      <c r="AP9" s="1118" t="s">
        <v>574</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t="s">
        <v>378</v>
      </c>
      <c r="C10" s="1069"/>
      <c r="D10" s="1069"/>
      <c r="E10" s="1069"/>
      <c r="F10" s="1069"/>
      <c r="G10" s="1069"/>
      <c r="H10" s="1069"/>
      <c r="I10" s="1069"/>
      <c r="J10" s="1069"/>
      <c r="K10" s="1069"/>
      <c r="L10" s="1069"/>
      <c r="M10" s="1069"/>
      <c r="N10" s="1069"/>
      <c r="O10" s="1069"/>
      <c r="P10" s="1070"/>
      <c r="Q10" s="1074">
        <v>4880</v>
      </c>
      <c r="R10" s="1075"/>
      <c r="S10" s="1075"/>
      <c r="T10" s="1075"/>
      <c r="U10" s="1075"/>
      <c r="V10" s="1075">
        <v>4880</v>
      </c>
      <c r="W10" s="1075"/>
      <c r="X10" s="1075"/>
      <c r="Y10" s="1075"/>
      <c r="Z10" s="1075"/>
      <c r="AA10" s="1075" t="s">
        <v>573</v>
      </c>
      <c r="AB10" s="1075"/>
      <c r="AC10" s="1075"/>
      <c r="AD10" s="1075"/>
      <c r="AE10" s="1076"/>
      <c r="AF10" s="1050" t="s">
        <v>379</v>
      </c>
      <c r="AG10" s="1051"/>
      <c r="AH10" s="1051"/>
      <c r="AI10" s="1051"/>
      <c r="AJ10" s="1052"/>
      <c r="AK10" s="1117"/>
      <c r="AL10" s="1118"/>
      <c r="AM10" s="1118"/>
      <c r="AN10" s="1118"/>
      <c r="AO10" s="1118"/>
      <c r="AP10" s="1118" t="s">
        <v>574</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t="s">
        <v>380</v>
      </c>
      <c r="C11" s="1069"/>
      <c r="D11" s="1069"/>
      <c r="E11" s="1069"/>
      <c r="F11" s="1069"/>
      <c r="G11" s="1069"/>
      <c r="H11" s="1069"/>
      <c r="I11" s="1069"/>
      <c r="J11" s="1069"/>
      <c r="K11" s="1069"/>
      <c r="L11" s="1069"/>
      <c r="M11" s="1069"/>
      <c r="N11" s="1069"/>
      <c r="O11" s="1069"/>
      <c r="P11" s="1070"/>
      <c r="Q11" s="1074">
        <v>3387</v>
      </c>
      <c r="R11" s="1075"/>
      <c r="S11" s="1075"/>
      <c r="T11" s="1075"/>
      <c r="U11" s="1075"/>
      <c r="V11" s="1075">
        <v>3387</v>
      </c>
      <c r="W11" s="1075"/>
      <c r="X11" s="1075"/>
      <c r="Y11" s="1075"/>
      <c r="Z11" s="1075"/>
      <c r="AA11" s="1075" t="s">
        <v>573</v>
      </c>
      <c r="AB11" s="1075"/>
      <c r="AC11" s="1075"/>
      <c r="AD11" s="1075"/>
      <c r="AE11" s="1076"/>
      <c r="AF11" s="1050" t="s">
        <v>377</v>
      </c>
      <c r="AG11" s="1051"/>
      <c r="AH11" s="1051"/>
      <c r="AI11" s="1051"/>
      <c r="AJ11" s="1052"/>
      <c r="AK11" s="1117"/>
      <c r="AL11" s="1118"/>
      <c r="AM11" s="1118"/>
      <c r="AN11" s="1118"/>
      <c r="AO11" s="1118"/>
      <c r="AP11" s="1118" t="s">
        <v>574</v>
      </c>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099">
        <v>26585</v>
      </c>
      <c r="R23" s="1100"/>
      <c r="S23" s="1100"/>
      <c r="T23" s="1100"/>
      <c r="U23" s="1100"/>
      <c r="V23" s="1100">
        <v>25799</v>
      </c>
      <c r="W23" s="1100"/>
      <c r="X23" s="1100"/>
      <c r="Y23" s="1100"/>
      <c r="Z23" s="1100"/>
      <c r="AA23" s="1100">
        <v>786</v>
      </c>
      <c r="AB23" s="1100"/>
      <c r="AC23" s="1100"/>
      <c r="AD23" s="1100"/>
      <c r="AE23" s="1101"/>
      <c r="AF23" s="1102">
        <v>665</v>
      </c>
      <c r="AG23" s="1100"/>
      <c r="AH23" s="1100"/>
      <c r="AI23" s="1100"/>
      <c r="AJ23" s="1103"/>
      <c r="AK23" s="1104"/>
      <c r="AL23" s="1105"/>
      <c r="AM23" s="1105"/>
      <c r="AN23" s="1105"/>
      <c r="AO23" s="1105"/>
      <c r="AP23" s="1100">
        <v>27457</v>
      </c>
      <c r="AQ23" s="1100"/>
      <c r="AR23" s="1100"/>
      <c r="AS23" s="1100"/>
      <c r="AT23" s="1100"/>
      <c r="AU23" s="1106"/>
      <c r="AV23" s="1106"/>
      <c r="AW23" s="1106"/>
      <c r="AX23" s="1106"/>
      <c r="AY23" s="1107"/>
      <c r="AZ23" s="1096" t="s">
        <v>377</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357</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364</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394</v>
      </c>
      <c r="C28" s="1082"/>
      <c r="D28" s="1082"/>
      <c r="E28" s="1082"/>
      <c r="F28" s="1082"/>
      <c r="G28" s="1082"/>
      <c r="H28" s="1082"/>
      <c r="I28" s="1082"/>
      <c r="J28" s="1082"/>
      <c r="K28" s="1082"/>
      <c r="L28" s="1082"/>
      <c r="M28" s="1082"/>
      <c r="N28" s="1082"/>
      <c r="O28" s="1082"/>
      <c r="P28" s="1083"/>
      <c r="Q28" s="1084">
        <v>8858</v>
      </c>
      <c r="R28" s="1085"/>
      <c r="S28" s="1085"/>
      <c r="T28" s="1085"/>
      <c r="U28" s="1085"/>
      <c r="V28" s="1085">
        <v>8784</v>
      </c>
      <c r="W28" s="1085"/>
      <c r="X28" s="1085"/>
      <c r="Y28" s="1085"/>
      <c r="Z28" s="1085"/>
      <c r="AA28" s="1085">
        <v>74</v>
      </c>
      <c r="AB28" s="1085"/>
      <c r="AC28" s="1085"/>
      <c r="AD28" s="1085"/>
      <c r="AE28" s="1086"/>
      <c r="AF28" s="1087">
        <v>74</v>
      </c>
      <c r="AG28" s="1085"/>
      <c r="AH28" s="1085"/>
      <c r="AI28" s="1085"/>
      <c r="AJ28" s="1088"/>
      <c r="AK28" s="1089">
        <v>535</v>
      </c>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395</v>
      </c>
      <c r="C29" s="1069"/>
      <c r="D29" s="1069"/>
      <c r="E29" s="1069"/>
      <c r="F29" s="1069"/>
      <c r="G29" s="1069"/>
      <c r="H29" s="1069"/>
      <c r="I29" s="1069"/>
      <c r="J29" s="1069"/>
      <c r="K29" s="1069"/>
      <c r="L29" s="1069"/>
      <c r="M29" s="1069"/>
      <c r="N29" s="1069"/>
      <c r="O29" s="1069"/>
      <c r="P29" s="1070"/>
      <c r="Q29" s="1074">
        <v>883</v>
      </c>
      <c r="R29" s="1075"/>
      <c r="S29" s="1075"/>
      <c r="T29" s="1075"/>
      <c r="U29" s="1075"/>
      <c r="V29" s="1075">
        <v>859</v>
      </c>
      <c r="W29" s="1075"/>
      <c r="X29" s="1075"/>
      <c r="Y29" s="1075"/>
      <c r="Z29" s="1075"/>
      <c r="AA29" s="1075">
        <v>24</v>
      </c>
      <c r="AB29" s="1075"/>
      <c r="AC29" s="1075"/>
      <c r="AD29" s="1075"/>
      <c r="AE29" s="1076"/>
      <c r="AF29" s="1050">
        <v>24</v>
      </c>
      <c r="AG29" s="1051"/>
      <c r="AH29" s="1051"/>
      <c r="AI29" s="1051"/>
      <c r="AJ29" s="1052"/>
      <c r="AK29" s="1011">
        <v>251</v>
      </c>
      <c r="AL29" s="1002"/>
      <c r="AM29" s="1002"/>
      <c r="AN29" s="1002"/>
      <c r="AO29" s="1002"/>
      <c r="AP29" s="1002"/>
      <c r="AQ29" s="1002"/>
      <c r="AR29" s="1002"/>
      <c r="AS29" s="1002"/>
      <c r="AT29" s="1002"/>
      <c r="AU29" s="1002"/>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396</v>
      </c>
      <c r="C30" s="1069"/>
      <c r="D30" s="1069"/>
      <c r="E30" s="1069"/>
      <c r="F30" s="1069"/>
      <c r="G30" s="1069"/>
      <c r="H30" s="1069"/>
      <c r="I30" s="1069"/>
      <c r="J30" s="1069"/>
      <c r="K30" s="1069"/>
      <c r="L30" s="1069"/>
      <c r="M30" s="1069"/>
      <c r="N30" s="1069"/>
      <c r="O30" s="1069"/>
      <c r="P30" s="1070"/>
      <c r="Q30" s="1074">
        <v>6372</v>
      </c>
      <c r="R30" s="1075"/>
      <c r="S30" s="1075"/>
      <c r="T30" s="1075"/>
      <c r="U30" s="1075"/>
      <c r="V30" s="1075">
        <v>6185</v>
      </c>
      <c r="W30" s="1075"/>
      <c r="X30" s="1075"/>
      <c r="Y30" s="1075"/>
      <c r="Z30" s="1075"/>
      <c r="AA30" s="1075">
        <v>187</v>
      </c>
      <c r="AB30" s="1075"/>
      <c r="AC30" s="1075"/>
      <c r="AD30" s="1075"/>
      <c r="AE30" s="1076"/>
      <c r="AF30" s="1050">
        <v>187</v>
      </c>
      <c r="AG30" s="1051"/>
      <c r="AH30" s="1051"/>
      <c r="AI30" s="1051"/>
      <c r="AJ30" s="1052"/>
      <c r="AK30" s="1011">
        <v>886</v>
      </c>
      <c r="AL30" s="1002"/>
      <c r="AM30" s="1002"/>
      <c r="AN30" s="1002"/>
      <c r="AO30" s="1002"/>
      <c r="AP30" s="1002"/>
      <c r="AQ30" s="1002"/>
      <c r="AR30" s="1002"/>
      <c r="AS30" s="1002"/>
      <c r="AT30" s="1002"/>
      <c r="AU30" s="1002"/>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397</v>
      </c>
      <c r="C31" s="1069"/>
      <c r="D31" s="1069"/>
      <c r="E31" s="1069"/>
      <c r="F31" s="1069"/>
      <c r="G31" s="1069"/>
      <c r="H31" s="1069"/>
      <c r="I31" s="1069"/>
      <c r="J31" s="1069"/>
      <c r="K31" s="1069"/>
      <c r="L31" s="1069"/>
      <c r="M31" s="1069"/>
      <c r="N31" s="1069"/>
      <c r="O31" s="1069"/>
      <c r="P31" s="1070"/>
      <c r="Q31" s="1074">
        <v>1189</v>
      </c>
      <c r="R31" s="1075"/>
      <c r="S31" s="1075"/>
      <c r="T31" s="1075"/>
      <c r="U31" s="1075"/>
      <c r="V31" s="1075">
        <v>1147</v>
      </c>
      <c r="W31" s="1075"/>
      <c r="X31" s="1075"/>
      <c r="Y31" s="1075"/>
      <c r="Z31" s="1075"/>
      <c r="AA31" s="1075">
        <v>42</v>
      </c>
      <c r="AB31" s="1075"/>
      <c r="AC31" s="1075"/>
      <c r="AD31" s="1075"/>
      <c r="AE31" s="1076"/>
      <c r="AF31" s="1050">
        <v>1521</v>
      </c>
      <c r="AG31" s="1051"/>
      <c r="AH31" s="1051"/>
      <c r="AI31" s="1051"/>
      <c r="AJ31" s="1052"/>
      <c r="AK31" s="1011">
        <v>4</v>
      </c>
      <c r="AL31" s="1002"/>
      <c r="AM31" s="1002"/>
      <c r="AN31" s="1002"/>
      <c r="AO31" s="1002"/>
      <c r="AP31" s="1002">
        <v>3099</v>
      </c>
      <c r="AQ31" s="1002"/>
      <c r="AR31" s="1002"/>
      <c r="AS31" s="1002"/>
      <c r="AT31" s="1002"/>
      <c r="AU31" s="1002">
        <v>53</v>
      </c>
      <c r="AV31" s="1002"/>
      <c r="AW31" s="1002"/>
      <c r="AX31" s="1002"/>
      <c r="AY31" s="1002"/>
      <c r="AZ31" s="1073"/>
      <c r="BA31" s="1073"/>
      <c r="BB31" s="1073"/>
      <c r="BC31" s="1073"/>
      <c r="BD31" s="1073"/>
      <c r="BE31" s="1063" t="s">
        <v>398</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399</v>
      </c>
      <c r="C32" s="1069"/>
      <c r="D32" s="1069"/>
      <c r="E32" s="1069"/>
      <c r="F32" s="1069"/>
      <c r="G32" s="1069"/>
      <c r="H32" s="1069"/>
      <c r="I32" s="1069"/>
      <c r="J32" s="1069"/>
      <c r="K32" s="1069"/>
      <c r="L32" s="1069"/>
      <c r="M32" s="1069"/>
      <c r="N32" s="1069"/>
      <c r="O32" s="1069"/>
      <c r="P32" s="1070"/>
      <c r="Q32" s="1074">
        <v>55403</v>
      </c>
      <c r="R32" s="1075"/>
      <c r="S32" s="1075"/>
      <c r="T32" s="1075"/>
      <c r="U32" s="1075"/>
      <c r="V32" s="1075">
        <v>53889</v>
      </c>
      <c r="W32" s="1075"/>
      <c r="X32" s="1075"/>
      <c r="Y32" s="1075"/>
      <c r="Z32" s="1075"/>
      <c r="AA32" s="1075">
        <v>1514</v>
      </c>
      <c r="AB32" s="1075"/>
      <c r="AC32" s="1075"/>
      <c r="AD32" s="1075"/>
      <c r="AE32" s="1076"/>
      <c r="AF32" s="1050">
        <v>5398</v>
      </c>
      <c r="AG32" s="1051"/>
      <c r="AH32" s="1051"/>
      <c r="AI32" s="1051"/>
      <c r="AJ32" s="1052"/>
      <c r="AK32" s="1011">
        <v>280</v>
      </c>
      <c r="AL32" s="1002"/>
      <c r="AM32" s="1002"/>
      <c r="AN32" s="1002"/>
      <c r="AO32" s="1002"/>
      <c r="AP32" s="1002" t="s">
        <v>574</v>
      </c>
      <c r="AQ32" s="1002"/>
      <c r="AR32" s="1002"/>
      <c r="AS32" s="1002"/>
      <c r="AT32" s="1002"/>
      <c r="AU32" s="1002" t="s">
        <v>574</v>
      </c>
      <c r="AV32" s="1002"/>
      <c r="AW32" s="1002"/>
      <c r="AX32" s="1002"/>
      <c r="AY32" s="1002"/>
      <c r="AZ32" s="1073"/>
      <c r="BA32" s="1073"/>
      <c r="BB32" s="1073"/>
      <c r="BC32" s="1073"/>
      <c r="BD32" s="1073"/>
      <c r="BE32" s="1063" t="s">
        <v>398</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400</v>
      </c>
      <c r="C33" s="1069"/>
      <c r="D33" s="1069"/>
      <c r="E33" s="1069"/>
      <c r="F33" s="1069"/>
      <c r="G33" s="1069"/>
      <c r="H33" s="1069"/>
      <c r="I33" s="1069"/>
      <c r="J33" s="1069"/>
      <c r="K33" s="1069"/>
      <c r="L33" s="1069"/>
      <c r="M33" s="1069"/>
      <c r="N33" s="1069"/>
      <c r="O33" s="1069"/>
      <c r="P33" s="1070"/>
      <c r="Q33" s="1074">
        <v>24</v>
      </c>
      <c r="R33" s="1075"/>
      <c r="S33" s="1075"/>
      <c r="T33" s="1075"/>
      <c r="U33" s="1075"/>
      <c r="V33" s="1075">
        <v>22</v>
      </c>
      <c r="W33" s="1075"/>
      <c r="X33" s="1075"/>
      <c r="Y33" s="1075"/>
      <c r="Z33" s="1075"/>
      <c r="AA33" s="1075">
        <v>2</v>
      </c>
      <c r="AB33" s="1075"/>
      <c r="AC33" s="1075"/>
      <c r="AD33" s="1075"/>
      <c r="AE33" s="1076"/>
      <c r="AF33" s="1050">
        <v>2</v>
      </c>
      <c r="AG33" s="1051"/>
      <c r="AH33" s="1051"/>
      <c r="AI33" s="1051"/>
      <c r="AJ33" s="1052"/>
      <c r="AK33" s="1011">
        <v>9</v>
      </c>
      <c r="AL33" s="1002"/>
      <c r="AM33" s="1002"/>
      <c r="AN33" s="1002"/>
      <c r="AO33" s="1002"/>
      <c r="AP33" s="1002">
        <v>6</v>
      </c>
      <c r="AQ33" s="1002"/>
      <c r="AR33" s="1002"/>
      <c r="AS33" s="1002"/>
      <c r="AT33" s="1002"/>
      <c r="AU33" s="1002">
        <v>4</v>
      </c>
      <c r="AV33" s="1002"/>
      <c r="AW33" s="1002"/>
      <c r="AX33" s="1002"/>
      <c r="AY33" s="1002"/>
      <c r="AZ33" s="1073"/>
      <c r="BA33" s="1073"/>
      <c r="BB33" s="1073"/>
      <c r="BC33" s="1073"/>
      <c r="BD33" s="1073"/>
      <c r="BE33" s="1063" t="s">
        <v>401</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402</v>
      </c>
      <c r="C34" s="1069"/>
      <c r="D34" s="1069"/>
      <c r="E34" s="1069"/>
      <c r="F34" s="1069"/>
      <c r="G34" s="1069"/>
      <c r="H34" s="1069"/>
      <c r="I34" s="1069"/>
      <c r="J34" s="1069"/>
      <c r="K34" s="1069"/>
      <c r="L34" s="1069"/>
      <c r="M34" s="1069"/>
      <c r="N34" s="1069"/>
      <c r="O34" s="1069"/>
      <c r="P34" s="1070"/>
      <c r="Q34" s="1074">
        <v>926</v>
      </c>
      <c r="R34" s="1075"/>
      <c r="S34" s="1075"/>
      <c r="T34" s="1075"/>
      <c r="U34" s="1075"/>
      <c r="V34" s="1075">
        <v>899</v>
      </c>
      <c r="W34" s="1075"/>
      <c r="X34" s="1075"/>
      <c r="Y34" s="1075"/>
      <c r="Z34" s="1075"/>
      <c r="AA34" s="1075">
        <v>27</v>
      </c>
      <c r="AB34" s="1075"/>
      <c r="AC34" s="1075"/>
      <c r="AD34" s="1075"/>
      <c r="AE34" s="1076"/>
      <c r="AF34" s="1050">
        <v>16</v>
      </c>
      <c r="AG34" s="1051"/>
      <c r="AH34" s="1051"/>
      <c r="AI34" s="1051"/>
      <c r="AJ34" s="1052"/>
      <c r="AK34" s="1011">
        <v>367</v>
      </c>
      <c r="AL34" s="1002"/>
      <c r="AM34" s="1002"/>
      <c r="AN34" s="1002"/>
      <c r="AO34" s="1002"/>
      <c r="AP34" s="1002">
        <v>6343</v>
      </c>
      <c r="AQ34" s="1002"/>
      <c r="AR34" s="1002"/>
      <c r="AS34" s="1002"/>
      <c r="AT34" s="1002"/>
      <c r="AU34" s="1002">
        <v>6019</v>
      </c>
      <c r="AV34" s="1002"/>
      <c r="AW34" s="1002"/>
      <c r="AX34" s="1002"/>
      <c r="AY34" s="1002"/>
      <c r="AZ34" s="1073"/>
      <c r="BA34" s="1073"/>
      <c r="BB34" s="1073"/>
      <c r="BC34" s="1073"/>
      <c r="BD34" s="1073"/>
      <c r="BE34" s="1063" t="s">
        <v>403</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404</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382</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7224</v>
      </c>
      <c r="AG63" s="990"/>
      <c r="AH63" s="990"/>
      <c r="AI63" s="990"/>
      <c r="AJ63" s="1061"/>
      <c r="AK63" s="1062"/>
      <c r="AL63" s="994"/>
      <c r="AM63" s="994"/>
      <c r="AN63" s="994"/>
      <c r="AO63" s="994"/>
      <c r="AP63" s="990">
        <v>9448</v>
      </c>
      <c r="AQ63" s="990"/>
      <c r="AR63" s="990"/>
      <c r="AS63" s="990"/>
      <c r="AT63" s="990"/>
      <c r="AU63" s="990">
        <v>6076</v>
      </c>
      <c r="AV63" s="990"/>
      <c r="AW63" s="990"/>
      <c r="AX63" s="990"/>
      <c r="AY63" s="990"/>
      <c r="AZ63" s="1056"/>
      <c r="BA63" s="1056"/>
      <c r="BB63" s="1056"/>
      <c r="BC63" s="1056"/>
      <c r="BD63" s="1056"/>
      <c r="BE63" s="991"/>
      <c r="BF63" s="991"/>
      <c r="BG63" s="991"/>
      <c r="BH63" s="991"/>
      <c r="BI63" s="992"/>
      <c r="BJ63" s="1057" t="s">
        <v>406</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408</v>
      </c>
      <c r="B66" s="1027"/>
      <c r="C66" s="1027"/>
      <c r="D66" s="1027"/>
      <c r="E66" s="1027"/>
      <c r="F66" s="1027"/>
      <c r="G66" s="1027"/>
      <c r="H66" s="1027"/>
      <c r="I66" s="1027"/>
      <c r="J66" s="1027"/>
      <c r="K66" s="1027"/>
      <c r="L66" s="1027"/>
      <c r="M66" s="1027"/>
      <c r="N66" s="1027"/>
      <c r="O66" s="1027"/>
      <c r="P66" s="1028"/>
      <c r="Q66" s="1032" t="s">
        <v>409</v>
      </c>
      <c r="R66" s="1033"/>
      <c r="S66" s="1033"/>
      <c r="T66" s="1033"/>
      <c r="U66" s="1034"/>
      <c r="V66" s="1032" t="s">
        <v>410</v>
      </c>
      <c r="W66" s="1033"/>
      <c r="X66" s="1033"/>
      <c r="Y66" s="1033"/>
      <c r="Z66" s="1034"/>
      <c r="AA66" s="1032" t="s">
        <v>388</v>
      </c>
      <c r="AB66" s="1033"/>
      <c r="AC66" s="1033"/>
      <c r="AD66" s="1033"/>
      <c r="AE66" s="1034"/>
      <c r="AF66" s="1038" t="s">
        <v>411</v>
      </c>
      <c r="AG66" s="1039"/>
      <c r="AH66" s="1039"/>
      <c r="AI66" s="1039"/>
      <c r="AJ66" s="1040"/>
      <c r="AK66" s="1032" t="s">
        <v>412</v>
      </c>
      <c r="AL66" s="1027"/>
      <c r="AM66" s="1027"/>
      <c r="AN66" s="1027"/>
      <c r="AO66" s="1028"/>
      <c r="AP66" s="1032" t="s">
        <v>413</v>
      </c>
      <c r="AQ66" s="1033"/>
      <c r="AR66" s="1033"/>
      <c r="AS66" s="1033"/>
      <c r="AT66" s="1034"/>
      <c r="AU66" s="1032" t="s">
        <v>414</v>
      </c>
      <c r="AV66" s="1033"/>
      <c r="AW66" s="1033"/>
      <c r="AX66" s="1033"/>
      <c r="AY66" s="1034"/>
      <c r="AZ66" s="1032" t="s">
        <v>364</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575</v>
      </c>
      <c r="C68" s="1017"/>
      <c r="D68" s="1017"/>
      <c r="E68" s="1017"/>
      <c r="F68" s="1017"/>
      <c r="G68" s="1017"/>
      <c r="H68" s="1017"/>
      <c r="I68" s="1017"/>
      <c r="J68" s="1017"/>
      <c r="K68" s="1017"/>
      <c r="L68" s="1017"/>
      <c r="M68" s="1017"/>
      <c r="N68" s="1017"/>
      <c r="O68" s="1017"/>
      <c r="P68" s="1018"/>
      <c r="Q68" s="1019">
        <v>5824</v>
      </c>
      <c r="R68" s="1013"/>
      <c r="S68" s="1013"/>
      <c r="T68" s="1013"/>
      <c r="U68" s="1013"/>
      <c r="V68" s="1013">
        <v>5816</v>
      </c>
      <c r="W68" s="1013"/>
      <c r="X68" s="1013"/>
      <c r="Y68" s="1013"/>
      <c r="Z68" s="1013"/>
      <c r="AA68" s="1013">
        <v>8</v>
      </c>
      <c r="AB68" s="1013"/>
      <c r="AC68" s="1013"/>
      <c r="AD68" s="1013"/>
      <c r="AE68" s="1013"/>
      <c r="AF68" s="1013">
        <v>8</v>
      </c>
      <c r="AG68" s="1013"/>
      <c r="AH68" s="1013"/>
      <c r="AI68" s="1013"/>
      <c r="AJ68" s="1013"/>
      <c r="AK68" s="1013">
        <v>82</v>
      </c>
      <c r="AL68" s="1013"/>
      <c r="AM68" s="1013"/>
      <c r="AN68" s="1013"/>
      <c r="AO68" s="1013"/>
      <c r="AP68" s="1013"/>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576</v>
      </c>
      <c r="C69" s="1006"/>
      <c r="D69" s="1006"/>
      <c r="E69" s="1006"/>
      <c r="F69" s="1006"/>
      <c r="G69" s="1006"/>
      <c r="H69" s="1006"/>
      <c r="I69" s="1006"/>
      <c r="J69" s="1006"/>
      <c r="K69" s="1006"/>
      <c r="L69" s="1006"/>
      <c r="M69" s="1006"/>
      <c r="N69" s="1006"/>
      <c r="O69" s="1006"/>
      <c r="P69" s="1007"/>
      <c r="Q69" s="1008">
        <v>127</v>
      </c>
      <c r="R69" s="1002"/>
      <c r="S69" s="1002"/>
      <c r="T69" s="1002"/>
      <c r="U69" s="1002"/>
      <c r="V69" s="1002">
        <v>61</v>
      </c>
      <c r="W69" s="1002"/>
      <c r="X69" s="1002"/>
      <c r="Y69" s="1002"/>
      <c r="Z69" s="1002"/>
      <c r="AA69" s="1002">
        <v>66</v>
      </c>
      <c r="AB69" s="1002"/>
      <c r="AC69" s="1002"/>
      <c r="AD69" s="1002"/>
      <c r="AE69" s="1002"/>
      <c r="AF69" s="1002">
        <v>66</v>
      </c>
      <c r="AG69" s="1002"/>
      <c r="AH69" s="1002"/>
      <c r="AI69" s="1002"/>
      <c r="AJ69" s="1002"/>
      <c r="AK69" s="1002" t="s">
        <v>574</v>
      </c>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577</v>
      </c>
      <c r="C70" s="1006"/>
      <c r="D70" s="1006"/>
      <c r="E70" s="1006"/>
      <c r="F70" s="1006"/>
      <c r="G70" s="1006"/>
      <c r="H70" s="1006"/>
      <c r="I70" s="1006"/>
      <c r="J70" s="1006"/>
      <c r="K70" s="1006"/>
      <c r="L70" s="1006"/>
      <c r="M70" s="1006"/>
      <c r="N70" s="1006"/>
      <c r="O70" s="1006"/>
      <c r="P70" s="1007"/>
      <c r="Q70" s="1008">
        <v>844</v>
      </c>
      <c r="R70" s="1002"/>
      <c r="S70" s="1002"/>
      <c r="T70" s="1002"/>
      <c r="U70" s="1002"/>
      <c r="V70" s="1002">
        <v>839</v>
      </c>
      <c r="W70" s="1002"/>
      <c r="X70" s="1002"/>
      <c r="Y70" s="1002"/>
      <c r="Z70" s="1002"/>
      <c r="AA70" s="1002">
        <v>5</v>
      </c>
      <c r="AB70" s="1002"/>
      <c r="AC70" s="1002"/>
      <c r="AD70" s="1002"/>
      <c r="AE70" s="1002"/>
      <c r="AF70" s="1002">
        <v>5</v>
      </c>
      <c r="AG70" s="1002"/>
      <c r="AH70" s="1002"/>
      <c r="AI70" s="1002"/>
      <c r="AJ70" s="1002"/>
      <c r="AK70" s="1002">
        <v>7</v>
      </c>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578</v>
      </c>
      <c r="C71" s="1006"/>
      <c r="D71" s="1006"/>
      <c r="E71" s="1006"/>
      <c r="F71" s="1006"/>
      <c r="G71" s="1006"/>
      <c r="H71" s="1006"/>
      <c r="I71" s="1006"/>
      <c r="J71" s="1006"/>
      <c r="K71" s="1006"/>
      <c r="L71" s="1006"/>
      <c r="M71" s="1006"/>
      <c r="N71" s="1006"/>
      <c r="O71" s="1006"/>
      <c r="P71" s="1007"/>
      <c r="Q71" s="1008">
        <v>130938</v>
      </c>
      <c r="R71" s="1002"/>
      <c r="S71" s="1002"/>
      <c r="T71" s="1002"/>
      <c r="U71" s="1002"/>
      <c r="V71" s="1002">
        <v>123520</v>
      </c>
      <c r="W71" s="1002"/>
      <c r="X71" s="1002"/>
      <c r="Y71" s="1002"/>
      <c r="Z71" s="1002"/>
      <c r="AA71" s="1002">
        <v>7418</v>
      </c>
      <c r="AB71" s="1002"/>
      <c r="AC71" s="1002"/>
      <c r="AD71" s="1002"/>
      <c r="AE71" s="1002"/>
      <c r="AF71" s="1002">
        <v>7418</v>
      </c>
      <c r="AG71" s="1002"/>
      <c r="AH71" s="1002"/>
      <c r="AI71" s="1002"/>
      <c r="AJ71" s="1002"/>
      <c r="AK71" s="1002" t="s">
        <v>574</v>
      </c>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415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424</v>
      </c>
      <c r="AB109" s="925"/>
      <c r="AC109" s="925"/>
      <c r="AD109" s="925"/>
      <c r="AE109" s="926"/>
      <c r="AF109" s="927" t="s">
        <v>296</v>
      </c>
      <c r="AG109" s="925"/>
      <c r="AH109" s="925"/>
      <c r="AI109" s="925"/>
      <c r="AJ109" s="926"/>
      <c r="AK109" s="927" t="s">
        <v>295</v>
      </c>
      <c r="AL109" s="925"/>
      <c r="AM109" s="925"/>
      <c r="AN109" s="925"/>
      <c r="AO109" s="926"/>
      <c r="AP109" s="927" t="s">
        <v>425</v>
      </c>
      <c r="AQ109" s="925"/>
      <c r="AR109" s="925"/>
      <c r="AS109" s="925"/>
      <c r="AT109" s="956"/>
      <c r="AU109" s="924" t="s">
        <v>423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424</v>
      </c>
      <c r="BR109" s="925"/>
      <c r="BS109" s="925"/>
      <c r="BT109" s="925"/>
      <c r="BU109" s="926"/>
      <c r="BV109" s="927" t="s">
        <v>296</v>
      </c>
      <c r="BW109" s="925"/>
      <c r="BX109" s="925"/>
      <c r="BY109" s="925"/>
      <c r="BZ109" s="926"/>
      <c r="CA109" s="927" t="s">
        <v>295</v>
      </c>
      <c r="CB109" s="925"/>
      <c r="CC109" s="925"/>
      <c r="CD109" s="925"/>
      <c r="CE109" s="926"/>
      <c r="CF109" s="963" t="s">
        <v>425</v>
      </c>
      <c r="CG109" s="963"/>
      <c r="CH109" s="963"/>
      <c r="CI109" s="963"/>
      <c r="CJ109" s="963"/>
      <c r="CK109" s="927" t="s">
        <v>426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424</v>
      </c>
      <c r="DH109" s="925"/>
      <c r="DI109" s="925"/>
      <c r="DJ109" s="925"/>
      <c r="DK109" s="926"/>
      <c r="DL109" s="927" t="s">
        <v>296</v>
      </c>
      <c r="DM109" s="925"/>
      <c r="DN109" s="925"/>
      <c r="DO109" s="925"/>
      <c r="DP109" s="926"/>
      <c r="DQ109" s="927" t="s">
        <v>295</v>
      </c>
      <c r="DR109" s="925"/>
      <c r="DS109" s="925"/>
      <c r="DT109" s="925"/>
      <c r="DU109" s="926"/>
      <c r="DV109" s="927" t="s">
        <v>425</v>
      </c>
      <c r="DW109" s="925"/>
      <c r="DX109" s="925"/>
      <c r="DY109" s="925"/>
      <c r="DZ109" s="956"/>
    </row>
    <row r="110" spans="1:131" s="226" customFormat="1" ht="26.25" customHeight="1">
      <c r="A110" s="827" t="s">
        <v>427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3185465</v>
      </c>
      <c r="AB110" s="918"/>
      <c r="AC110" s="918"/>
      <c r="AD110" s="918"/>
      <c r="AE110" s="919"/>
      <c r="AF110" s="920">
        <v>3206965</v>
      </c>
      <c r="AG110" s="918"/>
      <c r="AH110" s="918"/>
      <c r="AI110" s="918"/>
      <c r="AJ110" s="919"/>
      <c r="AK110" s="920">
        <v>3005746</v>
      </c>
      <c r="AL110" s="918"/>
      <c r="AM110" s="918"/>
      <c r="AN110" s="918"/>
      <c r="AO110" s="919"/>
      <c r="AP110" s="921">
        <v>25.4</v>
      </c>
      <c r="AQ110" s="922"/>
      <c r="AR110" s="922"/>
      <c r="AS110" s="922"/>
      <c r="AT110" s="923"/>
      <c r="AU110" s="957" t="s">
        <v>67</v>
      </c>
      <c r="AV110" s="958"/>
      <c r="AW110" s="958"/>
      <c r="AX110" s="958"/>
      <c r="AY110" s="958"/>
      <c r="AZ110" s="883" t="s">
        <v>428</v>
      </c>
      <c r="BA110" s="828"/>
      <c r="BB110" s="828"/>
      <c r="BC110" s="828"/>
      <c r="BD110" s="828"/>
      <c r="BE110" s="828"/>
      <c r="BF110" s="828"/>
      <c r="BG110" s="828"/>
      <c r="BH110" s="828"/>
      <c r="BI110" s="828"/>
      <c r="BJ110" s="828"/>
      <c r="BK110" s="828"/>
      <c r="BL110" s="828"/>
      <c r="BM110" s="828"/>
      <c r="BN110" s="828"/>
      <c r="BO110" s="828"/>
      <c r="BP110" s="829"/>
      <c r="BQ110" s="884">
        <v>26882039</v>
      </c>
      <c r="BR110" s="865"/>
      <c r="BS110" s="865"/>
      <c r="BT110" s="865"/>
      <c r="BU110" s="865"/>
      <c r="BV110" s="865">
        <v>26734337</v>
      </c>
      <c r="BW110" s="865"/>
      <c r="BX110" s="865"/>
      <c r="BY110" s="865"/>
      <c r="BZ110" s="865"/>
      <c r="CA110" s="865">
        <v>27456661</v>
      </c>
      <c r="CB110" s="865"/>
      <c r="CC110" s="865"/>
      <c r="CD110" s="865"/>
      <c r="CE110" s="865"/>
      <c r="CF110" s="889">
        <v>232.3</v>
      </c>
      <c r="CG110" s="890"/>
      <c r="CH110" s="890"/>
      <c r="CI110" s="890"/>
      <c r="CJ110" s="890"/>
      <c r="CK110" s="953" t="s">
        <v>429</v>
      </c>
      <c r="CL110" s="839"/>
      <c r="CM110" s="914" t="s">
        <v>430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431</v>
      </c>
      <c r="DH110" s="865"/>
      <c r="DI110" s="865"/>
      <c r="DJ110" s="865"/>
      <c r="DK110" s="865"/>
      <c r="DL110" s="865" t="s">
        <v>431</v>
      </c>
      <c r="DM110" s="865"/>
      <c r="DN110" s="865"/>
      <c r="DO110" s="865"/>
      <c r="DP110" s="865"/>
      <c r="DQ110" s="865" t="s">
        <v>377</v>
      </c>
      <c r="DR110" s="865"/>
      <c r="DS110" s="865"/>
      <c r="DT110" s="865"/>
      <c r="DU110" s="865"/>
      <c r="DV110" s="866" t="s">
        <v>121</v>
      </c>
      <c r="DW110" s="866"/>
      <c r="DX110" s="866"/>
      <c r="DY110" s="866"/>
      <c r="DZ110" s="867"/>
    </row>
    <row r="111" spans="1:131" s="226" customFormat="1" ht="26.25" customHeight="1">
      <c r="A111" s="794" t="s">
        <v>432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377</v>
      </c>
      <c r="AB111" s="946"/>
      <c r="AC111" s="946"/>
      <c r="AD111" s="946"/>
      <c r="AE111" s="947"/>
      <c r="AF111" s="948" t="s">
        <v>377</v>
      </c>
      <c r="AG111" s="946"/>
      <c r="AH111" s="946"/>
      <c r="AI111" s="946"/>
      <c r="AJ111" s="947"/>
      <c r="AK111" s="948" t="s">
        <v>406</v>
      </c>
      <c r="AL111" s="946"/>
      <c r="AM111" s="946"/>
      <c r="AN111" s="946"/>
      <c r="AO111" s="947"/>
      <c r="AP111" s="949" t="s">
        <v>121</v>
      </c>
      <c r="AQ111" s="950"/>
      <c r="AR111" s="950"/>
      <c r="AS111" s="950"/>
      <c r="AT111" s="951"/>
      <c r="AU111" s="959"/>
      <c r="AV111" s="960"/>
      <c r="AW111" s="960"/>
      <c r="AX111" s="960"/>
      <c r="AY111" s="960"/>
      <c r="AZ111" s="835" t="s">
        <v>433</v>
      </c>
      <c r="BA111" s="770"/>
      <c r="BB111" s="770"/>
      <c r="BC111" s="770"/>
      <c r="BD111" s="770"/>
      <c r="BE111" s="770"/>
      <c r="BF111" s="770"/>
      <c r="BG111" s="770"/>
      <c r="BH111" s="770"/>
      <c r="BI111" s="770"/>
      <c r="BJ111" s="770"/>
      <c r="BK111" s="770"/>
      <c r="BL111" s="770"/>
      <c r="BM111" s="770"/>
      <c r="BN111" s="770"/>
      <c r="BO111" s="770"/>
      <c r="BP111" s="771"/>
      <c r="BQ111" s="836" t="s">
        <v>377</v>
      </c>
      <c r="BR111" s="837"/>
      <c r="BS111" s="837"/>
      <c r="BT111" s="837"/>
      <c r="BU111" s="837"/>
      <c r="BV111" s="837" t="s">
        <v>434</v>
      </c>
      <c r="BW111" s="837"/>
      <c r="BX111" s="837"/>
      <c r="BY111" s="837"/>
      <c r="BZ111" s="837"/>
      <c r="CA111" s="837" t="s">
        <v>121</v>
      </c>
      <c r="CB111" s="837"/>
      <c r="CC111" s="837"/>
      <c r="CD111" s="837"/>
      <c r="CE111" s="837"/>
      <c r="CF111" s="898" t="s">
        <v>377</v>
      </c>
      <c r="CG111" s="899"/>
      <c r="CH111" s="899"/>
      <c r="CI111" s="899"/>
      <c r="CJ111" s="899"/>
      <c r="CK111" s="954"/>
      <c r="CL111" s="841"/>
      <c r="CM111" s="844" t="s">
        <v>435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431</v>
      </c>
      <c r="DH111" s="837"/>
      <c r="DI111" s="837"/>
      <c r="DJ111" s="837"/>
      <c r="DK111" s="837"/>
      <c r="DL111" s="837" t="s">
        <v>434</v>
      </c>
      <c r="DM111" s="837"/>
      <c r="DN111" s="837"/>
      <c r="DO111" s="837"/>
      <c r="DP111" s="837"/>
      <c r="DQ111" s="837" t="s">
        <v>377</v>
      </c>
      <c r="DR111" s="837"/>
      <c r="DS111" s="837"/>
      <c r="DT111" s="837"/>
      <c r="DU111" s="837"/>
      <c r="DV111" s="814" t="s">
        <v>431</v>
      </c>
      <c r="DW111" s="814"/>
      <c r="DX111" s="814"/>
      <c r="DY111" s="814"/>
      <c r="DZ111" s="815"/>
    </row>
    <row r="112" spans="1:131" s="226" customFormat="1" ht="26.25" customHeight="1">
      <c r="A112" s="939" t="s">
        <v>436</v>
      </c>
      <c r="B112" s="940"/>
      <c r="C112" s="770" t="s">
        <v>437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377</v>
      </c>
      <c r="AB112" s="800"/>
      <c r="AC112" s="800"/>
      <c r="AD112" s="800"/>
      <c r="AE112" s="801"/>
      <c r="AF112" s="802" t="s">
        <v>121</v>
      </c>
      <c r="AG112" s="800"/>
      <c r="AH112" s="800"/>
      <c r="AI112" s="800"/>
      <c r="AJ112" s="801"/>
      <c r="AK112" s="802" t="s">
        <v>121</v>
      </c>
      <c r="AL112" s="800"/>
      <c r="AM112" s="800"/>
      <c r="AN112" s="800"/>
      <c r="AO112" s="801"/>
      <c r="AP112" s="847" t="s">
        <v>121</v>
      </c>
      <c r="AQ112" s="848"/>
      <c r="AR112" s="848"/>
      <c r="AS112" s="848"/>
      <c r="AT112" s="849"/>
      <c r="AU112" s="959"/>
      <c r="AV112" s="960"/>
      <c r="AW112" s="960"/>
      <c r="AX112" s="960"/>
      <c r="AY112" s="960"/>
      <c r="AZ112" s="835" t="s">
        <v>438</v>
      </c>
      <c r="BA112" s="770"/>
      <c r="BB112" s="770"/>
      <c r="BC112" s="770"/>
      <c r="BD112" s="770"/>
      <c r="BE112" s="770"/>
      <c r="BF112" s="770"/>
      <c r="BG112" s="770"/>
      <c r="BH112" s="770"/>
      <c r="BI112" s="770"/>
      <c r="BJ112" s="770"/>
      <c r="BK112" s="770"/>
      <c r="BL112" s="770"/>
      <c r="BM112" s="770"/>
      <c r="BN112" s="770"/>
      <c r="BO112" s="770"/>
      <c r="BP112" s="771"/>
      <c r="BQ112" s="836">
        <v>5537460</v>
      </c>
      <c r="BR112" s="837"/>
      <c r="BS112" s="837"/>
      <c r="BT112" s="837"/>
      <c r="BU112" s="837"/>
      <c r="BV112" s="837">
        <v>6366926</v>
      </c>
      <c r="BW112" s="837"/>
      <c r="BX112" s="837"/>
      <c r="BY112" s="837"/>
      <c r="BZ112" s="837"/>
      <c r="CA112" s="837">
        <v>6258031</v>
      </c>
      <c r="CB112" s="837"/>
      <c r="CC112" s="837"/>
      <c r="CD112" s="837"/>
      <c r="CE112" s="837"/>
      <c r="CF112" s="898">
        <v>52.9</v>
      </c>
      <c r="CG112" s="899"/>
      <c r="CH112" s="899"/>
      <c r="CI112" s="899"/>
      <c r="CJ112" s="899"/>
      <c r="CK112" s="954"/>
      <c r="CL112" s="841"/>
      <c r="CM112" s="844" t="s">
        <v>439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121</v>
      </c>
      <c r="DH112" s="837"/>
      <c r="DI112" s="837"/>
      <c r="DJ112" s="837"/>
      <c r="DK112" s="837"/>
      <c r="DL112" s="837" t="s">
        <v>377</v>
      </c>
      <c r="DM112" s="837"/>
      <c r="DN112" s="837"/>
      <c r="DO112" s="837"/>
      <c r="DP112" s="837"/>
      <c r="DQ112" s="837" t="s">
        <v>431</v>
      </c>
      <c r="DR112" s="837"/>
      <c r="DS112" s="837"/>
      <c r="DT112" s="837"/>
      <c r="DU112" s="837"/>
      <c r="DV112" s="814" t="s">
        <v>431</v>
      </c>
      <c r="DW112" s="814"/>
      <c r="DX112" s="814"/>
      <c r="DY112" s="814"/>
      <c r="DZ112" s="815"/>
    </row>
    <row r="113" spans="1:130" s="226" customFormat="1" ht="26.25" customHeight="1">
      <c r="A113" s="941"/>
      <c r="B113" s="942"/>
      <c r="C113" s="770" t="s">
        <v>440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300740</v>
      </c>
      <c r="AB113" s="946"/>
      <c r="AC113" s="946"/>
      <c r="AD113" s="946"/>
      <c r="AE113" s="947"/>
      <c r="AF113" s="948">
        <v>315142</v>
      </c>
      <c r="AG113" s="946"/>
      <c r="AH113" s="946"/>
      <c r="AI113" s="946"/>
      <c r="AJ113" s="947"/>
      <c r="AK113" s="948">
        <v>322435</v>
      </c>
      <c r="AL113" s="946"/>
      <c r="AM113" s="946"/>
      <c r="AN113" s="946"/>
      <c r="AO113" s="947"/>
      <c r="AP113" s="949">
        <v>2.7</v>
      </c>
      <c r="AQ113" s="950"/>
      <c r="AR113" s="950"/>
      <c r="AS113" s="950"/>
      <c r="AT113" s="951"/>
      <c r="AU113" s="959"/>
      <c r="AV113" s="960"/>
      <c r="AW113" s="960"/>
      <c r="AX113" s="960"/>
      <c r="AY113" s="960"/>
      <c r="AZ113" s="835" t="s">
        <v>441</v>
      </c>
      <c r="BA113" s="770"/>
      <c r="BB113" s="770"/>
      <c r="BC113" s="770"/>
      <c r="BD113" s="770"/>
      <c r="BE113" s="770"/>
      <c r="BF113" s="770"/>
      <c r="BG113" s="770"/>
      <c r="BH113" s="770"/>
      <c r="BI113" s="770"/>
      <c r="BJ113" s="770"/>
      <c r="BK113" s="770"/>
      <c r="BL113" s="770"/>
      <c r="BM113" s="770"/>
      <c r="BN113" s="770"/>
      <c r="BO113" s="770"/>
      <c r="BP113" s="771"/>
      <c r="BQ113" s="836" t="s">
        <v>431</v>
      </c>
      <c r="BR113" s="837"/>
      <c r="BS113" s="837"/>
      <c r="BT113" s="837"/>
      <c r="BU113" s="837"/>
      <c r="BV113" s="837" t="s">
        <v>434</v>
      </c>
      <c r="BW113" s="837"/>
      <c r="BX113" s="837"/>
      <c r="BY113" s="837"/>
      <c r="BZ113" s="837"/>
      <c r="CA113" s="837" t="s">
        <v>121</v>
      </c>
      <c r="CB113" s="837"/>
      <c r="CC113" s="837"/>
      <c r="CD113" s="837"/>
      <c r="CE113" s="837"/>
      <c r="CF113" s="898" t="s">
        <v>431</v>
      </c>
      <c r="CG113" s="899"/>
      <c r="CH113" s="899"/>
      <c r="CI113" s="899"/>
      <c r="CJ113" s="899"/>
      <c r="CK113" s="954"/>
      <c r="CL113" s="841"/>
      <c r="CM113" s="844" t="s">
        <v>442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377</v>
      </c>
      <c r="DH113" s="800"/>
      <c r="DI113" s="800"/>
      <c r="DJ113" s="800"/>
      <c r="DK113" s="801"/>
      <c r="DL113" s="802" t="s">
        <v>431</v>
      </c>
      <c r="DM113" s="800"/>
      <c r="DN113" s="800"/>
      <c r="DO113" s="800"/>
      <c r="DP113" s="801"/>
      <c r="DQ113" s="802" t="s">
        <v>377</v>
      </c>
      <c r="DR113" s="800"/>
      <c r="DS113" s="800"/>
      <c r="DT113" s="800"/>
      <c r="DU113" s="801"/>
      <c r="DV113" s="847" t="s">
        <v>431</v>
      </c>
      <c r="DW113" s="848"/>
      <c r="DX113" s="848"/>
      <c r="DY113" s="848"/>
      <c r="DZ113" s="849"/>
    </row>
    <row r="114" spans="1:130" s="226" customFormat="1" ht="26.25" customHeight="1">
      <c r="A114" s="941"/>
      <c r="B114" s="942"/>
      <c r="C114" s="770" t="s">
        <v>443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377</v>
      </c>
      <c r="AB114" s="800"/>
      <c r="AC114" s="800"/>
      <c r="AD114" s="800"/>
      <c r="AE114" s="801"/>
      <c r="AF114" s="802" t="s">
        <v>434</v>
      </c>
      <c r="AG114" s="800"/>
      <c r="AH114" s="800"/>
      <c r="AI114" s="800"/>
      <c r="AJ114" s="801"/>
      <c r="AK114" s="802" t="s">
        <v>431</v>
      </c>
      <c r="AL114" s="800"/>
      <c r="AM114" s="800"/>
      <c r="AN114" s="800"/>
      <c r="AO114" s="801"/>
      <c r="AP114" s="847" t="s">
        <v>434</v>
      </c>
      <c r="AQ114" s="848"/>
      <c r="AR114" s="848"/>
      <c r="AS114" s="848"/>
      <c r="AT114" s="849"/>
      <c r="AU114" s="959"/>
      <c r="AV114" s="960"/>
      <c r="AW114" s="960"/>
      <c r="AX114" s="960"/>
      <c r="AY114" s="960"/>
      <c r="AZ114" s="835" t="s">
        <v>444</v>
      </c>
      <c r="BA114" s="770"/>
      <c r="BB114" s="770"/>
      <c r="BC114" s="770"/>
      <c r="BD114" s="770"/>
      <c r="BE114" s="770"/>
      <c r="BF114" s="770"/>
      <c r="BG114" s="770"/>
      <c r="BH114" s="770"/>
      <c r="BI114" s="770"/>
      <c r="BJ114" s="770"/>
      <c r="BK114" s="770"/>
      <c r="BL114" s="770"/>
      <c r="BM114" s="770"/>
      <c r="BN114" s="770"/>
      <c r="BO114" s="770"/>
      <c r="BP114" s="771"/>
      <c r="BQ114" s="836">
        <v>3523504</v>
      </c>
      <c r="BR114" s="837"/>
      <c r="BS114" s="837"/>
      <c r="BT114" s="837"/>
      <c r="BU114" s="837"/>
      <c r="BV114" s="837">
        <v>3250637</v>
      </c>
      <c r="BW114" s="837"/>
      <c r="BX114" s="837"/>
      <c r="BY114" s="837"/>
      <c r="BZ114" s="837"/>
      <c r="CA114" s="837">
        <v>3156941</v>
      </c>
      <c r="CB114" s="837"/>
      <c r="CC114" s="837"/>
      <c r="CD114" s="837"/>
      <c r="CE114" s="837"/>
      <c r="CF114" s="898">
        <v>26.7</v>
      </c>
      <c r="CG114" s="899"/>
      <c r="CH114" s="899"/>
      <c r="CI114" s="899"/>
      <c r="CJ114" s="899"/>
      <c r="CK114" s="954"/>
      <c r="CL114" s="841"/>
      <c r="CM114" s="844" t="s">
        <v>445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434</v>
      </c>
      <c r="DH114" s="800"/>
      <c r="DI114" s="800"/>
      <c r="DJ114" s="800"/>
      <c r="DK114" s="801"/>
      <c r="DL114" s="802" t="s">
        <v>377</v>
      </c>
      <c r="DM114" s="800"/>
      <c r="DN114" s="800"/>
      <c r="DO114" s="800"/>
      <c r="DP114" s="801"/>
      <c r="DQ114" s="802" t="s">
        <v>431</v>
      </c>
      <c r="DR114" s="800"/>
      <c r="DS114" s="800"/>
      <c r="DT114" s="800"/>
      <c r="DU114" s="801"/>
      <c r="DV114" s="847" t="s">
        <v>121</v>
      </c>
      <c r="DW114" s="848"/>
      <c r="DX114" s="848"/>
      <c r="DY114" s="848"/>
      <c r="DZ114" s="849"/>
    </row>
    <row r="115" spans="1:130" s="226" customFormat="1" ht="26.25" customHeight="1">
      <c r="A115" s="941"/>
      <c r="B115" s="942"/>
      <c r="C115" s="770" t="s">
        <v>446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431</v>
      </c>
      <c r="AB115" s="946"/>
      <c r="AC115" s="946"/>
      <c r="AD115" s="946"/>
      <c r="AE115" s="947"/>
      <c r="AF115" s="948" t="s">
        <v>431</v>
      </c>
      <c r="AG115" s="946"/>
      <c r="AH115" s="946"/>
      <c r="AI115" s="946"/>
      <c r="AJ115" s="947"/>
      <c r="AK115" s="948" t="s">
        <v>431</v>
      </c>
      <c r="AL115" s="946"/>
      <c r="AM115" s="946"/>
      <c r="AN115" s="946"/>
      <c r="AO115" s="947"/>
      <c r="AP115" s="949" t="s">
        <v>121</v>
      </c>
      <c r="AQ115" s="950"/>
      <c r="AR115" s="950"/>
      <c r="AS115" s="950"/>
      <c r="AT115" s="951"/>
      <c r="AU115" s="959"/>
      <c r="AV115" s="960"/>
      <c r="AW115" s="960"/>
      <c r="AX115" s="960"/>
      <c r="AY115" s="960"/>
      <c r="AZ115" s="835" t="s">
        <v>447</v>
      </c>
      <c r="BA115" s="770"/>
      <c r="BB115" s="770"/>
      <c r="BC115" s="770"/>
      <c r="BD115" s="770"/>
      <c r="BE115" s="770"/>
      <c r="BF115" s="770"/>
      <c r="BG115" s="770"/>
      <c r="BH115" s="770"/>
      <c r="BI115" s="770"/>
      <c r="BJ115" s="770"/>
      <c r="BK115" s="770"/>
      <c r="BL115" s="770"/>
      <c r="BM115" s="770"/>
      <c r="BN115" s="770"/>
      <c r="BO115" s="770"/>
      <c r="BP115" s="771"/>
      <c r="BQ115" s="836" t="s">
        <v>377</v>
      </c>
      <c r="BR115" s="837"/>
      <c r="BS115" s="837"/>
      <c r="BT115" s="837"/>
      <c r="BU115" s="837"/>
      <c r="BV115" s="837" t="s">
        <v>121</v>
      </c>
      <c r="BW115" s="837"/>
      <c r="BX115" s="837"/>
      <c r="BY115" s="837"/>
      <c r="BZ115" s="837"/>
      <c r="CA115" s="837" t="s">
        <v>377</v>
      </c>
      <c r="CB115" s="837"/>
      <c r="CC115" s="837"/>
      <c r="CD115" s="837"/>
      <c r="CE115" s="837"/>
      <c r="CF115" s="898" t="s">
        <v>377</v>
      </c>
      <c r="CG115" s="899"/>
      <c r="CH115" s="899"/>
      <c r="CI115" s="899"/>
      <c r="CJ115" s="899"/>
      <c r="CK115" s="954"/>
      <c r="CL115" s="841"/>
      <c r="CM115" s="835" t="s">
        <v>448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431</v>
      </c>
      <c r="DH115" s="800"/>
      <c r="DI115" s="800"/>
      <c r="DJ115" s="800"/>
      <c r="DK115" s="801"/>
      <c r="DL115" s="802" t="s">
        <v>377</v>
      </c>
      <c r="DM115" s="800"/>
      <c r="DN115" s="800"/>
      <c r="DO115" s="800"/>
      <c r="DP115" s="801"/>
      <c r="DQ115" s="802" t="s">
        <v>377</v>
      </c>
      <c r="DR115" s="800"/>
      <c r="DS115" s="800"/>
      <c r="DT115" s="800"/>
      <c r="DU115" s="801"/>
      <c r="DV115" s="847" t="s">
        <v>121</v>
      </c>
      <c r="DW115" s="848"/>
      <c r="DX115" s="848"/>
      <c r="DY115" s="848"/>
      <c r="DZ115" s="849"/>
    </row>
    <row r="116" spans="1:130" s="226" customFormat="1" ht="26.25" customHeight="1">
      <c r="A116" s="943"/>
      <c r="B116" s="944"/>
      <c r="C116" s="903" t="s">
        <v>449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10</v>
      </c>
      <c r="AB116" s="800"/>
      <c r="AC116" s="800"/>
      <c r="AD116" s="800"/>
      <c r="AE116" s="801"/>
      <c r="AF116" s="802" t="s">
        <v>431</v>
      </c>
      <c r="AG116" s="800"/>
      <c r="AH116" s="800"/>
      <c r="AI116" s="800"/>
      <c r="AJ116" s="801"/>
      <c r="AK116" s="802">
        <v>23</v>
      </c>
      <c r="AL116" s="800"/>
      <c r="AM116" s="800"/>
      <c r="AN116" s="800"/>
      <c r="AO116" s="801"/>
      <c r="AP116" s="847">
        <v>0</v>
      </c>
      <c r="AQ116" s="848"/>
      <c r="AR116" s="848"/>
      <c r="AS116" s="848"/>
      <c r="AT116" s="849"/>
      <c r="AU116" s="959"/>
      <c r="AV116" s="960"/>
      <c r="AW116" s="960"/>
      <c r="AX116" s="960"/>
      <c r="AY116" s="960"/>
      <c r="AZ116" s="886" t="s">
        <v>450</v>
      </c>
      <c r="BA116" s="887"/>
      <c r="BB116" s="887"/>
      <c r="BC116" s="887"/>
      <c r="BD116" s="887"/>
      <c r="BE116" s="887"/>
      <c r="BF116" s="887"/>
      <c r="BG116" s="887"/>
      <c r="BH116" s="887"/>
      <c r="BI116" s="887"/>
      <c r="BJ116" s="887"/>
      <c r="BK116" s="887"/>
      <c r="BL116" s="887"/>
      <c r="BM116" s="887"/>
      <c r="BN116" s="887"/>
      <c r="BO116" s="887"/>
      <c r="BP116" s="888"/>
      <c r="BQ116" s="836" t="s">
        <v>431</v>
      </c>
      <c r="BR116" s="837"/>
      <c r="BS116" s="837"/>
      <c r="BT116" s="837"/>
      <c r="BU116" s="837"/>
      <c r="BV116" s="837" t="s">
        <v>434</v>
      </c>
      <c r="BW116" s="837"/>
      <c r="BX116" s="837"/>
      <c r="BY116" s="837"/>
      <c r="BZ116" s="837"/>
      <c r="CA116" s="837" t="s">
        <v>377</v>
      </c>
      <c r="CB116" s="837"/>
      <c r="CC116" s="837"/>
      <c r="CD116" s="837"/>
      <c r="CE116" s="837"/>
      <c r="CF116" s="898" t="s">
        <v>431</v>
      </c>
      <c r="CG116" s="899"/>
      <c r="CH116" s="899"/>
      <c r="CI116" s="899"/>
      <c r="CJ116" s="899"/>
      <c r="CK116" s="954"/>
      <c r="CL116" s="841"/>
      <c r="CM116" s="844" t="s">
        <v>451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434</v>
      </c>
      <c r="DH116" s="800"/>
      <c r="DI116" s="800"/>
      <c r="DJ116" s="800"/>
      <c r="DK116" s="801"/>
      <c r="DL116" s="802" t="s">
        <v>121</v>
      </c>
      <c r="DM116" s="800"/>
      <c r="DN116" s="800"/>
      <c r="DO116" s="800"/>
      <c r="DP116" s="801"/>
      <c r="DQ116" s="802" t="s">
        <v>434</v>
      </c>
      <c r="DR116" s="800"/>
      <c r="DS116" s="800"/>
      <c r="DT116" s="800"/>
      <c r="DU116" s="801"/>
      <c r="DV116" s="847" t="s">
        <v>121</v>
      </c>
      <c r="DW116" s="848"/>
      <c r="DX116" s="848"/>
      <c r="DY116" s="848"/>
      <c r="DZ116" s="849"/>
    </row>
    <row r="117" spans="1:130" s="226" customFormat="1" ht="26.25" customHeight="1">
      <c r="A117" s="924" t="s">
        <v>177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452</v>
      </c>
      <c r="Z117" s="926"/>
      <c r="AA117" s="931">
        <v>3486215</v>
      </c>
      <c r="AB117" s="932"/>
      <c r="AC117" s="932"/>
      <c r="AD117" s="932"/>
      <c r="AE117" s="933"/>
      <c r="AF117" s="934">
        <v>3522107</v>
      </c>
      <c r="AG117" s="932"/>
      <c r="AH117" s="932"/>
      <c r="AI117" s="932"/>
      <c r="AJ117" s="933"/>
      <c r="AK117" s="934">
        <v>3328204</v>
      </c>
      <c r="AL117" s="932"/>
      <c r="AM117" s="932"/>
      <c r="AN117" s="932"/>
      <c r="AO117" s="933"/>
      <c r="AP117" s="935"/>
      <c r="AQ117" s="936"/>
      <c r="AR117" s="936"/>
      <c r="AS117" s="936"/>
      <c r="AT117" s="937"/>
      <c r="AU117" s="959"/>
      <c r="AV117" s="960"/>
      <c r="AW117" s="960"/>
      <c r="AX117" s="960"/>
      <c r="AY117" s="960"/>
      <c r="AZ117" s="886" t="s">
        <v>453</v>
      </c>
      <c r="BA117" s="887"/>
      <c r="BB117" s="887"/>
      <c r="BC117" s="887"/>
      <c r="BD117" s="887"/>
      <c r="BE117" s="887"/>
      <c r="BF117" s="887"/>
      <c r="BG117" s="887"/>
      <c r="BH117" s="887"/>
      <c r="BI117" s="887"/>
      <c r="BJ117" s="887"/>
      <c r="BK117" s="887"/>
      <c r="BL117" s="887"/>
      <c r="BM117" s="887"/>
      <c r="BN117" s="887"/>
      <c r="BO117" s="887"/>
      <c r="BP117" s="888"/>
      <c r="BQ117" s="836" t="s">
        <v>434</v>
      </c>
      <c r="BR117" s="837"/>
      <c r="BS117" s="837"/>
      <c r="BT117" s="837"/>
      <c r="BU117" s="837"/>
      <c r="BV117" s="837" t="s">
        <v>121</v>
      </c>
      <c r="BW117" s="837"/>
      <c r="BX117" s="837"/>
      <c r="BY117" s="837"/>
      <c r="BZ117" s="837"/>
      <c r="CA117" s="837" t="s">
        <v>121</v>
      </c>
      <c r="CB117" s="837"/>
      <c r="CC117" s="837"/>
      <c r="CD117" s="837"/>
      <c r="CE117" s="837"/>
      <c r="CF117" s="898" t="s">
        <v>431</v>
      </c>
      <c r="CG117" s="899"/>
      <c r="CH117" s="899"/>
      <c r="CI117" s="899"/>
      <c r="CJ117" s="899"/>
      <c r="CK117" s="954"/>
      <c r="CL117" s="841"/>
      <c r="CM117" s="844" t="s">
        <v>454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431</v>
      </c>
      <c r="DM117" s="800"/>
      <c r="DN117" s="800"/>
      <c r="DO117" s="800"/>
      <c r="DP117" s="801"/>
      <c r="DQ117" s="802" t="s">
        <v>431</v>
      </c>
      <c r="DR117" s="800"/>
      <c r="DS117" s="800"/>
      <c r="DT117" s="800"/>
      <c r="DU117" s="801"/>
      <c r="DV117" s="847" t="s">
        <v>434</v>
      </c>
      <c r="DW117" s="848"/>
      <c r="DX117" s="848"/>
      <c r="DY117" s="848"/>
      <c r="DZ117" s="849"/>
    </row>
    <row r="118" spans="1:130" s="226" customFormat="1" ht="26.25" customHeight="1">
      <c r="A118" s="924" t="s">
        <v>426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424</v>
      </c>
      <c r="AB118" s="925"/>
      <c r="AC118" s="925"/>
      <c r="AD118" s="925"/>
      <c r="AE118" s="926"/>
      <c r="AF118" s="927" t="s">
        <v>296</v>
      </c>
      <c r="AG118" s="925"/>
      <c r="AH118" s="925"/>
      <c r="AI118" s="925"/>
      <c r="AJ118" s="926"/>
      <c r="AK118" s="927" t="s">
        <v>295</v>
      </c>
      <c r="AL118" s="925"/>
      <c r="AM118" s="925"/>
      <c r="AN118" s="925"/>
      <c r="AO118" s="926"/>
      <c r="AP118" s="928" t="s">
        <v>425</v>
      </c>
      <c r="AQ118" s="929"/>
      <c r="AR118" s="929"/>
      <c r="AS118" s="929"/>
      <c r="AT118" s="930"/>
      <c r="AU118" s="959"/>
      <c r="AV118" s="960"/>
      <c r="AW118" s="960"/>
      <c r="AX118" s="960"/>
      <c r="AY118" s="960"/>
      <c r="AZ118" s="902" t="s">
        <v>455</v>
      </c>
      <c r="BA118" s="903"/>
      <c r="BB118" s="903"/>
      <c r="BC118" s="903"/>
      <c r="BD118" s="903"/>
      <c r="BE118" s="903"/>
      <c r="BF118" s="903"/>
      <c r="BG118" s="903"/>
      <c r="BH118" s="903"/>
      <c r="BI118" s="903"/>
      <c r="BJ118" s="903"/>
      <c r="BK118" s="903"/>
      <c r="BL118" s="903"/>
      <c r="BM118" s="903"/>
      <c r="BN118" s="903"/>
      <c r="BO118" s="903"/>
      <c r="BP118" s="904"/>
      <c r="BQ118" s="905" t="s">
        <v>121</v>
      </c>
      <c r="BR118" s="868"/>
      <c r="BS118" s="868"/>
      <c r="BT118" s="868"/>
      <c r="BU118" s="868"/>
      <c r="BV118" s="868" t="s">
        <v>431</v>
      </c>
      <c r="BW118" s="868"/>
      <c r="BX118" s="868"/>
      <c r="BY118" s="868"/>
      <c r="BZ118" s="868"/>
      <c r="CA118" s="868" t="s">
        <v>434</v>
      </c>
      <c r="CB118" s="868"/>
      <c r="CC118" s="868"/>
      <c r="CD118" s="868"/>
      <c r="CE118" s="868"/>
      <c r="CF118" s="898" t="s">
        <v>121</v>
      </c>
      <c r="CG118" s="899"/>
      <c r="CH118" s="899"/>
      <c r="CI118" s="899"/>
      <c r="CJ118" s="899"/>
      <c r="CK118" s="954"/>
      <c r="CL118" s="841"/>
      <c r="CM118" s="844" t="s">
        <v>456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121</v>
      </c>
      <c r="DH118" s="800"/>
      <c r="DI118" s="800"/>
      <c r="DJ118" s="800"/>
      <c r="DK118" s="801"/>
      <c r="DL118" s="802" t="s">
        <v>121</v>
      </c>
      <c r="DM118" s="800"/>
      <c r="DN118" s="800"/>
      <c r="DO118" s="800"/>
      <c r="DP118" s="801"/>
      <c r="DQ118" s="802" t="s">
        <v>431</v>
      </c>
      <c r="DR118" s="800"/>
      <c r="DS118" s="800"/>
      <c r="DT118" s="800"/>
      <c r="DU118" s="801"/>
      <c r="DV118" s="847" t="s">
        <v>431</v>
      </c>
      <c r="DW118" s="848"/>
      <c r="DX118" s="848"/>
      <c r="DY118" s="848"/>
      <c r="DZ118" s="849"/>
    </row>
    <row r="119" spans="1:130" s="226" customFormat="1" ht="26.25" customHeight="1">
      <c r="A119" s="838" t="s">
        <v>429</v>
      </c>
      <c r="B119" s="839"/>
      <c r="C119" s="914" t="s">
        <v>430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431</v>
      </c>
      <c r="AB119" s="918"/>
      <c r="AC119" s="918"/>
      <c r="AD119" s="918"/>
      <c r="AE119" s="919"/>
      <c r="AF119" s="920" t="s">
        <v>121</v>
      </c>
      <c r="AG119" s="918"/>
      <c r="AH119" s="918"/>
      <c r="AI119" s="918"/>
      <c r="AJ119" s="919"/>
      <c r="AK119" s="920" t="s">
        <v>431</v>
      </c>
      <c r="AL119" s="918"/>
      <c r="AM119" s="918"/>
      <c r="AN119" s="918"/>
      <c r="AO119" s="919"/>
      <c r="AP119" s="921" t="s">
        <v>434</v>
      </c>
      <c r="AQ119" s="922"/>
      <c r="AR119" s="922"/>
      <c r="AS119" s="922"/>
      <c r="AT119" s="923"/>
      <c r="AU119" s="961"/>
      <c r="AV119" s="962"/>
      <c r="AW119" s="962"/>
      <c r="AX119" s="962"/>
      <c r="AY119" s="962"/>
      <c r="AZ119" s="257" t="s">
        <v>177</v>
      </c>
      <c r="BA119" s="257"/>
      <c r="BB119" s="257"/>
      <c r="BC119" s="257"/>
      <c r="BD119" s="257"/>
      <c r="BE119" s="257"/>
      <c r="BF119" s="257"/>
      <c r="BG119" s="257"/>
      <c r="BH119" s="257"/>
      <c r="BI119" s="257"/>
      <c r="BJ119" s="257"/>
      <c r="BK119" s="257"/>
      <c r="BL119" s="257"/>
      <c r="BM119" s="257"/>
      <c r="BN119" s="257"/>
      <c r="BO119" s="900" t="s">
        <v>457</v>
      </c>
      <c r="BP119" s="901"/>
      <c r="BQ119" s="905">
        <v>35943003</v>
      </c>
      <c r="BR119" s="868"/>
      <c r="BS119" s="868"/>
      <c r="BT119" s="868"/>
      <c r="BU119" s="868"/>
      <c r="BV119" s="868">
        <v>36351900</v>
      </c>
      <c r="BW119" s="868"/>
      <c r="BX119" s="868"/>
      <c r="BY119" s="868"/>
      <c r="BZ119" s="868"/>
      <c r="CA119" s="868">
        <v>36871633</v>
      </c>
      <c r="CB119" s="868"/>
      <c r="CC119" s="868"/>
      <c r="CD119" s="868"/>
      <c r="CE119" s="868"/>
      <c r="CF119" s="766"/>
      <c r="CG119" s="767"/>
      <c r="CH119" s="767"/>
      <c r="CI119" s="767"/>
      <c r="CJ119" s="857"/>
      <c r="CK119" s="955"/>
      <c r="CL119" s="843"/>
      <c r="CM119" s="861" t="s">
        <v>458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431</v>
      </c>
      <c r="DH119" s="783"/>
      <c r="DI119" s="783"/>
      <c r="DJ119" s="783"/>
      <c r="DK119" s="784"/>
      <c r="DL119" s="785" t="s">
        <v>431</v>
      </c>
      <c r="DM119" s="783"/>
      <c r="DN119" s="783"/>
      <c r="DO119" s="783"/>
      <c r="DP119" s="784"/>
      <c r="DQ119" s="785" t="s">
        <v>121</v>
      </c>
      <c r="DR119" s="783"/>
      <c r="DS119" s="783"/>
      <c r="DT119" s="783"/>
      <c r="DU119" s="784"/>
      <c r="DV119" s="871" t="s">
        <v>121</v>
      </c>
      <c r="DW119" s="872"/>
      <c r="DX119" s="872"/>
      <c r="DY119" s="872"/>
      <c r="DZ119" s="873"/>
    </row>
    <row r="120" spans="1:130" s="226" customFormat="1" ht="26.25" customHeight="1">
      <c r="A120" s="840"/>
      <c r="B120" s="841"/>
      <c r="C120" s="844" t="s">
        <v>435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431</v>
      </c>
      <c r="AB120" s="800"/>
      <c r="AC120" s="800"/>
      <c r="AD120" s="800"/>
      <c r="AE120" s="801"/>
      <c r="AF120" s="802" t="s">
        <v>431</v>
      </c>
      <c r="AG120" s="800"/>
      <c r="AH120" s="800"/>
      <c r="AI120" s="800"/>
      <c r="AJ120" s="801"/>
      <c r="AK120" s="802" t="s">
        <v>377</v>
      </c>
      <c r="AL120" s="800"/>
      <c r="AM120" s="800"/>
      <c r="AN120" s="800"/>
      <c r="AO120" s="801"/>
      <c r="AP120" s="847" t="s">
        <v>431</v>
      </c>
      <c r="AQ120" s="848"/>
      <c r="AR120" s="848"/>
      <c r="AS120" s="848"/>
      <c r="AT120" s="849"/>
      <c r="AU120" s="906" t="s">
        <v>459</v>
      </c>
      <c r="AV120" s="907"/>
      <c r="AW120" s="907"/>
      <c r="AX120" s="907"/>
      <c r="AY120" s="908"/>
      <c r="AZ120" s="883" t="s">
        <v>460</v>
      </c>
      <c r="BA120" s="828"/>
      <c r="BB120" s="828"/>
      <c r="BC120" s="828"/>
      <c r="BD120" s="828"/>
      <c r="BE120" s="828"/>
      <c r="BF120" s="828"/>
      <c r="BG120" s="828"/>
      <c r="BH120" s="828"/>
      <c r="BI120" s="828"/>
      <c r="BJ120" s="828"/>
      <c r="BK120" s="828"/>
      <c r="BL120" s="828"/>
      <c r="BM120" s="828"/>
      <c r="BN120" s="828"/>
      <c r="BO120" s="828"/>
      <c r="BP120" s="829"/>
      <c r="BQ120" s="884">
        <v>3707741</v>
      </c>
      <c r="BR120" s="865"/>
      <c r="BS120" s="865"/>
      <c r="BT120" s="865"/>
      <c r="BU120" s="865"/>
      <c r="BV120" s="865">
        <v>3414547</v>
      </c>
      <c r="BW120" s="865"/>
      <c r="BX120" s="865"/>
      <c r="BY120" s="865"/>
      <c r="BZ120" s="865"/>
      <c r="CA120" s="865">
        <v>3356666</v>
      </c>
      <c r="CB120" s="865"/>
      <c r="CC120" s="865"/>
      <c r="CD120" s="865"/>
      <c r="CE120" s="865"/>
      <c r="CF120" s="889">
        <v>28.4</v>
      </c>
      <c r="CG120" s="890"/>
      <c r="CH120" s="890"/>
      <c r="CI120" s="890"/>
      <c r="CJ120" s="890"/>
      <c r="CK120" s="891" t="s">
        <v>461</v>
      </c>
      <c r="CL120" s="875"/>
      <c r="CM120" s="875"/>
      <c r="CN120" s="875"/>
      <c r="CO120" s="876"/>
      <c r="CP120" s="895" t="s">
        <v>462</v>
      </c>
      <c r="CQ120" s="896"/>
      <c r="CR120" s="896"/>
      <c r="CS120" s="896"/>
      <c r="CT120" s="896"/>
      <c r="CU120" s="896"/>
      <c r="CV120" s="896"/>
      <c r="CW120" s="896"/>
      <c r="CX120" s="896"/>
      <c r="CY120" s="896"/>
      <c r="CZ120" s="896"/>
      <c r="DA120" s="896"/>
      <c r="DB120" s="896"/>
      <c r="DC120" s="896"/>
      <c r="DD120" s="896"/>
      <c r="DE120" s="896"/>
      <c r="DF120" s="897"/>
      <c r="DG120" s="884">
        <v>5486811</v>
      </c>
      <c r="DH120" s="865"/>
      <c r="DI120" s="865"/>
      <c r="DJ120" s="865"/>
      <c r="DK120" s="865"/>
      <c r="DL120" s="865">
        <v>6301257</v>
      </c>
      <c r="DM120" s="865"/>
      <c r="DN120" s="865"/>
      <c r="DO120" s="865"/>
      <c r="DP120" s="865"/>
      <c r="DQ120" s="865">
        <v>6201460</v>
      </c>
      <c r="DR120" s="865"/>
      <c r="DS120" s="865"/>
      <c r="DT120" s="865"/>
      <c r="DU120" s="865"/>
      <c r="DV120" s="866">
        <v>52.5</v>
      </c>
      <c r="DW120" s="866"/>
      <c r="DX120" s="866"/>
      <c r="DY120" s="866"/>
      <c r="DZ120" s="867"/>
    </row>
    <row r="121" spans="1:130" s="226" customFormat="1" ht="26.25" customHeight="1">
      <c r="A121" s="840"/>
      <c r="B121" s="841"/>
      <c r="C121" s="886" t="s">
        <v>463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431</v>
      </c>
      <c r="AB121" s="800"/>
      <c r="AC121" s="800"/>
      <c r="AD121" s="800"/>
      <c r="AE121" s="801"/>
      <c r="AF121" s="802" t="s">
        <v>121</v>
      </c>
      <c r="AG121" s="800"/>
      <c r="AH121" s="800"/>
      <c r="AI121" s="800"/>
      <c r="AJ121" s="801"/>
      <c r="AK121" s="802" t="s">
        <v>121</v>
      </c>
      <c r="AL121" s="800"/>
      <c r="AM121" s="800"/>
      <c r="AN121" s="800"/>
      <c r="AO121" s="801"/>
      <c r="AP121" s="847" t="s">
        <v>121</v>
      </c>
      <c r="AQ121" s="848"/>
      <c r="AR121" s="848"/>
      <c r="AS121" s="848"/>
      <c r="AT121" s="849"/>
      <c r="AU121" s="909"/>
      <c r="AV121" s="910"/>
      <c r="AW121" s="910"/>
      <c r="AX121" s="910"/>
      <c r="AY121" s="911"/>
      <c r="AZ121" s="835" t="s">
        <v>464</v>
      </c>
      <c r="BA121" s="770"/>
      <c r="BB121" s="770"/>
      <c r="BC121" s="770"/>
      <c r="BD121" s="770"/>
      <c r="BE121" s="770"/>
      <c r="BF121" s="770"/>
      <c r="BG121" s="770"/>
      <c r="BH121" s="770"/>
      <c r="BI121" s="770"/>
      <c r="BJ121" s="770"/>
      <c r="BK121" s="770"/>
      <c r="BL121" s="770"/>
      <c r="BM121" s="770"/>
      <c r="BN121" s="770"/>
      <c r="BO121" s="770"/>
      <c r="BP121" s="771"/>
      <c r="BQ121" s="836">
        <v>512786</v>
      </c>
      <c r="BR121" s="837"/>
      <c r="BS121" s="837"/>
      <c r="BT121" s="837"/>
      <c r="BU121" s="837"/>
      <c r="BV121" s="837">
        <v>494583</v>
      </c>
      <c r="BW121" s="837"/>
      <c r="BX121" s="837"/>
      <c r="BY121" s="837"/>
      <c r="BZ121" s="837"/>
      <c r="CA121" s="837">
        <v>510897</v>
      </c>
      <c r="CB121" s="837"/>
      <c r="CC121" s="837"/>
      <c r="CD121" s="837"/>
      <c r="CE121" s="837"/>
      <c r="CF121" s="898">
        <v>4.3</v>
      </c>
      <c r="CG121" s="899"/>
      <c r="CH121" s="899"/>
      <c r="CI121" s="899"/>
      <c r="CJ121" s="899"/>
      <c r="CK121" s="892"/>
      <c r="CL121" s="878"/>
      <c r="CM121" s="878"/>
      <c r="CN121" s="878"/>
      <c r="CO121" s="879"/>
      <c r="CP121" s="858" t="s">
        <v>465</v>
      </c>
      <c r="CQ121" s="859"/>
      <c r="CR121" s="859"/>
      <c r="CS121" s="859"/>
      <c r="CT121" s="859"/>
      <c r="CU121" s="859"/>
      <c r="CV121" s="859"/>
      <c r="CW121" s="859"/>
      <c r="CX121" s="859"/>
      <c r="CY121" s="859"/>
      <c r="CZ121" s="859"/>
      <c r="DA121" s="859"/>
      <c r="DB121" s="859"/>
      <c r="DC121" s="859"/>
      <c r="DD121" s="859"/>
      <c r="DE121" s="859"/>
      <c r="DF121" s="860"/>
      <c r="DG121" s="836">
        <v>42922</v>
      </c>
      <c r="DH121" s="837"/>
      <c r="DI121" s="837"/>
      <c r="DJ121" s="837"/>
      <c r="DK121" s="837"/>
      <c r="DL121" s="837">
        <v>59691</v>
      </c>
      <c r="DM121" s="837"/>
      <c r="DN121" s="837"/>
      <c r="DO121" s="837"/>
      <c r="DP121" s="837"/>
      <c r="DQ121" s="837">
        <v>52687</v>
      </c>
      <c r="DR121" s="837"/>
      <c r="DS121" s="837"/>
      <c r="DT121" s="837"/>
      <c r="DU121" s="837"/>
      <c r="DV121" s="814">
        <v>0.4</v>
      </c>
      <c r="DW121" s="814"/>
      <c r="DX121" s="814"/>
      <c r="DY121" s="814"/>
      <c r="DZ121" s="815"/>
    </row>
    <row r="122" spans="1:130" s="226" customFormat="1" ht="26.25" customHeight="1">
      <c r="A122" s="840"/>
      <c r="B122" s="841"/>
      <c r="C122" s="844" t="s">
        <v>445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431</v>
      </c>
      <c r="AB122" s="800"/>
      <c r="AC122" s="800"/>
      <c r="AD122" s="800"/>
      <c r="AE122" s="801"/>
      <c r="AF122" s="802" t="s">
        <v>431</v>
      </c>
      <c r="AG122" s="800"/>
      <c r="AH122" s="800"/>
      <c r="AI122" s="800"/>
      <c r="AJ122" s="801"/>
      <c r="AK122" s="802" t="s">
        <v>377</v>
      </c>
      <c r="AL122" s="800"/>
      <c r="AM122" s="800"/>
      <c r="AN122" s="800"/>
      <c r="AO122" s="801"/>
      <c r="AP122" s="847" t="s">
        <v>431</v>
      </c>
      <c r="AQ122" s="848"/>
      <c r="AR122" s="848"/>
      <c r="AS122" s="848"/>
      <c r="AT122" s="849"/>
      <c r="AU122" s="909"/>
      <c r="AV122" s="910"/>
      <c r="AW122" s="910"/>
      <c r="AX122" s="910"/>
      <c r="AY122" s="911"/>
      <c r="AZ122" s="902" t="s">
        <v>466</v>
      </c>
      <c r="BA122" s="903"/>
      <c r="BB122" s="903"/>
      <c r="BC122" s="903"/>
      <c r="BD122" s="903"/>
      <c r="BE122" s="903"/>
      <c r="BF122" s="903"/>
      <c r="BG122" s="903"/>
      <c r="BH122" s="903"/>
      <c r="BI122" s="903"/>
      <c r="BJ122" s="903"/>
      <c r="BK122" s="903"/>
      <c r="BL122" s="903"/>
      <c r="BM122" s="903"/>
      <c r="BN122" s="903"/>
      <c r="BO122" s="903"/>
      <c r="BP122" s="904"/>
      <c r="BQ122" s="905">
        <v>18522802</v>
      </c>
      <c r="BR122" s="868"/>
      <c r="BS122" s="868"/>
      <c r="BT122" s="868"/>
      <c r="BU122" s="868"/>
      <c r="BV122" s="868">
        <v>18616823</v>
      </c>
      <c r="BW122" s="868"/>
      <c r="BX122" s="868"/>
      <c r="BY122" s="868"/>
      <c r="BZ122" s="868"/>
      <c r="CA122" s="868">
        <v>18516984</v>
      </c>
      <c r="CB122" s="868"/>
      <c r="CC122" s="868"/>
      <c r="CD122" s="868"/>
      <c r="CE122" s="868"/>
      <c r="CF122" s="869">
        <v>156.69999999999999</v>
      </c>
      <c r="CG122" s="870"/>
      <c r="CH122" s="870"/>
      <c r="CI122" s="870"/>
      <c r="CJ122" s="870"/>
      <c r="CK122" s="892"/>
      <c r="CL122" s="878"/>
      <c r="CM122" s="878"/>
      <c r="CN122" s="878"/>
      <c r="CO122" s="879"/>
      <c r="CP122" s="858" t="s">
        <v>467</v>
      </c>
      <c r="CQ122" s="859"/>
      <c r="CR122" s="859"/>
      <c r="CS122" s="859"/>
      <c r="CT122" s="859"/>
      <c r="CU122" s="859"/>
      <c r="CV122" s="859"/>
      <c r="CW122" s="859"/>
      <c r="CX122" s="859"/>
      <c r="CY122" s="859"/>
      <c r="CZ122" s="859"/>
      <c r="DA122" s="859"/>
      <c r="DB122" s="859"/>
      <c r="DC122" s="859"/>
      <c r="DD122" s="859"/>
      <c r="DE122" s="859"/>
      <c r="DF122" s="860"/>
      <c r="DG122" s="836">
        <v>7727</v>
      </c>
      <c r="DH122" s="837"/>
      <c r="DI122" s="837"/>
      <c r="DJ122" s="837"/>
      <c r="DK122" s="837"/>
      <c r="DL122" s="837">
        <v>5978</v>
      </c>
      <c r="DM122" s="837"/>
      <c r="DN122" s="837"/>
      <c r="DO122" s="837"/>
      <c r="DP122" s="837"/>
      <c r="DQ122" s="837">
        <v>3884</v>
      </c>
      <c r="DR122" s="837"/>
      <c r="DS122" s="837"/>
      <c r="DT122" s="837"/>
      <c r="DU122" s="837"/>
      <c r="DV122" s="814">
        <v>0</v>
      </c>
      <c r="DW122" s="814"/>
      <c r="DX122" s="814"/>
      <c r="DY122" s="814"/>
      <c r="DZ122" s="815"/>
    </row>
    <row r="123" spans="1:130" s="226" customFormat="1" ht="26.25" customHeight="1">
      <c r="A123" s="840"/>
      <c r="B123" s="841"/>
      <c r="C123" s="844" t="s">
        <v>451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431</v>
      </c>
      <c r="AB123" s="800"/>
      <c r="AC123" s="800"/>
      <c r="AD123" s="800"/>
      <c r="AE123" s="801"/>
      <c r="AF123" s="802" t="s">
        <v>431</v>
      </c>
      <c r="AG123" s="800"/>
      <c r="AH123" s="800"/>
      <c r="AI123" s="800"/>
      <c r="AJ123" s="801"/>
      <c r="AK123" s="802" t="s">
        <v>431</v>
      </c>
      <c r="AL123" s="800"/>
      <c r="AM123" s="800"/>
      <c r="AN123" s="800"/>
      <c r="AO123" s="801"/>
      <c r="AP123" s="847" t="s">
        <v>431</v>
      </c>
      <c r="AQ123" s="848"/>
      <c r="AR123" s="848"/>
      <c r="AS123" s="848"/>
      <c r="AT123" s="849"/>
      <c r="AU123" s="912"/>
      <c r="AV123" s="913"/>
      <c r="AW123" s="913"/>
      <c r="AX123" s="913"/>
      <c r="AY123" s="913"/>
      <c r="AZ123" s="257" t="s">
        <v>177</v>
      </c>
      <c r="BA123" s="257"/>
      <c r="BB123" s="257"/>
      <c r="BC123" s="257"/>
      <c r="BD123" s="257"/>
      <c r="BE123" s="257"/>
      <c r="BF123" s="257"/>
      <c r="BG123" s="257"/>
      <c r="BH123" s="257"/>
      <c r="BI123" s="257"/>
      <c r="BJ123" s="257"/>
      <c r="BK123" s="257"/>
      <c r="BL123" s="257"/>
      <c r="BM123" s="257"/>
      <c r="BN123" s="257"/>
      <c r="BO123" s="900" t="s">
        <v>468</v>
      </c>
      <c r="BP123" s="901"/>
      <c r="BQ123" s="855">
        <v>22743329</v>
      </c>
      <c r="BR123" s="856"/>
      <c r="BS123" s="856"/>
      <c r="BT123" s="856"/>
      <c r="BU123" s="856"/>
      <c r="BV123" s="856">
        <v>22525953</v>
      </c>
      <c r="BW123" s="856"/>
      <c r="BX123" s="856"/>
      <c r="BY123" s="856"/>
      <c r="BZ123" s="856"/>
      <c r="CA123" s="856">
        <v>22384547</v>
      </c>
      <c r="CB123" s="856"/>
      <c r="CC123" s="856"/>
      <c r="CD123" s="856"/>
      <c r="CE123" s="856"/>
      <c r="CF123" s="766"/>
      <c r="CG123" s="767"/>
      <c r="CH123" s="767"/>
      <c r="CI123" s="767"/>
      <c r="CJ123" s="857"/>
      <c r="CK123" s="892"/>
      <c r="CL123" s="878"/>
      <c r="CM123" s="878"/>
      <c r="CN123" s="878"/>
      <c r="CO123" s="879"/>
      <c r="CP123" s="858" t="s">
        <v>469</v>
      </c>
      <c r="CQ123" s="859"/>
      <c r="CR123" s="859"/>
      <c r="CS123" s="859"/>
      <c r="CT123" s="859"/>
      <c r="CU123" s="859"/>
      <c r="CV123" s="859"/>
      <c r="CW123" s="859"/>
      <c r="CX123" s="859"/>
      <c r="CY123" s="859"/>
      <c r="CZ123" s="859"/>
      <c r="DA123" s="859"/>
      <c r="DB123" s="859"/>
      <c r="DC123" s="859"/>
      <c r="DD123" s="859"/>
      <c r="DE123" s="859"/>
      <c r="DF123" s="860"/>
      <c r="DG123" s="799" t="s">
        <v>431</v>
      </c>
      <c r="DH123" s="800"/>
      <c r="DI123" s="800"/>
      <c r="DJ123" s="800"/>
      <c r="DK123" s="801"/>
      <c r="DL123" s="802" t="s">
        <v>431</v>
      </c>
      <c r="DM123" s="800"/>
      <c r="DN123" s="800"/>
      <c r="DO123" s="800"/>
      <c r="DP123" s="801"/>
      <c r="DQ123" s="802" t="s">
        <v>431</v>
      </c>
      <c r="DR123" s="800"/>
      <c r="DS123" s="800"/>
      <c r="DT123" s="800"/>
      <c r="DU123" s="801"/>
      <c r="DV123" s="847" t="s">
        <v>431</v>
      </c>
      <c r="DW123" s="848"/>
      <c r="DX123" s="848"/>
      <c r="DY123" s="848"/>
      <c r="DZ123" s="849"/>
    </row>
    <row r="124" spans="1:130" s="226" customFormat="1" ht="26.25" customHeight="1" thickBot="1">
      <c r="A124" s="840"/>
      <c r="B124" s="841"/>
      <c r="C124" s="844" t="s">
        <v>454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431</v>
      </c>
      <c r="AB124" s="800"/>
      <c r="AC124" s="800"/>
      <c r="AD124" s="800"/>
      <c r="AE124" s="801"/>
      <c r="AF124" s="802" t="s">
        <v>434</v>
      </c>
      <c r="AG124" s="800"/>
      <c r="AH124" s="800"/>
      <c r="AI124" s="800"/>
      <c r="AJ124" s="801"/>
      <c r="AK124" s="802" t="s">
        <v>431</v>
      </c>
      <c r="AL124" s="800"/>
      <c r="AM124" s="800"/>
      <c r="AN124" s="800"/>
      <c r="AO124" s="801"/>
      <c r="AP124" s="847" t="s">
        <v>431</v>
      </c>
      <c r="AQ124" s="848"/>
      <c r="AR124" s="848"/>
      <c r="AS124" s="848"/>
      <c r="AT124" s="849"/>
      <c r="AU124" s="850" t="s">
        <v>470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109.2</v>
      </c>
      <c r="BR124" s="854"/>
      <c r="BS124" s="854"/>
      <c r="BT124" s="854"/>
      <c r="BU124" s="854"/>
      <c r="BV124" s="854">
        <v>115.8</v>
      </c>
      <c r="BW124" s="854"/>
      <c r="BX124" s="854"/>
      <c r="BY124" s="854"/>
      <c r="BZ124" s="854"/>
      <c r="CA124" s="854">
        <v>122.5</v>
      </c>
      <c r="CB124" s="854"/>
      <c r="CC124" s="854"/>
      <c r="CD124" s="854"/>
      <c r="CE124" s="854"/>
      <c r="CF124" s="744"/>
      <c r="CG124" s="745"/>
      <c r="CH124" s="745"/>
      <c r="CI124" s="745"/>
      <c r="CJ124" s="885"/>
      <c r="CK124" s="893"/>
      <c r="CL124" s="893"/>
      <c r="CM124" s="893"/>
      <c r="CN124" s="893"/>
      <c r="CO124" s="894"/>
      <c r="CP124" s="858" t="s">
        <v>471</v>
      </c>
      <c r="CQ124" s="859"/>
      <c r="CR124" s="859"/>
      <c r="CS124" s="859"/>
      <c r="CT124" s="859"/>
      <c r="CU124" s="859"/>
      <c r="CV124" s="859"/>
      <c r="CW124" s="859"/>
      <c r="CX124" s="859"/>
      <c r="CY124" s="859"/>
      <c r="CZ124" s="859"/>
      <c r="DA124" s="859"/>
      <c r="DB124" s="859"/>
      <c r="DC124" s="859"/>
      <c r="DD124" s="859"/>
      <c r="DE124" s="859"/>
      <c r="DF124" s="860"/>
      <c r="DG124" s="782" t="s">
        <v>121</v>
      </c>
      <c r="DH124" s="783"/>
      <c r="DI124" s="783"/>
      <c r="DJ124" s="783"/>
      <c r="DK124" s="784"/>
      <c r="DL124" s="785" t="s">
        <v>472</v>
      </c>
      <c r="DM124" s="783"/>
      <c r="DN124" s="783"/>
      <c r="DO124" s="783"/>
      <c r="DP124" s="784"/>
      <c r="DQ124" s="785" t="s">
        <v>121</v>
      </c>
      <c r="DR124" s="783"/>
      <c r="DS124" s="783"/>
      <c r="DT124" s="783"/>
      <c r="DU124" s="784"/>
      <c r="DV124" s="871" t="s">
        <v>473</v>
      </c>
      <c r="DW124" s="872"/>
      <c r="DX124" s="872"/>
      <c r="DY124" s="872"/>
      <c r="DZ124" s="873"/>
    </row>
    <row r="125" spans="1:130" s="226" customFormat="1" ht="26.25" customHeight="1">
      <c r="A125" s="840"/>
      <c r="B125" s="841"/>
      <c r="C125" s="844" t="s">
        <v>456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474</v>
      </c>
      <c r="AB125" s="800"/>
      <c r="AC125" s="800"/>
      <c r="AD125" s="800"/>
      <c r="AE125" s="801"/>
      <c r="AF125" s="802" t="s">
        <v>474</v>
      </c>
      <c r="AG125" s="800"/>
      <c r="AH125" s="800"/>
      <c r="AI125" s="800"/>
      <c r="AJ125" s="801"/>
      <c r="AK125" s="802" t="s">
        <v>121</v>
      </c>
      <c r="AL125" s="800"/>
      <c r="AM125" s="800"/>
      <c r="AN125" s="800"/>
      <c r="AO125" s="801"/>
      <c r="AP125" s="847" t="s">
        <v>472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472</v>
      </c>
      <c r="DM125" s="865"/>
      <c r="DN125" s="865"/>
      <c r="DO125" s="865"/>
      <c r="DP125" s="865"/>
      <c r="DQ125" s="865" t="s">
        <v>472</v>
      </c>
      <c r="DR125" s="865"/>
      <c r="DS125" s="865"/>
      <c r="DT125" s="865"/>
      <c r="DU125" s="865"/>
      <c r="DV125" s="866" t="s">
        <v>472</v>
      </c>
      <c r="DW125" s="866"/>
      <c r="DX125" s="866"/>
      <c r="DY125" s="866"/>
      <c r="DZ125" s="867"/>
    </row>
    <row r="126" spans="1:130" s="226" customFormat="1" ht="26.25" customHeight="1" thickBot="1">
      <c r="A126" s="840"/>
      <c r="B126" s="841"/>
      <c r="C126" s="844" t="s">
        <v>458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477</v>
      </c>
      <c r="AB126" s="800"/>
      <c r="AC126" s="800"/>
      <c r="AD126" s="800"/>
      <c r="AE126" s="801"/>
      <c r="AF126" s="802" t="s">
        <v>121</v>
      </c>
      <c r="AG126" s="800"/>
      <c r="AH126" s="800"/>
      <c r="AI126" s="800"/>
      <c r="AJ126" s="801"/>
      <c r="AK126" s="802" t="s">
        <v>121</v>
      </c>
      <c r="AL126" s="800"/>
      <c r="AM126" s="800"/>
      <c r="AN126" s="800"/>
      <c r="AO126" s="801"/>
      <c r="AP126" s="847" t="s">
        <v>121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478</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121</v>
      </c>
      <c r="DM126" s="837"/>
      <c r="DN126" s="837"/>
      <c r="DO126" s="837"/>
      <c r="DP126" s="837"/>
      <c r="DQ126" s="837" t="s">
        <v>121</v>
      </c>
      <c r="DR126" s="837"/>
      <c r="DS126" s="837"/>
      <c r="DT126" s="837"/>
      <c r="DU126" s="837"/>
      <c r="DV126" s="814" t="s">
        <v>121</v>
      </c>
      <c r="DW126" s="814"/>
      <c r="DX126" s="814"/>
      <c r="DY126" s="814"/>
      <c r="DZ126" s="815"/>
    </row>
    <row r="127" spans="1:130" s="226" customFormat="1" ht="26.25" customHeight="1">
      <c r="A127" s="842"/>
      <c r="B127" s="843"/>
      <c r="C127" s="861" t="s">
        <v>479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474</v>
      </c>
      <c r="AB127" s="800"/>
      <c r="AC127" s="800"/>
      <c r="AD127" s="800"/>
      <c r="AE127" s="801"/>
      <c r="AF127" s="802" t="s">
        <v>121</v>
      </c>
      <c r="AG127" s="800"/>
      <c r="AH127" s="800"/>
      <c r="AI127" s="800"/>
      <c r="AJ127" s="801"/>
      <c r="AK127" s="802" t="s">
        <v>480</v>
      </c>
      <c r="AL127" s="800"/>
      <c r="AM127" s="800"/>
      <c r="AN127" s="800"/>
      <c r="AO127" s="801"/>
      <c r="AP127" s="847" t="s">
        <v>480</v>
      </c>
      <c r="AQ127" s="848"/>
      <c r="AR127" s="848"/>
      <c r="AS127" s="848"/>
      <c r="AT127" s="849"/>
      <c r="AU127" s="262"/>
      <c r="AV127" s="262"/>
      <c r="AW127" s="262"/>
      <c r="AX127" s="864" t="s">
        <v>481</v>
      </c>
      <c r="AY127" s="832"/>
      <c r="AZ127" s="832"/>
      <c r="BA127" s="832"/>
      <c r="BB127" s="832"/>
      <c r="BC127" s="832"/>
      <c r="BD127" s="832"/>
      <c r="BE127" s="833"/>
      <c r="BF127" s="831" t="s">
        <v>482</v>
      </c>
      <c r="BG127" s="832"/>
      <c r="BH127" s="832"/>
      <c r="BI127" s="832"/>
      <c r="BJ127" s="832"/>
      <c r="BK127" s="832"/>
      <c r="BL127" s="833"/>
      <c r="BM127" s="831" t="s">
        <v>483</v>
      </c>
      <c r="BN127" s="832"/>
      <c r="BO127" s="832"/>
      <c r="BP127" s="832"/>
      <c r="BQ127" s="832"/>
      <c r="BR127" s="832"/>
      <c r="BS127" s="833"/>
      <c r="BT127" s="831" t="s">
        <v>484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485</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121</v>
      </c>
      <c r="DM127" s="837"/>
      <c r="DN127" s="837"/>
      <c r="DO127" s="837"/>
      <c r="DP127" s="837"/>
      <c r="DQ127" s="837" t="s">
        <v>474</v>
      </c>
      <c r="DR127" s="837"/>
      <c r="DS127" s="837"/>
      <c r="DT127" s="837"/>
      <c r="DU127" s="837"/>
      <c r="DV127" s="814" t="s">
        <v>121</v>
      </c>
      <c r="DW127" s="814"/>
      <c r="DX127" s="814"/>
      <c r="DY127" s="814"/>
      <c r="DZ127" s="815"/>
    </row>
    <row r="128" spans="1:130" s="226" customFormat="1" ht="26.25" customHeight="1" thickBot="1">
      <c r="A128" s="816" t="s">
        <v>486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487</v>
      </c>
      <c r="X128" s="818"/>
      <c r="Y128" s="818"/>
      <c r="Z128" s="819"/>
      <c r="AA128" s="820">
        <v>39234</v>
      </c>
      <c r="AB128" s="821"/>
      <c r="AC128" s="821"/>
      <c r="AD128" s="821"/>
      <c r="AE128" s="822"/>
      <c r="AF128" s="823">
        <v>50917</v>
      </c>
      <c r="AG128" s="821"/>
      <c r="AH128" s="821"/>
      <c r="AI128" s="821"/>
      <c r="AJ128" s="822"/>
      <c r="AK128" s="823">
        <v>51019</v>
      </c>
      <c r="AL128" s="821"/>
      <c r="AM128" s="821"/>
      <c r="AN128" s="821"/>
      <c r="AO128" s="822"/>
      <c r="AP128" s="824"/>
      <c r="AQ128" s="825"/>
      <c r="AR128" s="825"/>
      <c r="AS128" s="825"/>
      <c r="AT128" s="826"/>
      <c r="AU128" s="262"/>
      <c r="AV128" s="262"/>
      <c r="AW128" s="262"/>
      <c r="AX128" s="827" t="s">
        <v>488</v>
      </c>
      <c r="AY128" s="828"/>
      <c r="AZ128" s="828"/>
      <c r="BA128" s="828"/>
      <c r="BB128" s="828"/>
      <c r="BC128" s="828"/>
      <c r="BD128" s="828"/>
      <c r="BE128" s="829"/>
      <c r="BF128" s="806" t="s">
        <v>121</v>
      </c>
      <c r="BG128" s="807"/>
      <c r="BH128" s="807"/>
      <c r="BI128" s="807"/>
      <c r="BJ128" s="807"/>
      <c r="BK128" s="807"/>
      <c r="BL128" s="830"/>
      <c r="BM128" s="806">
        <v>12.91</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489</v>
      </c>
      <c r="CQ128" s="748"/>
      <c r="CR128" s="748"/>
      <c r="CS128" s="748"/>
      <c r="CT128" s="748"/>
      <c r="CU128" s="748"/>
      <c r="CV128" s="748"/>
      <c r="CW128" s="748"/>
      <c r="CX128" s="748"/>
      <c r="CY128" s="748"/>
      <c r="CZ128" s="748"/>
      <c r="DA128" s="748"/>
      <c r="DB128" s="748"/>
      <c r="DC128" s="748"/>
      <c r="DD128" s="748"/>
      <c r="DE128" s="748"/>
      <c r="DF128" s="749"/>
      <c r="DG128" s="810" t="s">
        <v>121</v>
      </c>
      <c r="DH128" s="811"/>
      <c r="DI128" s="811"/>
      <c r="DJ128" s="811"/>
      <c r="DK128" s="811"/>
      <c r="DL128" s="811" t="s">
        <v>121</v>
      </c>
      <c r="DM128" s="811"/>
      <c r="DN128" s="811"/>
      <c r="DO128" s="811"/>
      <c r="DP128" s="811"/>
      <c r="DQ128" s="811" t="s">
        <v>121</v>
      </c>
      <c r="DR128" s="811"/>
      <c r="DS128" s="811"/>
      <c r="DT128" s="811"/>
      <c r="DU128" s="811"/>
      <c r="DV128" s="812" t="s">
        <v>121</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490</v>
      </c>
      <c r="X129" s="797"/>
      <c r="Y129" s="797"/>
      <c r="Z129" s="798"/>
      <c r="AA129" s="799">
        <v>13654382</v>
      </c>
      <c r="AB129" s="800"/>
      <c r="AC129" s="800"/>
      <c r="AD129" s="800"/>
      <c r="AE129" s="801"/>
      <c r="AF129" s="802">
        <v>13513700</v>
      </c>
      <c r="AG129" s="800"/>
      <c r="AH129" s="800"/>
      <c r="AI129" s="800"/>
      <c r="AJ129" s="801"/>
      <c r="AK129" s="802">
        <v>13355617</v>
      </c>
      <c r="AL129" s="800"/>
      <c r="AM129" s="800"/>
      <c r="AN129" s="800"/>
      <c r="AO129" s="801"/>
      <c r="AP129" s="803"/>
      <c r="AQ129" s="804"/>
      <c r="AR129" s="804"/>
      <c r="AS129" s="804"/>
      <c r="AT129" s="805"/>
      <c r="AU129" s="264"/>
      <c r="AV129" s="264"/>
      <c r="AW129" s="264"/>
      <c r="AX129" s="769" t="s">
        <v>491</v>
      </c>
      <c r="AY129" s="770"/>
      <c r="AZ129" s="770"/>
      <c r="BA129" s="770"/>
      <c r="BB129" s="770"/>
      <c r="BC129" s="770"/>
      <c r="BD129" s="770"/>
      <c r="BE129" s="771"/>
      <c r="BF129" s="789" t="s">
        <v>492</v>
      </c>
      <c r="BG129" s="790"/>
      <c r="BH129" s="790"/>
      <c r="BI129" s="790"/>
      <c r="BJ129" s="790"/>
      <c r="BK129" s="790"/>
      <c r="BL129" s="791"/>
      <c r="BM129" s="789">
        <v>17.91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494</v>
      </c>
      <c r="X130" s="797"/>
      <c r="Y130" s="797"/>
      <c r="Z130" s="798"/>
      <c r="AA130" s="799">
        <v>1574905</v>
      </c>
      <c r="AB130" s="800"/>
      <c r="AC130" s="800"/>
      <c r="AD130" s="800"/>
      <c r="AE130" s="801"/>
      <c r="AF130" s="802">
        <v>1584040</v>
      </c>
      <c r="AG130" s="800"/>
      <c r="AH130" s="800"/>
      <c r="AI130" s="800"/>
      <c r="AJ130" s="801"/>
      <c r="AK130" s="802">
        <v>1536331</v>
      </c>
      <c r="AL130" s="800"/>
      <c r="AM130" s="800"/>
      <c r="AN130" s="800"/>
      <c r="AO130" s="801"/>
      <c r="AP130" s="803"/>
      <c r="AQ130" s="804"/>
      <c r="AR130" s="804"/>
      <c r="AS130" s="804"/>
      <c r="AT130" s="805"/>
      <c r="AU130" s="264"/>
      <c r="AV130" s="264"/>
      <c r="AW130" s="264"/>
      <c r="AX130" s="769" t="s">
        <v>495</v>
      </c>
      <c r="AY130" s="770"/>
      <c r="AZ130" s="770"/>
      <c r="BA130" s="770"/>
      <c r="BB130" s="770"/>
      <c r="BC130" s="770"/>
      <c r="BD130" s="770"/>
      <c r="BE130" s="771"/>
      <c r="BF130" s="772">
        <v>15.3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496</v>
      </c>
      <c r="X131" s="780"/>
      <c r="Y131" s="780"/>
      <c r="Z131" s="781"/>
      <c r="AA131" s="782">
        <v>12079477</v>
      </c>
      <c r="AB131" s="783"/>
      <c r="AC131" s="783"/>
      <c r="AD131" s="783"/>
      <c r="AE131" s="784"/>
      <c r="AF131" s="785">
        <v>11929660</v>
      </c>
      <c r="AG131" s="783"/>
      <c r="AH131" s="783"/>
      <c r="AI131" s="783"/>
      <c r="AJ131" s="784"/>
      <c r="AK131" s="785">
        <v>11819286</v>
      </c>
      <c r="AL131" s="783"/>
      <c r="AM131" s="783"/>
      <c r="AN131" s="783"/>
      <c r="AO131" s="784"/>
      <c r="AP131" s="786"/>
      <c r="AQ131" s="787"/>
      <c r="AR131" s="787"/>
      <c r="AS131" s="787"/>
      <c r="AT131" s="788"/>
      <c r="AU131" s="264"/>
      <c r="AV131" s="264"/>
      <c r="AW131" s="264"/>
      <c r="AX131" s="747" t="s">
        <v>497</v>
      </c>
      <c r="AY131" s="748"/>
      <c r="AZ131" s="748"/>
      <c r="BA131" s="748"/>
      <c r="BB131" s="748"/>
      <c r="BC131" s="748"/>
      <c r="BD131" s="748"/>
      <c r="BE131" s="749"/>
      <c r="BF131" s="750">
        <v>122.5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499</v>
      </c>
      <c r="W132" s="760"/>
      <c r="X132" s="760"/>
      <c r="Y132" s="760"/>
      <c r="Z132" s="761"/>
      <c r="AA132" s="762">
        <v>15.49798886</v>
      </c>
      <c r="AB132" s="763"/>
      <c r="AC132" s="763"/>
      <c r="AD132" s="763"/>
      <c r="AE132" s="764"/>
      <c r="AF132" s="765">
        <v>15.81897556</v>
      </c>
      <c r="AG132" s="763"/>
      <c r="AH132" s="763"/>
      <c r="AI132" s="763"/>
      <c r="AJ132" s="764"/>
      <c r="AK132" s="765">
        <v>14.728926939999999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500</v>
      </c>
      <c r="W133" s="739"/>
      <c r="X133" s="739"/>
      <c r="Y133" s="739"/>
      <c r="Z133" s="740"/>
      <c r="AA133" s="741">
        <v>15.6</v>
      </c>
      <c r="AB133" s="742"/>
      <c r="AC133" s="742"/>
      <c r="AD133" s="742"/>
      <c r="AE133" s="743"/>
      <c r="AF133" s="741">
        <v>15.7</v>
      </c>
      <c r="AG133" s="742"/>
      <c r="AH133" s="742"/>
      <c r="AI133" s="742"/>
      <c r="AJ133" s="743"/>
      <c r="AK133" s="741">
        <v>15.3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dIXd6eIgrEylNnsJcgNyDHnzmqQLgWu9k+zzdnNsXi3QDwlmDca9dkk9th3eV+glRoqs4xxo25k5Rw+FSHfQ==" saltValue="OMwzpDK+0dmuBno8N8qH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AF40bEBzIKJfLPdATMhzULkcZVWdVWuNx82895O73SXGoo22xD1Y5bQ0kh0B1hEhd0UyNYhVVZhxeyFUTOsgw==" saltValue="sRLxtTrsObF2jHUJCgGw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uO6gGL5UppTJU8kKprRxjGVJ+K8w9iuh/3UqhMa0KDK04XmnPog9JN6aH982HM5g/uSktuO+fSdgl81tCMauA==" saltValue="VTvR6xrEnm067zudA8m/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509</v>
      </c>
      <c r="AL9" s="1169"/>
      <c r="AM9" s="1169"/>
      <c r="AN9" s="1170"/>
      <c r="AO9" s="292">
        <v>4441709</v>
      </c>
      <c r="AP9" s="292">
        <v>75680</v>
      </c>
      <c r="AQ9" s="293">
        <v>72828</v>
      </c>
      <c r="AR9" s="294">
        <v>3.9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510</v>
      </c>
      <c r="AL10" s="1169"/>
      <c r="AM10" s="1169"/>
      <c r="AN10" s="1170"/>
      <c r="AO10" s="295">
        <v>419252</v>
      </c>
      <c r="AP10" s="295">
        <v>7143</v>
      </c>
      <c r="AQ10" s="296">
        <v>5865</v>
      </c>
      <c r="AR10" s="297">
        <v>21.8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511</v>
      </c>
      <c r="AL11" s="1169"/>
      <c r="AM11" s="1169"/>
      <c r="AN11" s="1170"/>
      <c r="AO11" s="295">
        <v>1166</v>
      </c>
      <c r="AP11" s="295">
        <v>20</v>
      </c>
      <c r="AQ11" s="296">
        <v>5145</v>
      </c>
      <c r="AR11" s="297">
        <v>-99.6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512</v>
      </c>
      <c r="AL12" s="1169"/>
      <c r="AM12" s="1169"/>
      <c r="AN12" s="1170"/>
      <c r="AO12" s="295">
        <v>42691</v>
      </c>
      <c r="AP12" s="295">
        <v>727</v>
      </c>
      <c r="AQ12" s="296">
        <v>1255</v>
      </c>
      <c r="AR12" s="297">
        <v>-42.1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513</v>
      </c>
      <c r="AL13" s="1169"/>
      <c r="AM13" s="1169"/>
      <c r="AN13" s="1170"/>
      <c r="AO13" s="295" t="s">
        <v>514</v>
      </c>
      <c r="AP13" s="295" t="s">
        <v>514</v>
      </c>
      <c r="AQ13" s="296">
        <v>1</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515</v>
      </c>
      <c r="AL14" s="1169"/>
      <c r="AM14" s="1169"/>
      <c r="AN14" s="1170"/>
      <c r="AO14" s="295">
        <v>12393</v>
      </c>
      <c r="AP14" s="295">
        <v>211</v>
      </c>
      <c r="AQ14" s="296">
        <v>3026</v>
      </c>
      <c r="AR14" s="297">
        <v>-93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516</v>
      </c>
      <c r="AL15" s="1169"/>
      <c r="AM15" s="1169"/>
      <c r="AN15" s="1170"/>
      <c r="AO15" s="295">
        <v>20907</v>
      </c>
      <c r="AP15" s="295">
        <v>356</v>
      </c>
      <c r="AQ15" s="296">
        <v>1617</v>
      </c>
      <c r="AR15" s="297">
        <v>-78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517</v>
      </c>
      <c r="AL16" s="1172"/>
      <c r="AM16" s="1172"/>
      <c r="AN16" s="1173"/>
      <c r="AO16" s="295">
        <v>-389278</v>
      </c>
      <c r="AP16" s="295">
        <v>-6633</v>
      </c>
      <c r="AQ16" s="296">
        <v>-6841</v>
      </c>
      <c r="AR16" s="297">
        <v>-3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177</v>
      </c>
      <c r="AL17" s="1172"/>
      <c r="AM17" s="1172"/>
      <c r="AN17" s="1173"/>
      <c r="AO17" s="295">
        <v>4548840</v>
      </c>
      <c r="AP17" s="295">
        <v>77505</v>
      </c>
      <c r="AQ17" s="296">
        <v>82896</v>
      </c>
      <c r="AR17" s="297">
        <v>-6.5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522</v>
      </c>
      <c r="AL21" s="1166"/>
      <c r="AM21" s="1166"/>
      <c r="AN21" s="1167"/>
      <c r="AO21" s="307">
        <v>8.83</v>
      </c>
      <c r="AP21" s="308">
        <v>8.3000000000000007</v>
      </c>
      <c r="AQ21" s="309">
        <v>0.53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523</v>
      </c>
      <c r="AL22" s="1166"/>
      <c r="AM22" s="1166"/>
      <c r="AN22" s="1167"/>
      <c r="AO22" s="312">
        <v>95</v>
      </c>
      <c r="AP22" s="313">
        <v>98</v>
      </c>
      <c r="AQ22" s="314">
        <v>-3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528</v>
      </c>
      <c r="AL32" s="1157"/>
      <c r="AM32" s="1157"/>
      <c r="AN32" s="1158"/>
      <c r="AO32" s="322">
        <v>3005746</v>
      </c>
      <c r="AP32" s="322">
        <v>51213</v>
      </c>
      <c r="AQ32" s="323">
        <v>54128</v>
      </c>
      <c r="AR32" s="324">
        <v>-5.4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529</v>
      </c>
      <c r="AL33" s="1157"/>
      <c r="AM33" s="1157"/>
      <c r="AN33" s="1158"/>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530</v>
      </c>
      <c r="AL34" s="1157"/>
      <c r="AM34" s="1157"/>
      <c r="AN34" s="1158"/>
      <c r="AO34" s="322" t="s">
        <v>514</v>
      </c>
      <c r="AP34" s="322" t="s">
        <v>514</v>
      </c>
      <c r="AQ34" s="323">
        <v>36</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531</v>
      </c>
      <c r="AL35" s="1157"/>
      <c r="AM35" s="1157"/>
      <c r="AN35" s="1158"/>
      <c r="AO35" s="322">
        <v>322435</v>
      </c>
      <c r="AP35" s="322">
        <v>5494</v>
      </c>
      <c r="AQ35" s="323">
        <v>14780</v>
      </c>
      <c r="AR35" s="324">
        <v>-62.8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532</v>
      </c>
      <c r="AL36" s="1157"/>
      <c r="AM36" s="1157"/>
      <c r="AN36" s="1158"/>
      <c r="AO36" s="322" t="s">
        <v>514</v>
      </c>
      <c r="AP36" s="322" t="s">
        <v>514</v>
      </c>
      <c r="AQ36" s="323">
        <v>1208</v>
      </c>
      <c r="AR36" s="324" t="s">
        <v>514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533</v>
      </c>
      <c r="AL37" s="1157"/>
      <c r="AM37" s="1157"/>
      <c r="AN37" s="1158"/>
      <c r="AO37" s="322" t="s">
        <v>514</v>
      </c>
      <c r="AP37" s="322" t="s">
        <v>514</v>
      </c>
      <c r="AQ37" s="323">
        <v>884</v>
      </c>
      <c r="AR37" s="324" t="s">
        <v>514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534</v>
      </c>
      <c r="AL38" s="1160"/>
      <c r="AM38" s="1160"/>
      <c r="AN38" s="1161"/>
      <c r="AO38" s="325">
        <v>23</v>
      </c>
      <c r="AP38" s="325">
        <v>0</v>
      </c>
      <c r="AQ38" s="326">
        <v>2</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535</v>
      </c>
      <c r="AL39" s="1160"/>
      <c r="AM39" s="1160"/>
      <c r="AN39" s="1161"/>
      <c r="AO39" s="322">
        <v>-51019</v>
      </c>
      <c r="AP39" s="322">
        <v>-869</v>
      </c>
      <c r="AQ39" s="323">
        <v>-4266</v>
      </c>
      <c r="AR39" s="324">
        <v>-79.599999999999994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536</v>
      </c>
      <c r="AL40" s="1157"/>
      <c r="AM40" s="1157"/>
      <c r="AN40" s="1158"/>
      <c r="AO40" s="322">
        <v>-1536331</v>
      </c>
      <c r="AP40" s="322">
        <v>-26177</v>
      </c>
      <c r="AQ40" s="323">
        <v>-48487</v>
      </c>
      <c r="AR40" s="324">
        <v>-46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1740854</v>
      </c>
      <c r="AP41" s="322">
        <v>29661</v>
      </c>
      <c r="AQ41" s="323">
        <v>18285</v>
      </c>
      <c r="AR41" s="324">
        <v>62.2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504</v>
      </c>
      <c r="AN49" s="1151" t="s">
        <v>540</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2728466</v>
      </c>
      <c r="AN51" s="344">
        <v>44435</v>
      </c>
      <c r="AO51" s="345">
        <v>68.2</v>
      </c>
      <c r="AP51" s="346">
        <v>63956</v>
      </c>
      <c r="AQ51" s="347">
        <v>25.7</v>
      </c>
      <c r="AR51" s="348">
        <v>42.5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817248</v>
      </c>
      <c r="AN52" s="352">
        <v>13309</v>
      </c>
      <c r="AO52" s="353">
        <v>51.4</v>
      </c>
      <c r="AP52" s="354">
        <v>29239</v>
      </c>
      <c r="AQ52" s="355">
        <v>8.8000000000000007</v>
      </c>
      <c r="AR52" s="356">
        <v>42.6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2458383</v>
      </c>
      <c r="AN53" s="344">
        <v>40445</v>
      </c>
      <c r="AO53" s="345">
        <v>-9</v>
      </c>
      <c r="AP53" s="346">
        <v>66255</v>
      </c>
      <c r="AQ53" s="347">
        <v>3.6</v>
      </c>
      <c r="AR53" s="348">
        <v>-12.6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1414098</v>
      </c>
      <c r="AN54" s="352">
        <v>23264</v>
      </c>
      <c r="AO54" s="353">
        <v>74.8</v>
      </c>
      <c r="AP54" s="354">
        <v>31822</v>
      </c>
      <c r="AQ54" s="355">
        <v>8.8000000000000007</v>
      </c>
      <c r="AR54" s="356">
        <v>66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2842808</v>
      </c>
      <c r="AN55" s="344">
        <v>47293</v>
      </c>
      <c r="AO55" s="345">
        <v>16.899999999999999</v>
      </c>
      <c r="AP55" s="346">
        <v>92247</v>
      </c>
      <c r="AQ55" s="347">
        <v>39.200000000000003</v>
      </c>
      <c r="AR55" s="348">
        <v>-22.3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1523242</v>
      </c>
      <c r="AN56" s="352">
        <v>25340</v>
      </c>
      <c r="AO56" s="353">
        <v>8.9</v>
      </c>
      <c r="AP56" s="354">
        <v>37204</v>
      </c>
      <c r="AQ56" s="355">
        <v>16.899999999999999</v>
      </c>
      <c r="AR56" s="356">
        <v>-8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2677391</v>
      </c>
      <c r="AN57" s="344">
        <v>44937</v>
      </c>
      <c r="AO57" s="345">
        <v>-5</v>
      </c>
      <c r="AP57" s="346">
        <v>67319</v>
      </c>
      <c r="AQ57" s="347">
        <v>-27</v>
      </c>
      <c r="AR57" s="348">
        <v>22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1347133</v>
      </c>
      <c r="AN58" s="352">
        <v>22610</v>
      </c>
      <c r="AO58" s="353">
        <v>-10.8</v>
      </c>
      <c r="AP58" s="354">
        <v>38101</v>
      </c>
      <c r="AQ58" s="355">
        <v>2.4</v>
      </c>
      <c r="AR58" s="356">
        <v>-13.2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3817096</v>
      </c>
      <c r="AN59" s="344">
        <v>65037</v>
      </c>
      <c r="AO59" s="345">
        <v>44.7</v>
      </c>
      <c r="AP59" s="346">
        <v>70615</v>
      </c>
      <c r="AQ59" s="347">
        <v>4.9000000000000004</v>
      </c>
      <c r="AR59" s="348">
        <v>39.799999999999997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2271269</v>
      </c>
      <c r="AN60" s="352">
        <v>38699</v>
      </c>
      <c r="AO60" s="353">
        <v>71.2</v>
      </c>
      <c r="AP60" s="354">
        <v>37382</v>
      </c>
      <c r="AQ60" s="355">
        <v>-1.9</v>
      </c>
      <c r="AR60" s="356">
        <v>73.099999999999994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2904829</v>
      </c>
      <c r="AN61" s="359">
        <v>48429</v>
      </c>
      <c r="AO61" s="360">
        <v>23.2</v>
      </c>
      <c r="AP61" s="361">
        <v>72078</v>
      </c>
      <c r="AQ61" s="362">
        <v>9.3000000000000007</v>
      </c>
      <c r="AR61" s="348">
        <v>13.9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1474598</v>
      </c>
      <c r="AN62" s="352">
        <v>24644</v>
      </c>
      <c r="AO62" s="353">
        <v>39.1</v>
      </c>
      <c r="AP62" s="354">
        <v>34750</v>
      </c>
      <c r="AQ62" s="355">
        <v>7</v>
      </c>
      <c r="AR62" s="356">
        <v>32.1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X/vJB+qGKp9/xYR4HvaiSGHfjoVd1ZGWH/lN8sPbVIpWraVGrgVMcjJik5emzQIoMTjJoSEJ1TFfSt7O/pCLQ==" saltValue="2Z6ezpwsHFZCqxctyh6l8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3wZUJprO354ZvfK3x+OsmXDfG6voF1ZGg8tRAZkqNZLeh22qOdfozryQI1QbrvhWJk3ogPJ04lhzk0Vp7UJzg==" saltValue="Ax2CprG7qJbqdLdv80Eu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1yBaxyL30Tr63/flB05NGPc/oy0SvroQjrReH4yxyA08aht3xbQnQ86TeuFIK/XnO6UtdO/qy+2WpFg7ch7LQ==" saltValue="nVJ3KasBqMx0qox/KllM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74" t="s">
        <v>3</v>
      </c>
      <c r="D47" s="1174"/>
      <c r="E47" s="1175"/>
      <c r="F47" s="11">
        <v>10.95</v>
      </c>
      <c r="G47" s="12">
        <v>11.01</v>
      </c>
      <c r="H47" s="12">
        <v>11.76</v>
      </c>
      <c r="I47" s="12">
        <v>9.14</v>
      </c>
      <c r="J47" s="13">
        <v>8.67</v>
      </c>
    </row>
    <row r="48" spans="2:10" ht="57.75" customHeight="1">
      <c r="B48" s="14"/>
      <c r="C48" s="1176" t="s">
        <v>4</v>
      </c>
      <c r="D48" s="1176"/>
      <c r="E48" s="1177"/>
      <c r="F48" s="15">
        <v>2.35</v>
      </c>
      <c r="G48" s="16">
        <v>4.84</v>
      </c>
      <c r="H48" s="16">
        <v>4.22</v>
      </c>
      <c r="I48" s="16">
        <v>3.81</v>
      </c>
      <c r="J48" s="17">
        <v>4.9800000000000004</v>
      </c>
    </row>
    <row r="49" spans="2:10" ht="57.75" customHeight="1" thickBot="1">
      <c r="B49" s="18"/>
      <c r="C49" s="1178" t="s">
        <v>5</v>
      </c>
      <c r="D49" s="1178"/>
      <c r="E49" s="1179"/>
      <c r="F49" s="19" t="s">
        <v>561</v>
      </c>
      <c r="G49" s="20">
        <v>2.52</v>
      </c>
      <c r="H49" s="20">
        <v>0.38</v>
      </c>
      <c r="I49" s="20" t="s">
        <v>562</v>
      </c>
      <c r="J49" s="21">
        <v>0.68</v>
      </c>
    </row>
    <row r="50" spans="2:10" ht="13.5" customHeight="1"/>
    <row r="51" spans="2:10" ht="13.5" hidden="1" customHeight="1"/>
    <row r="52" spans="2:10" ht="13.5" hidden="1" customHeight="1"/>
    <row r="53" spans="2:10" ht="13.5" hidden="1" customHeight="1"/>
  </sheetData>
  <sheetProtection algorithmName="SHA-512" hashValue="J18TJj49GSXQogq29Im4yCEGAx8jmeb7Upplxi1CGdd2+gw5GIrclwIyZujZdGPnKIwtA32pMF8xCeRK+CfQDA==" saltValue="hqbnnU2nr/UT1raoIZmv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86" t="s">
        <v>563</v>
      </c>
      <c r="D34" s="1186"/>
      <c r="E34" s="1187"/>
      <c r="F34" s="32">
        <v>44.37</v>
      </c>
      <c r="G34" s="33">
        <v>46.37</v>
      </c>
      <c r="H34" s="33">
        <v>20.12</v>
      </c>
      <c r="I34" s="33">
        <v>30.65</v>
      </c>
      <c r="J34" s="34">
        <v>40.409999999999997</v>
      </c>
      <c r="K34" s="22"/>
      <c r="L34" s="22"/>
      <c r="M34" s="22"/>
      <c r="N34" s="22"/>
      <c r="O34" s="22"/>
      <c r="P34" s="22"/>
    </row>
    <row r="35" spans="1:16" ht="39" customHeight="1">
      <c r="A35" s="22"/>
      <c r="B35" s="35"/>
      <c r="C35" s="1180" t="s">
        <v>564</v>
      </c>
      <c r="D35" s="1181"/>
      <c r="E35" s="1182"/>
      <c r="F35" s="36">
        <v>10.54</v>
      </c>
      <c r="G35" s="37">
        <v>11.39</v>
      </c>
      <c r="H35" s="37">
        <v>10.43</v>
      </c>
      <c r="I35" s="37">
        <v>10.94</v>
      </c>
      <c r="J35" s="38">
        <v>11.38</v>
      </c>
      <c r="K35" s="22"/>
      <c r="L35" s="22"/>
      <c r="M35" s="22"/>
      <c r="N35" s="22"/>
      <c r="O35" s="22"/>
      <c r="P35" s="22"/>
    </row>
    <row r="36" spans="1:16" ht="39" customHeight="1">
      <c r="A36" s="22"/>
      <c r="B36" s="35"/>
      <c r="C36" s="1180" t="s">
        <v>565</v>
      </c>
      <c r="D36" s="1181"/>
      <c r="E36" s="1182"/>
      <c r="F36" s="36">
        <v>2.34</v>
      </c>
      <c r="G36" s="37">
        <v>4.83</v>
      </c>
      <c r="H36" s="37">
        <v>4.2</v>
      </c>
      <c r="I36" s="37">
        <v>3.77</v>
      </c>
      <c r="J36" s="38">
        <v>4.9400000000000004</v>
      </c>
      <c r="K36" s="22"/>
      <c r="L36" s="22"/>
      <c r="M36" s="22"/>
      <c r="N36" s="22"/>
      <c r="O36" s="22"/>
      <c r="P36" s="22"/>
    </row>
    <row r="37" spans="1:16" ht="39" customHeight="1">
      <c r="A37" s="22"/>
      <c r="B37" s="35"/>
      <c r="C37" s="1180" t="s">
        <v>566</v>
      </c>
      <c r="D37" s="1181"/>
      <c r="E37" s="1182"/>
      <c r="F37" s="36">
        <v>0.25</v>
      </c>
      <c r="G37" s="37">
        <v>0.13</v>
      </c>
      <c r="H37" s="37">
        <v>0.81</v>
      </c>
      <c r="I37" s="37">
        <v>1.1299999999999999</v>
      </c>
      <c r="J37" s="38">
        <v>1.4</v>
      </c>
      <c r="K37" s="22"/>
      <c r="L37" s="22"/>
      <c r="M37" s="22"/>
      <c r="N37" s="22"/>
      <c r="O37" s="22"/>
      <c r="P37" s="22"/>
    </row>
    <row r="38" spans="1:16" ht="39" customHeight="1">
      <c r="A38" s="22"/>
      <c r="B38" s="35"/>
      <c r="C38" s="1180" t="s">
        <v>567</v>
      </c>
      <c r="D38" s="1181"/>
      <c r="E38" s="1182"/>
      <c r="F38" s="36">
        <v>1.43</v>
      </c>
      <c r="G38" s="37">
        <v>1.38</v>
      </c>
      <c r="H38" s="37">
        <v>1.72</v>
      </c>
      <c r="I38" s="37">
        <v>2.12</v>
      </c>
      <c r="J38" s="38">
        <v>0.55000000000000004</v>
      </c>
      <c r="K38" s="22"/>
      <c r="L38" s="22"/>
      <c r="M38" s="22"/>
      <c r="N38" s="22"/>
      <c r="O38" s="22"/>
      <c r="P38" s="22"/>
    </row>
    <row r="39" spans="1:16" ht="39" customHeight="1">
      <c r="A39" s="22"/>
      <c r="B39" s="35"/>
      <c r="C39" s="1180" t="s">
        <v>568</v>
      </c>
      <c r="D39" s="1181"/>
      <c r="E39" s="1182"/>
      <c r="F39" s="36">
        <v>0.11</v>
      </c>
      <c r="G39" s="37">
        <v>0.15</v>
      </c>
      <c r="H39" s="37">
        <v>0.14000000000000001</v>
      </c>
      <c r="I39" s="37">
        <v>0.17</v>
      </c>
      <c r="J39" s="38">
        <v>0.18</v>
      </c>
      <c r="K39" s="22"/>
      <c r="L39" s="22"/>
      <c r="M39" s="22"/>
      <c r="N39" s="22"/>
      <c r="O39" s="22"/>
      <c r="P39" s="22"/>
    </row>
    <row r="40" spans="1:16" ht="39" customHeight="1">
      <c r="A40" s="22"/>
      <c r="B40" s="35"/>
      <c r="C40" s="1180" t="s">
        <v>569</v>
      </c>
      <c r="D40" s="1181"/>
      <c r="E40" s="1182"/>
      <c r="F40" s="36">
        <v>0.06</v>
      </c>
      <c r="G40" s="37">
        <v>0.15</v>
      </c>
      <c r="H40" s="37">
        <v>0.17</v>
      </c>
      <c r="I40" s="37">
        <v>0.17</v>
      </c>
      <c r="J40" s="38">
        <v>0.12</v>
      </c>
      <c r="K40" s="22"/>
      <c r="L40" s="22"/>
      <c r="M40" s="22"/>
      <c r="N40" s="22"/>
      <c r="O40" s="22"/>
      <c r="P40" s="22"/>
    </row>
    <row r="41" spans="1:16" ht="39" customHeight="1">
      <c r="A41" s="22"/>
      <c r="B41" s="35"/>
      <c r="C41" s="1180" t="s">
        <v>570</v>
      </c>
      <c r="D41" s="1181"/>
      <c r="E41" s="1182"/>
      <c r="F41" s="36">
        <v>0</v>
      </c>
      <c r="G41" s="37">
        <v>0</v>
      </c>
      <c r="H41" s="37">
        <v>0.01</v>
      </c>
      <c r="I41" s="37">
        <v>0.03</v>
      </c>
      <c r="J41" s="38">
        <v>0.03</v>
      </c>
      <c r="K41" s="22"/>
      <c r="L41" s="22"/>
      <c r="M41" s="22"/>
      <c r="N41" s="22"/>
      <c r="O41" s="22"/>
      <c r="P41" s="22"/>
    </row>
    <row r="42" spans="1:16" ht="39" customHeight="1">
      <c r="A42" s="22"/>
      <c r="B42" s="39"/>
      <c r="C42" s="1180" t="s">
        <v>571</v>
      </c>
      <c r="D42" s="1181"/>
      <c r="E42" s="1182"/>
      <c r="F42" s="36" t="s">
        <v>514</v>
      </c>
      <c r="G42" s="37" t="s">
        <v>514</v>
      </c>
      <c r="H42" s="37" t="s">
        <v>514</v>
      </c>
      <c r="I42" s="37" t="s">
        <v>514</v>
      </c>
      <c r="J42" s="38" t="s">
        <v>514</v>
      </c>
      <c r="K42" s="22"/>
      <c r="L42" s="22"/>
      <c r="M42" s="22"/>
      <c r="N42" s="22"/>
      <c r="O42" s="22"/>
      <c r="P42" s="22"/>
    </row>
    <row r="43" spans="1:16" ht="39" customHeight="1" thickBot="1">
      <c r="A43" s="22"/>
      <c r="B43" s="40"/>
      <c r="C43" s="1183" t="s">
        <v>572</v>
      </c>
      <c r="D43" s="1184"/>
      <c r="E43" s="1185"/>
      <c r="F43" s="41">
        <v>0.36</v>
      </c>
      <c r="G43" s="42">
        <v>0.71</v>
      </c>
      <c r="H43" s="42">
        <v>0.92</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JNIbSbSv/PKaAjxfcjJoCS6J9xZDwvnXsJ4um5ppIqQPzBlxSAgs6osM0XMHz4WnLklwog9PcRimm1s70wHHg==" saltValue="mlJR1/rtieBfGhgLIDT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96" t="s">
        <v>11</v>
      </c>
      <c r="C45" s="1197"/>
      <c r="D45" s="58"/>
      <c r="E45" s="1202" t="s">
        <v>12</v>
      </c>
      <c r="F45" s="1202"/>
      <c r="G45" s="1202"/>
      <c r="H45" s="1202"/>
      <c r="I45" s="1202"/>
      <c r="J45" s="1203"/>
      <c r="K45" s="59">
        <v>3156</v>
      </c>
      <c r="L45" s="60">
        <v>3210</v>
      </c>
      <c r="M45" s="60">
        <v>3185</v>
      </c>
      <c r="N45" s="60">
        <v>3207</v>
      </c>
      <c r="O45" s="61">
        <v>3006</v>
      </c>
      <c r="P45" s="48"/>
      <c r="Q45" s="48"/>
      <c r="R45" s="48"/>
      <c r="S45" s="48"/>
      <c r="T45" s="48"/>
      <c r="U45" s="48"/>
    </row>
    <row r="46" spans="1:21" ht="30.75" customHeight="1">
      <c r="A46" s="48"/>
      <c r="B46" s="1198"/>
      <c r="C46" s="1199"/>
      <c r="D46" s="62"/>
      <c r="E46" s="1190" t="s">
        <v>13</v>
      </c>
      <c r="F46" s="1190"/>
      <c r="G46" s="1190"/>
      <c r="H46" s="1190"/>
      <c r="I46" s="1190"/>
      <c r="J46" s="1191"/>
      <c r="K46" s="63" t="s">
        <v>514</v>
      </c>
      <c r="L46" s="64" t="s">
        <v>514</v>
      </c>
      <c r="M46" s="64" t="s">
        <v>514</v>
      </c>
      <c r="N46" s="64" t="s">
        <v>514</v>
      </c>
      <c r="O46" s="65" t="s">
        <v>514</v>
      </c>
      <c r="P46" s="48"/>
      <c r="Q46" s="48"/>
      <c r="R46" s="48"/>
      <c r="S46" s="48"/>
      <c r="T46" s="48"/>
      <c r="U46" s="48"/>
    </row>
    <row r="47" spans="1:21" ht="30.75" customHeight="1">
      <c r="A47" s="48"/>
      <c r="B47" s="1198"/>
      <c r="C47" s="1199"/>
      <c r="D47" s="62"/>
      <c r="E47" s="1190" t="s">
        <v>14</v>
      </c>
      <c r="F47" s="1190"/>
      <c r="G47" s="1190"/>
      <c r="H47" s="1190"/>
      <c r="I47" s="1190"/>
      <c r="J47" s="1191"/>
      <c r="K47" s="63" t="s">
        <v>514</v>
      </c>
      <c r="L47" s="64" t="s">
        <v>514</v>
      </c>
      <c r="M47" s="64" t="s">
        <v>514</v>
      </c>
      <c r="N47" s="64" t="s">
        <v>514</v>
      </c>
      <c r="O47" s="65" t="s">
        <v>514</v>
      </c>
      <c r="P47" s="48"/>
      <c r="Q47" s="48"/>
      <c r="R47" s="48"/>
      <c r="S47" s="48"/>
      <c r="T47" s="48"/>
      <c r="U47" s="48"/>
    </row>
    <row r="48" spans="1:21" ht="30.75" customHeight="1">
      <c r="A48" s="48"/>
      <c r="B48" s="1198"/>
      <c r="C48" s="1199"/>
      <c r="D48" s="62"/>
      <c r="E48" s="1190" t="s">
        <v>15</v>
      </c>
      <c r="F48" s="1190"/>
      <c r="G48" s="1190"/>
      <c r="H48" s="1190"/>
      <c r="I48" s="1190"/>
      <c r="J48" s="1191"/>
      <c r="K48" s="63">
        <v>281</v>
      </c>
      <c r="L48" s="64">
        <v>298</v>
      </c>
      <c r="M48" s="64">
        <v>301</v>
      </c>
      <c r="N48" s="64">
        <v>315</v>
      </c>
      <c r="O48" s="65">
        <v>322</v>
      </c>
      <c r="P48" s="48"/>
      <c r="Q48" s="48"/>
      <c r="R48" s="48"/>
      <c r="S48" s="48"/>
      <c r="T48" s="48"/>
      <c r="U48" s="48"/>
    </row>
    <row r="49" spans="1:21" ht="30.75" customHeight="1">
      <c r="A49" s="48"/>
      <c r="B49" s="1198"/>
      <c r="C49" s="1199"/>
      <c r="D49" s="62"/>
      <c r="E49" s="1190" t="s">
        <v>16</v>
      </c>
      <c r="F49" s="1190"/>
      <c r="G49" s="1190"/>
      <c r="H49" s="1190"/>
      <c r="I49" s="1190"/>
      <c r="J49" s="1191"/>
      <c r="K49" s="63" t="s">
        <v>514</v>
      </c>
      <c r="L49" s="64" t="s">
        <v>514</v>
      </c>
      <c r="M49" s="64" t="s">
        <v>514</v>
      </c>
      <c r="N49" s="64" t="s">
        <v>514</v>
      </c>
      <c r="O49" s="65" t="s">
        <v>514</v>
      </c>
      <c r="P49" s="48"/>
      <c r="Q49" s="48"/>
      <c r="R49" s="48"/>
      <c r="S49" s="48"/>
      <c r="T49" s="48"/>
      <c r="U49" s="48"/>
    </row>
    <row r="50" spans="1:21" ht="30.75" customHeight="1">
      <c r="A50" s="48"/>
      <c r="B50" s="1198"/>
      <c r="C50" s="1199"/>
      <c r="D50" s="62"/>
      <c r="E50" s="1190" t="s">
        <v>17</v>
      </c>
      <c r="F50" s="1190"/>
      <c r="G50" s="1190"/>
      <c r="H50" s="1190"/>
      <c r="I50" s="1190"/>
      <c r="J50" s="1191"/>
      <c r="K50" s="63" t="s">
        <v>514</v>
      </c>
      <c r="L50" s="64" t="s">
        <v>514</v>
      </c>
      <c r="M50" s="64" t="s">
        <v>514</v>
      </c>
      <c r="N50" s="64" t="s">
        <v>514</v>
      </c>
      <c r="O50" s="65" t="s">
        <v>514</v>
      </c>
      <c r="P50" s="48"/>
      <c r="Q50" s="48"/>
      <c r="R50" s="48"/>
      <c r="S50" s="48"/>
      <c r="T50" s="48"/>
      <c r="U50" s="48"/>
    </row>
    <row r="51" spans="1:21" ht="30.75" customHeight="1">
      <c r="A51" s="48"/>
      <c r="B51" s="1200"/>
      <c r="C51" s="1201"/>
      <c r="D51" s="66"/>
      <c r="E51" s="1190" t="s">
        <v>18</v>
      </c>
      <c r="F51" s="1190"/>
      <c r="G51" s="1190"/>
      <c r="H51" s="1190"/>
      <c r="I51" s="1190"/>
      <c r="J51" s="1191"/>
      <c r="K51" s="63">
        <v>0</v>
      </c>
      <c r="L51" s="64" t="s">
        <v>514</v>
      </c>
      <c r="M51" s="64">
        <v>0</v>
      </c>
      <c r="N51" s="64" t="s">
        <v>514</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1553</v>
      </c>
      <c r="L52" s="64">
        <v>1621</v>
      </c>
      <c r="M52" s="64">
        <v>1615</v>
      </c>
      <c r="N52" s="64">
        <v>1635</v>
      </c>
      <c r="O52" s="65">
        <v>1587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1884</v>
      </c>
      <c r="L53" s="69">
        <v>1887</v>
      </c>
      <c r="M53" s="69">
        <v>1871</v>
      </c>
      <c r="N53" s="69">
        <v>1887</v>
      </c>
      <c r="O53" s="70">
        <v>1741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9y87YqpZxc8LcgWmKfNeO9/S6ROSRNFZhArdEiv3WZ3Rllo5PCqIUa/TpAmDnhPhI5DcSC4/8nkdVsNwMSfrA==" saltValue="Cp09wzeyxfKcL/vlwbxdL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16" t="s">
        <v>24</v>
      </c>
      <c r="C41" s="1217"/>
      <c r="D41" s="81"/>
      <c r="E41" s="1218" t="s">
        <v>25</v>
      </c>
      <c r="F41" s="1218"/>
      <c r="G41" s="1218"/>
      <c r="H41" s="1219"/>
      <c r="I41" s="82">
        <v>26807</v>
      </c>
      <c r="J41" s="83">
        <v>26569</v>
      </c>
      <c r="K41" s="83">
        <v>26882</v>
      </c>
      <c r="L41" s="83">
        <v>26734</v>
      </c>
      <c r="M41" s="84">
        <v>27457</v>
      </c>
    </row>
    <row r="42" spans="2:13" ht="27.75" customHeight="1">
      <c r="B42" s="1206"/>
      <c r="C42" s="1207"/>
      <c r="D42" s="85"/>
      <c r="E42" s="1210" t="s">
        <v>26</v>
      </c>
      <c r="F42" s="1210"/>
      <c r="G42" s="1210"/>
      <c r="H42" s="1211"/>
      <c r="I42" s="86" t="s">
        <v>514</v>
      </c>
      <c r="J42" s="87" t="s">
        <v>514</v>
      </c>
      <c r="K42" s="87" t="s">
        <v>514</v>
      </c>
      <c r="L42" s="87" t="s">
        <v>514</v>
      </c>
      <c r="M42" s="88" t="s">
        <v>514</v>
      </c>
    </row>
    <row r="43" spans="2:13" ht="27.75" customHeight="1">
      <c r="B43" s="1206"/>
      <c r="C43" s="1207"/>
      <c r="D43" s="85"/>
      <c r="E43" s="1210" t="s">
        <v>27</v>
      </c>
      <c r="F43" s="1210"/>
      <c r="G43" s="1210"/>
      <c r="H43" s="1211"/>
      <c r="I43" s="86">
        <v>5350</v>
      </c>
      <c r="J43" s="87">
        <v>5492</v>
      </c>
      <c r="K43" s="87">
        <v>5537</v>
      </c>
      <c r="L43" s="87">
        <v>6367</v>
      </c>
      <c r="M43" s="88">
        <v>6258</v>
      </c>
    </row>
    <row r="44" spans="2:13" ht="27.75" customHeight="1">
      <c r="B44" s="1206"/>
      <c r="C44" s="1207"/>
      <c r="D44" s="85"/>
      <c r="E44" s="1210" t="s">
        <v>28</v>
      </c>
      <c r="F44" s="1210"/>
      <c r="G44" s="1210"/>
      <c r="H44" s="1211"/>
      <c r="I44" s="86" t="s">
        <v>514</v>
      </c>
      <c r="J44" s="87" t="s">
        <v>514</v>
      </c>
      <c r="K44" s="87" t="s">
        <v>514</v>
      </c>
      <c r="L44" s="87" t="s">
        <v>514</v>
      </c>
      <c r="M44" s="88" t="s">
        <v>514</v>
      </c>
    </row>
    <row r="45" spans="2:13" ht="27.75" customHeight="1">
      <c r="B45" s="1206"/>
      <c r="C45" s="1207"/>
      <c r="D45" s="85"/>
      <c r="E45" s="1210" t="s">
        <v>29</v>
      </c>
      <c r="F45" s="1210"/>
      <c r="G45" s="1210"/>
      <c r="H45" s="1211"/>
      <c r="I45" s="86">
        <v>4334</v>
      </c>
      <c r="J45" s="87">
        <v>3784</v>
      </c>
      <c r="K45" s="87">
        <v>3524</v>
      </c>
      <c r="L45" s="87">
        <v>3251</v>
      </c>
      <c r="M45" s="88">
        <v>3157</v>
      </c>
    </row>
    <row r="46" spans="2:13" ht="27.75" customHeight="1">
      <c r="B46" s="1206"/>
      <c r="C46" s="1207"/>
      <c r="D46" s="89"/>
      <c r="E46" s="1210" t="s">
        <v>30</v>
      </c>
      <c r="F46" s="1210"/>
      <c r="G46" s="1210"/>
      <c r="H46" s="1211"/>
      <c r="I46" s="86" t="s">
        <v>514</v>
      </c>
      <c r="J46" s="87" t="s">
        <v>514</v>
      </c>
      <c r="K46" s="87" t="s">
        <v>514</v>
      </c>
      <c r="L46" s="87" t="s">
        <v>514</v>
      </c>
      <c r="M46" s="88" t="s">
        <v>514</v>
      </c>
    </row>
    <row r="47" spans="2:13" ht="27.75" customHeight="1">
      <c r="B47" s="1206"/>
      <c r="C47" s="1207"/>
      <c r="D47" s="90"/>
      <c r="E47" s="1220" t="s">
        <v>31</v>
      </c>
      <c r="F47" s="1221"/>
      <c r="G47" s="1221"/>
      <c r="H47" s="1222"/>
      <c r="I47" s="86" t="s">
        <v>514</v>
      </c>
      <c r="J47" s="87" t="s">
        <v>514</v>
      </c>
      <c r="K47" s="87" t="s">
        <v>514</v>
      </c>
      <c r="L47" s="87" t="s">
        <v>514</v>
      </c>
      <c r="M47" s="88" t="s">
        <v>514</v>
      </c>
    </row>
    <row r="48" spans="2:13" ht="27.75" customHeight="1">
      <c r="B48" s="1206"/>
      <c r="C48" s="1207"/>
      <c r="D48" s="85"/>
      <c r="E48" s="1210" t="s">
        <v>32</v>
      </c>
      <c r="F48" s="1210"/>
      <c r="G48" s="1210"/>
      <c r="H48" s="1211"/>
      <c r="I48" s="86" t="s">
        <v>514</v>
      </c>
      <c r="J48" s="87" t="s">
        <v>514</v>
      </c>
      <c r="K48" s="87" t="s">
        <v>514</v>
      </c>
      <c r="L48" s="87" t="s">
        <v>514</v>
      </c>
      <c r="M48" s="88" t="s">
        <v>514</v>
      </c>
    </row>
    <row r="49" spans="2:13" ht="27.75" customHeight="1">
      <c r="B49" s="1208"/>
      <c r="C49" s="1209"/>
      <c r="D49" s="85"/>
      <c r="E49" s="1210" t="s">
        <v>33</v>
      </c>
      <c r="F49" s="1210"/>
      <c r="G49" s="1210"/>
      <c r="H49" s="1211"/>
      <c r="I49" s="86" t="s">
        <v>514</v>
      </c>
      <c r="J49" s="87" t="s">
        <v>514</v>
      </c>
      <c r="K49" s="87" t="s">
        <v>514</v>
      </c>
      <c r="L49" s="87" t="s">
        <v>514</v>
      </c>
      <c r="M49" s="88" t="s">
        <v>514</v>
      </c>
    </row>
    <row r="50" spans="2:13" ht="27.75" customHeight="1">
      <c r="B50" s="1204" t="s">
        <v>34</v>
      </c>
      <c r="C50" s="1205"/>
      <c r="D50" s="91"/>
      <c r="E50" s="1210" t="s">
        <v>35</v>
      </c>
      <c r="F50" s="1210"/>
      <c r="G50" s="1210"/>
      <c r="H50" s="1211"/>
      <c r="I50" s="86">
        <v>4230</v>
      </c>
      <c r="J50" s="87">
        <v>3589</v>
      </c>
      <c r="K50" s="87">
        <v>3708</v>
      </c>
      <c r="L50" s="87">
        <v>3415</v>
      </c>
      <c r="M50" s="88">
        <v>3357</v>
      </c>
    </row>
    <row r="51" spans="2:13" ht="27.75" customHeight="1">
      <c r="B51" s="1206"/>
      <c r="C51" s="1207"/>
      <c r="D51" s="85"/>
      <c r="E51" s="1210" t="s">
        <v>36</v>
      </c>
      <c r="F51" s="1210"/>
      <c r="G51" s="1210"/>
      <c r="H51" s="1211"/>
      <c r="I51" s="86">
        <v>387</v>
      </c>
      <c r="J51" s="87">
        <v>543</v>
      </c>
      <c r="K51" s="87">
        <v>513</v>
      </c>
      <c r="L51" s="87">
        <v>495</v>
      </c>
      <c r="M51" s="88">
        <v>511</v>
      </c>
    </row>
    <row r="52" spans="2:13" ht="27.75" customHeight="1">
      <c r="B52" s="1208"/>
      <c r="C52" s="1209"/>
      <c r="D52" s="85"/>
      <c r="E52" s="1210" t="s">
        <v>37</v>
      </c>
      <c r="F52" s="1210"/>
      <c r="G52" s="1210"/>
      <c r="H52" s="1211"/>
      <c r="I52" s="86">
        <v>17250</v>
      </c>
      <c r="J52" s="87">
        <v>17994</v>
      </c>
      <c r="K52" s="87">
        <v>18523</v>
      </c>
      <c r="L52" s="87">
        <v>18617</v>
      </c>
      <c r="M52" s="88">
        <v>18517</v>
      </c>
    </row>
    <row r="53" spans="2:13" ht="27.75" customHeight="1" thickBot="1">
      <c r="B53" s="1212" t="s">
        <v>38</v>
      </c>
      <c r="C53" s="1213"/>
      <c r="D53" s="92"/>
      <c r="E53" s="1214" t="s">
        <v>39</v>
      </c>
      <c r="F53" s="1214"/>
      <c r="G53" s="1214"/>
      <c r="H53" s="1215"/>
      <c r="I53" s="93">
        <v>14625</v>
      </c>
      <c r="J53" s="94">
        <v>13719</v>
      </c>
      <c r="K53" s="94">
        <v>13200</v>
      </c>
      <c r="L53" s="94">
        <v>13826</v>
      </c>
      <c r="M53" s="95">
        <v>14487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lLFaeJ7PWNwcQLVhgbMO+bdeENtxJnwqdYEzMoisNOUonrLnoTyLafMIM6SAExgbJkT5r/7YjbWQxt6gRCGbw==" saltValue="xOOvxI7vhYXhSy9aodBD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31" t="s">
        <v>42</v>
      </c>
      <c r="D55" s="1231"/>
      <c r="E55" s="1232"/>
      <c r="F55" s="107">
        <v>1606</v>
      </c>
      <c r="G55" s="107">
        <v>1236</v>
      </c>
      <c r="H55" s="108">
        <v>1159</v>
      </c>
    </row>
    <row r="56" spans="2:8" ht="52.5" customHeight="1">
      <c r="B56" s="109"/>
      <c r="C56" s="1233" t="s">
        <v>43</v>
      </c>
      <c r="D56" s="1233"/>
      <c r="E56" s="1234"/>
      <c r="F56" s="110">
        <v>610</v>
      </c>
      <c r="G56" s="110">
        <v>465</v>
      </c>
      <c r="H56" s="111">
        <v>285</v>
      </c>
    </row>
    <row r="57" spans="2:8" ht="53.25" customHeight="1">
      <c r="B57" s="109"/>
      <c r="C57" s="1235" t="s">
        <v>44</v>
      </c>
      <c r="D57" s="1235"/>
      <c r="E57" s="1236"/>
      <c r="F57" s="112">
        <v>1294</v>
      </c>
      <c r="G57" s="112">
        <v>1389</v>
      </c>
      <c r="H57" s="113">
        <v>1551</v>
      </c>
    </row>
    <row r="58" spans="2:8" ht="45.75" customHeight="1">
      <c r="B58" s="114"/>
      <c r="C58" s="1223" t="s">
        <v>580</v>
      </c>
      <c r="D58" s="1224"/>
      <c r="E58" s="1225"/>
      <c r="F58" s="115">
        <v>742</v>
      </c>
      <c r="G58" s="115">
        <v>743</v>
      </c>
      <c r="H58" s="116">
        <v>731</v>
      </c>
    </row>
    <row r="59" spans="2:8" ht="45.75" customHeight="1">
      <c r="B59" s="114"/>
      <c r="C59" s="1223" t="s">
        <v>581</v>
      </c>
      <c r="D59" s="1224"/>
      <c r="E59" s="1225"/>
      <c r="F59" s="115">
        <v>179</v>
      </c>
      <c r="G59" s="115">
        <v>281</v>
      </c>
      <c r="H59" s="116">
        <v>367</v>
      </c>
    </row>
    <row r="60" spans="2:8" ht="45.75" customHeight="1">
      <c r="B60" s="114"/>
      <c r="C60" s="1223" t="s">
        <v>582</v>
      </c>
      <c r="D60" s="1224"/>
      <c r="E60" s="1225"/>
      <c r="F60" s="115">
        <v>3</v>
      </c>
      <c r="G60" s="115">
        <v>100</v>
      </c>
      <c r="H60" s="116">
        <v>191</v>
      </c>
    </row>
    <row r="61" spans="2:8" ht="45.75" customHeight="1">
      <c r="B61" s="114"/>
      <c r="C61" s="1223" t="s">
        <v>583</v>
      </c>
      <c r="D61" s="1224"/>
      <c r="E61" s="1225"/>
      <c r="F61" s="115">
        <v>140</v>
      </c>
      <c r="G61" s="115">
        <v>132</v>
      </c>
      <c r="H61" s="116">
        <v>124</v>
      </c>
    </row>
    <row r="62" spans="2:8" ht="45.75" customHeight="1" thickBot="1">
      <c r="B62" s="117"/>
      <c r="C62" s="1226" t="s">
        <v>584</v>
      </c>
      <c r="D62" s="1227"/>
      <c r="E62" s="1228"/>
      <c r="F62" s="118">
        <v>59</v>
      </c>
      <c r="G62" s="118">
        <v>59</v>
      </c>
      <c r="H62" s="119">
        <v>59</v>
      </c>
    </row>
    <row r="63" spans="2:8" ht="52.5" customHeight="1" thickBot="1">
      <c r="B63" s="120"/>
      <c r="C63" s="1229" t="s">
        <v>45</v>
      </c>
      <c r="D63" s="1229"/>
      <c r="E63" s="1230"/>
      <c r="F63" s="121">
        <v>3510</v>
      </c>
      <c r="G63" s="121">
        <v>3090</v>
      </c>
      <c r="H63" s="122">
        <v>2995</v>
      </c>
    </row>
    <row r="64" spans="2:8" ht="15" customHeight="1"/>
    <row r="65" ht="0" hidden="1" customHeight="1"/>
    <row r="66" ht="0" hidden="1" customHeight="1"/>
  </sheetData>
  <sheetProtection algorithmName="SHA-512" hashValue="MDN+goGjAhJ045HjCBmrdux7UFXMGW8gHng3AYPBqR+kvXUW834l058yH782EJEdNHbFOYZ6kbroNtaBuBbFOw==" saltValue="zxgK/WuOFgyKAPURgQeK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B1" zoomScale="55" zoomScaleNormal="55" zoomScaleSheetLayoutView="55" workbookViewId="0">
      <selection activeCell="CI39" sqref="CI39"/>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590</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556</v>
      </c>
      <c r="BQ50" s="1271"/>
      <c r="BR50" s="1271"/>
      <c r="BS50" s="1271"/>
      <c r="BT50" s="1271"/>
      <c r="BU50" s="1271"/>
      <c r="BV50" s="1271"/>
      <c r="BW50" s="1271"/>
      <c r="BX50" s="1271" t="s">
        <v>557</v>
      </c>
      <c r="BY50" s="1271"/>
      <c r="BZ50" s="1271"/>
      <c r="CA50" s="1271"/>
      <c r="CB50" s="1271"/>
      <c r="CC50" s="1271"/>
      <c r="CD50" s="1271"/>
      <c r="CE50" s="1271"/>
      <c r="CF50" s="1271" t="s">
        <v>558</v>
      </c>
      <c r="CG50" s="1271"/>
      <c r="CH50" s="1271"/>
      <c r="CI50" s="1271"/>
      <c r="CJ50" s="1271"/>
      <c r="CK50" s="1271"/>
      <c r="CL50" s="1271"/>
      <c r="CM50" s="1271"/>
      <c r="CN50" s="1271" t="s">
        <v>559</v>
      </c>
      <c r="CO50" s="1271"/>
      <c r="CP50" s="1271"/>
      <c r="CQ50" s="1271"/>
      <c r="CR50" s="1271"/>
      <c r="CS50" s="1271"/>
      <c r="CT50" s="1271"/>
      <c r="CU50" s="1271"/>
      <c r="CV50" s="1271" t="s">
        <v>560</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591</v>
      </c>
      <c r="AO51" s="1275"/>
      <c r="AP51" s="1275"/>
      <c r="AQ51" s="1275"/>
      <c r="AR51" s="1275"/>
      <c r="AS51" s="1275"/>
      <c r="AT51" s="1275"/>
      <c r="AU51" s="1275"/>
      <c r="AV51" s="1275"/>
      <c r="AW51" s="1275"/>
      <c r="AX51" s="1275"/>
      <c r="AY51" s="1275"/>
      <c r="AZ51" s="1275"/>
      <c r="BA51" s="1275"/>
      <c r="BB51" s="1275" t="s">
        <v>592</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109.2</v>
      </c>
      <c r="CG51" s="1277"/>
      <c r="CH51" s="1277"/>
      <c r="CI51" s="1277"/>
      <c r="CJ51" s="1277"/>
      <c r="CK51" s="1277"/>
      <c r="CL51" s="1277"/>
      <c r="CM51" s="1277"/>
      <c r="CN51" s="1277">
        <v>115.8</v>
      </c>
      <c r="CO51" s="1277"/>
      <c r="CP51" s="1277"/>
      <c r="CQ51" s="1277"/>
      <c r="CR51" s="1277"/>
      <c r="CS51" s="1277"/>
      <c r="CT51" s="1277"/>
      <c r="CU51" s="1277"/>
      <c r="CV51" s="1277">
        <v>122.5</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593</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65.400000000000006</v>
      </c>
      <c r="CG53" s="1277"/>
      <c r="CH53" s="1277"/>
      <c r="CI53" s="1277"/>
      <c r="CJ53" s="1277"/>
      <c r="CK53" s="1277"/>
      <c r="CL53" s="1277"/>
      <c r="CM53" s="1277"/>
      <c r="CN53" s="1277">
        <v>63.6</v>
      </c>
      <c r="CO53" s="1277"/>
      <c r="CP53" s="1277"/>
      <c r="CQ53" s="1277"/>
      <c r="CR53" s="1277"/>
      <c r="CS53" s="1277"/>
      <c r="CT53" s="1277"/>
      <c r="CU53" s="1277"/>
      <c r="CV53" s="1277">
        <v>62.7</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594</v>
      </c>
      <c r="AO55" s="1271"/>
      <c r="AP55" s="1271"/>
      <c r="AQ55" s="1271"/>
      <c r="AR55" s="1271"/>
      <c r="AS55" s="1271"/>
      <c r="AT55" s="1271"/>
      <c r="AU55" s="1271"/>
      <c r="AV55" s="1271"/>
      <c r="AW55" s="1271"/>
      <c r="AX55" s="1271"/>
      <c r="AY55" s="1271"/>
      <c r="AZ55" s="1271"/>
      <c r="BA55" s="1271"/>
      <c r="BB55" s="1275" t="s">
        <v>592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39</v>
      </c>
      <c r="CG55" s="1277"/>
      <c r="CH55" s="1277"/>
      <c r="CI55" s="1277"/>
      <c r="CJ55" s="1277"/>
      <c r="CK55" s="1277"/>
      <c r="CL55" s="1277"/>
      <c r="CM55" s="1277"/>
      <c r="CN55" s="1277">
        <v>32.5</v>
      </c>
      <c r="CO55" s="1277"/>
      <c r="CP55" s="1277"/>
      <c r="CQ55" s="1277"/>
      <c r="CR55" s="1277"/>
      <c r="CS55" s="1277"/>
      <c r="CT55" s="1277"/>
      <c r="CU55" s="1277"/>
      <c r="CV55" s="1277">
        <v>30.2</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55.4</v>
      </c>
      <c r="CG57" s="1277"/>
      <c r="CH57" s="1277"/>
      <c r="CI57" s="1277"/>
      <c r="CJ57" s="1277"/>
      <c r="CK57" s="1277"/>
      <c r="CL57" s="1277"/>
      <c r="CM57" s="1277"/>
      <c r="CN57" s="1277">
        <v>57</v>
      </c>
      <c r="CO57" s="1277"/>
      <c r="CP57" s="1277"/>
      <c r="CQ57" s="1277"/>
      <c r="CR57" s="1277"/>
      <c r="CS57" s="1277"/>
      <c r="CT57" s="1277"/>
      <c r="CU57" s="1277"/>
      <c r="CV57" s="1277">
        <v>57.6</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595</v>
      </c>
    </row>
    <row r="64" spans="1:109">
      <c r="B64" s="1246"/>
      <c r="G64" s="1253"/>
      <c r="I64" s="1287"/>
      <c r="J64" s="1287"/>
      <c r="K64" s="1287"/>
      <c r="L64" s="1287"/>
      <c r="M64" s="1287"/>
      <c r="N64" s="1288"/>
      <c r="AM64" s="1253"/>
      <c r="AN64" s="1253" t="s">
        <v>588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590</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556</v>
      </c>
      <c r="BQ72" s="1271"/>
      <c r="BR72" s="1271"/>
      <c r="BS72" s="1271"/>
      <c r="BT72" s="1271"/>
      <c r="BU72" s="1271"/>
      <c r="BV72" s="1271"/>
      <c r="BW72" s="1271"/>
      <c r="BX72" s="1271" t="s">
        <v>557</v>
      </c>
      <c r="BY72" s="1271"/>
      <c r="BZ72" s="1271"/>
      <c r="CA72" s="1271"/>
      <c r="CB72" s="1271"/>
      <c r="CC72" s="1271"/>
      <c r="CD72" s="1271"/>
      <c r="CE72" s="1271"/>
      <c r="CF72" s="1271" t="s">
        <v>558</v>
      </c>
      <c r="CG72" s="1271"/>
      <c r="CH72" s="1271"/>
      <c r="CI72" s="1271"/>
      <c r="CJ72" s="1271"/>
      <c r="CK72" s="1271"/>
      <c r="CL72" s="1271"/>
      <c r="CM72" s="1271"/>
      <c r="CN72" s="1271" t="s">
        <v>559</v>
      </c>
      <c r="CO72" s="1271"/>
      <c r="CP72" s="1271"/>
      <c r="CQ72" s="1271"/>
      <c r="CR72" s="1271"/>
      <c r="CS72" s="1271"/>
      <c r="CT72" s="1271"/>
      <c r="CU72" s="1271"/>
      <c r="CV72" s="1271" t="s">
        <v>560</v>
      </c>
      <c r="CW72" s="1271"/>
      <c r="CX72" s="1271"/>
      <c r="CY72" s="1271"/>
      <c r="CZ72" s="1271"/>
      <c r="DA72" s="1271"/>
      <c r="DB72" s="1271"/>
      <c r="DC72" s="1271"/>
    </row>
    <row r="73" spans="2:107">
      <c r="B73" s="1246"/>
      <c r="G73" s="1272"/>
      <c r="H73" s="1272"/>
      <c r="I73" s="1272"/>
      <c r="J73" s="1272"/>
      <c r="K73" s="1294"/>
      <c r="L73" s="1294"/>
      <c r="M73" s="1294"/>
      <c r="N73" s="1294"/>
      <c r="AM73" s="1264"/>
      <c r="AN73" s="1275" t="s">
        <v>591</v>
      </c>
      <c r="AO73" s="1275"/>
      <c r="AP73" s="1275"/>
      <c r="AQ73" s="1275"/>
      <c r="AR73" s="1275"/>
      <c r="AS73" s="1275"/>
      <c r="AT73" s="1275"/>
      <c r="AU73" s="1275"/>
      <c r="AV73" s="1275"/>
      <c r="AW73" s="1275"/>
      <c r="AX73" s="1275"/>
      <c r="AY73" s="1275"/>
      <c r="AZ73" s="1275"/>
      <c r="BA73" s="1275"/>
      <c r="BB73" s="1275" t="s">
        <v>592</v>
      </c>
      <c r="BC73" s="1275"/>
      <c r="BD73" s="1275"/>
      <c r="BE73" s="1275"/>
      <c r="BF73" s="1275"/>
      <c r="BG73" s="1275"/>
      <c r="BH73" s="1275"/>
      <c r="BI73" s="1275"/>
      <c r="BJ73" s="1275"/>
      <c r="BK73" s="1275"/>
      <c r="BL73" s="1275"/>
      <c r="BM73" s="1275"/>
      <c r="BN73" s="1275"/>
      <c r="BO73" s="1275"/>
      <c r="BP73" s="1277">
        <v>121.4</v>
      </c>
      <c r="BQ73" s="1277"/>
      <c r="BR73" s="1277"/>
      <c r="BS73" s="1277"/>
      <c r="BT73" s="1277"/>
      <c r="BU73" s="1277"/>
      <c r="BV73" s="1277"/>
      <c r="BW73" s="1277"/>
      <c r="BX73" s="1277">
        <v>115.3</v>
      </c>
      <c r="BY73" s="1277"/>
      <c r="BZ73" s="1277"/>
      <c r="CA73" s="1277"/>
      <c r="CB73" s="1277"/>
      <c r="CC73" s="1277"/>
      <c r="CD73" s="1277"/>
      <c r="CE73" s="1277"/>
      <c r="CF73" s="1277">
        <v>109.2</v>
      </c>
      <c r="CG73" s="1277"/>
      <c r="CH73" s="1277"/>
      <c r="CI73" s="1277"/>
      <c r="CJ73" s="1277"/>
      <c r="CK73" s="1277"/>
      <c r="CL73" s="1277"/>
      <c r="CM73" s="1277"/>
      <c r="CN73" s="1277">
        <v>115.8</v>
      </c>
      <c r="CO73" s="1277"/>
      <c r="CP73" s="1277"/>
      <c r="CQ73" s="1277"/>
      <c r="CR73" s="1277"/>
      <c r="CS73" s="1277"/>
      <c r="CT73" s="1277"/>
      <c r="CU73" s="1277"/>
      <c r="CV73" s="1277">
        <v>122.5</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597</v>
      </c>
      <c r="BC75" s="1275"/>
      <c r="BD75" s="1275"/>
      <c r="BE75" s="1275"/>
      <c r="BF75" s="1275"/>
      <c r="BG75" s="1275"/>
      <c r="BH75" s="1275"/>
      <c r="BI75" s="1275"/>
      <c r="BJ75" s="1275"/>
      <c r="BK75" s="1275"/>
      <c r="BL75" s="1275"/>
      <c r="BM75" s="1275"/>
      <c r="BN75" s="1275"/>
      <c r="BO75" s="1275"/>
      <c r="BP75" s="1277">
        <v>15.5</v>
      </c>
      <c r="BQ75" s="1277"/>
      <c r="BR75" s="1277"/>
      <c r="BS75" s="1277"/>
      <c r="BT75" s="1277"/>
      <c r="BU75" s="1277"/>
      <c r="BV75" s="1277"/>
      <c r="BW75" s="1277"/>
      <c r="BX75" s="1277">
        <v>15.6</v>
      </c>
      <c r="BY75" s="1277"/>
      <c r="BZ75" s="1277"/>
      <c r="CA75" s="1277"/>
      <c r="CB75" s="1277"/>
      <c r="CC75" s="1277"/>
      <c r="CD75" s="1277"/>
      <c r="CE75" s="1277"/>
      <c r="CF75" s="1277">
        <v>15.6</v>
      </c>
      <c r="CG75" s="1277"/>
      <c r="CH75" s="1277"/>
      <c r="CI75" s="1277"/>
      <c r="CJ75" s="1277"/>
      <c r="CK75" s="1277"/>
      <c r="CL75" s="1277"/>
      <c r="CM75" s="1277"/>
      <c r="CN75" s="1277">
        <v>15.7</v>
      </c>
      <c r="CO75" s="1277"/>
      <c r="CP75" s="1277"/>
      <c r="CQ75" s="1277"/>
      <c r="CR75" s="1277"/>
      <c r="CS75" s="1277"/>
      <c r="CT75" s="1277"/>
      <c r="CU75" s="1277"/>
      <c r="CV75" s="1277">
        <v>15.3</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594</v>
      </c>
      <c r="AO77" s="1271"/>
      <c r="AP77" s="1271"/>
      <c r="AQ77" s="1271"/>
      <c r="AR77" s="1271"/>
      <c r="AS77" s="1271"/>
      <c r="AT77" s="1271"/>
      <c r="AU77" s="1271"/>
      <c r="AV77" s="1271"/>
      <c r="AW77" s="1271"/>
      <c r="AX77" s="1271"/>
      <c r="AY77" s="1271"/>
      <c r="AZ77" s="1271"/>
      <c r="BA77" s="1271"/>
      <c r="BB77" s="1275" t="s">
        <v>592</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597</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a5Cuxh5oFeeC5VXhuen06W7mjSR4lZyfO1uI2P/JF4DeWzw9NSa1nSdYxfJCqnXoIU7Q2gil2bbDKMo0CG2xA==" saltValue="+0CEu6zPeWY2ehKjlAD2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4" zoomScale="85" zoomScaleNormal="85" zoomScaleSheetLayoutView="70" workbookViewId="0">
      <selection activeCell="CI39" sqref="CI3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Ns1WRA5TbwkMuzS81rcJ9IeU+NrjuwuUJAPA+TwuOYBNNLju9uHLk0e1wyZ+kFGNeTf2oVYVTc7Efb1S9MvvA==" saltValue="CAWdAMW9jb1nZ4b1ZvRn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41" zoomScale="85" zoomScaleNormal="85" zoomScaleSheetLayoutView="55" workbookViewId="0">
      <selection activeCell="CI39" sqref="CI3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Yhtovd6o2TZR7MkLT26NJRzikNxyonImnztJkOR5TA2B2oqi55xH5epFNxmRLdckmI8j36qU0HJ6yXb5vAdrQ==" saltValue="od2PjOsLpyA0JUQL/bOO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44435</v>
      </c>
      <c r="E3" s="141"/>
      <c r="F3" s="142">
        <v>63956</v>
      </c>
      <c r="G3" s="143"/>
      <c r="H3" s="144"/>
    </row>
    <row r="4" spans="1:8">
      <c r="A4" s="145"/>
      <c r="B4" s="146"/>
      <c r="C4" s="147"/>
      <c r="D4" s="148">
        <v>13309</v>
      </c>
      <c r="E4" s="149"/>
      <c r="F4" s="150">
        <v>29239</v>
      </c>
      <c r="G4" s="151"/>
      <c r="H4" s="152"/>
    </row>
    <row r="5" spans="1:8">
      <c r="A5" s="133" t="s">
        <v>548</v>
      </c>
      <c r="B5" s="138"/>
      <c r="C5" s="139"/>
      <c r="D5" s="140">
        <v>40445</v>
      </c>
      <c r="E5" s="141"/>
      <c r="F5" s="142">
        <v>66255</v>
      </c>
      <c r="G5" s="143"/>
      <c r="H5" s="144"/>
    </row>
    <row r="6" spans="1:8">
      <c r="A6" s="145"/>
      <c r="B6" s="146"/>
      <c r="C6" s="147"/>
      <c r="D6" s="148">
        <v>23264</v>
      </c>
      <c r="E6" s="149"/>
      <c r="F6" s="150">
        <v>31822</v>
      </c>
      <c r="G6" s="151"/>
      <c r="H6" s="152"/>
    </row>
    <row r="7" spans="1:8">
      <c r="A7" s="133" t="s">
        <v>549</v>
      </c>
      <c r="B7" s="138"/>
      <c r="C7" s="139"/>
      <c r="D7" s="140">
        <v>47293</v>
      </c>
      <c r="E7" s="141"/>
      <c r="F7" s="142">
        <v>92247</v>
      </c>
      <c r="G7" s="143"/>
      <c r="H7" s="144"/>
    </row>
    <row r="8" spans="1:8">
      <c r="A8" s="145"/>
      <c r="B8" s="146"/>
      <c r="C8" s="147"/>
      <c r="D8" s="148">
        <v>25340</v>
      </c>
      <c r="E8" s="149"/>
      <c r="F8" s="150">
        <v>37204</v>
      </c>
      <c r="G8" s="151"/>
      <c r="H8" s="152"/>
    </row>
    <row r="9" spans="1:8">
      <c r="A9" s="133" t="s">
        <v>550</v>
      </c>
      <c r="B9" s="138"/>
      <c r="C9" s="139"/>
      <c r="D9" s="140">
        <v>44937</v>
      </c>
      <c r="E9" s="141"/>
      <c r="F9" s="142">
        <v>67319</v>
      </c>
      <c r="G9" s="143"/>
      <c r="H9" s="144"/>
    </row>
    <row r="10" spans="1:8">
      <c r="A10" s="145"/>
      <c r="B10" s="146"/>
      <c r="C10" s="147"/>
      <c r="D10" s="148">
        <v>22610</v>
      </c>
      <c r="E10" s="149"/>
      <c r="F10" s="150">
        <v>38101</v>
      </c>
      <c r="G10" s="151"/>
      <c r="H10" s="152"/>
    </row>
    <row r="11" spans="1:8">
      <c r="A11" s="133" t="s">
        <v>551</v>
      </c>
      <c r="B11" s="138"/>
      <c r="C11" s="139"/>
      <c r="D11" s="140">
        <v>65037</v>
      </c>
      <c r="E11" s="141"/>
      <c r="F11" s="142">
        <v>70615</v>
      </c>
      <c r="G11" s="143"/>
      <c r="H11" s="144"/>
    </row>
    <row r="12" spans="1:8">
      <c r="A12" s="145"/>
      <c r="B12" s="146"/>
      <c r="C12" s="153"/>
      <c r="D12" s="148">
        <v>38699</v>
      </c>
      <c r="E12" s="149"/>
      <c r="F12" s="150">
        <v>37382</v>
      </c>
      <c r="G12" s="151"/>
      <c r="H12" s="152"/>
    </row>
    <row r="13" spans="1:8">
      <c r="A13" s="133"/>
      <c r="B13" s="138"/>
      <c r="C13" s="154"/>
      <c r="D13" s="155">
        <v>48429</v>
      </c>
      <c r="E13" s="156"/>
      <c r="F13" s="157">
        <v>72078</v>
      </c>
      <c r="G13" s="158"/>
      <c r="H13" s="144"/>
    </row>
    <row r="14" spans="1:8">
      <c r="A14" s="145"/>
      <c r="B14" s="146"/>
      <c r="C14" s="147"/>
      <c r="D14" s="148">
        <v>24644</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2.35</v>
      </c>
      <c r="C19" s="159">
        <f>ROUND(VALUE(SUBSTITUTE(実質収支比率等に係る経年分析!G$48,"▲","-")),2)</f>
        <v>4.84</v>
      </c>
      <c r="D19" s="159">
        <f>ROUND(VALUE(SUBSTITUTE(実質収支比率等に係る経年分析!H$48,"▲","-")),2)</f>
        <v>4.22</v>
      </c>
      <c r="E19" s="159">
        <f>ROUND(VALUE(SUBSTITUTE(実質収支比率等に係る経年分析!I$48,"▲","-")),2)</f>
        <v>3.81</v>
      </c>
      <c r="F19" s="159">
        <f>ROUND(VALUE(SUBSTITUTE(実質収支比率等に係る経年分析!J$48,"▲","-")),2)</f>
        <v>4.9800000000000004</v>
      </c>
    </row>
    <row r="20" spans="1:11">
      <c r="A20" s="159" t="s">
        <v>49</v>
      </c>
      <c r="B20" s="159">
        <f>ROUND(VALUE(SUBSTITUTE(実質収支比率等に係る経年分析!F$47,"▲","-")),2)</f>
        <v>10.95</v>
      </c>
      <c r="C20" s="159">
        <f>ROUND(VALUE(SUBSTITUTE(実質収支比率等に係る経年分析!G$47,"▲","-")),2)</f>
        <v>11.01</v>
      </c>
      <c r="D20" s="159">
        <f>ROUND(VALUE(SUBSTITUTE(実質収支比率等に係る経年分析!H$47,"▲","-")),2)</f>
        <v>11.76</v>
      </c>
      <c r="E20" s="159">
        <f>ROUND(VALUE(SUBSTITUTE(実質収支比率等に係る経年分析!I$47,"▲","-")),2)</f>
        <v>9.14</v>
      </c>
      <c r="F20" s="159">
        <f>ROUND(VALUE(SUBSTITUTE(実質収支比率等に係る経年分析!J$47,"▲","-")),2)</f>
        <v>8.67</v>
      </c>
    </row>
    <row r="21" spans="1:11">
      <c r="A21" s="159" t="s">
        <v>50</v>
      </c>
      <c r="B21" s="159">
        <f>IF(ISNUMBER(VALUE(SUBSTITUTE(実質収支比率等に係る経年分析!F$49,"▲","-"))),ROUND(VALUE(SUBSTITUTE(実質収支比率等に係る経年分析!F$49,"▲","-")),2),NA())</f>
        <v>-0.75</v>
      </c>
      <c r="C21" s="159">
        <f>IF(ISNUMBER(VALUE(SUBSTITUTE(実質収支比率等に係る経年分析!G$49,"▲","-"))),ROUND(VALUE(SUBSTITUTE(実質収支比率等に係る経年分析!G$49,"▲","-")),2),NA())</f>
        <v>2.52</v>
      </c>
      <c r="D21" s="159">
        <f>IF(ISNUMBER(VALUE(SUBSTITUTE(実質収支比率等に係る経年分析!H$49,"▲","-"))),ROUND(VALUE(SUBSTITUTE(実質収支比率等に係る経年分析!H$49,"▲","-")),2),NA())</f>
        <v>0.38</v>
      </c>
      <c r="E21" s="159">
        <f>IF(ISNUMBER(VALUE(SUBSTITUTE(実質収支比率等に係る経年分析!I$49,"▲","-"))),ROUND(VALUE(SUBSTITUTE(実質収支比率等に係る経年分析!I$49,"▲","-")),2),NA())</f>
        <v>-3.16</v>
      </c>
      <c r="F21" s="159">
        <f>IF(ISNUMBER(VALUE(SUBSTITUTE(実質収支比率等に係る経年分析!J$49,"▲","-"))),ROUND(VALUE(SUBSTITUTE(実質収支比率等に係る経年分析!J$49,"▲","-")),2),NA())</f>
        <v>0.68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0.71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0.92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鳴門市住宅新築資金等貸付事業特別会計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鳴門市公共下水道事業特別会計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c r="A31" s="160" t="str">
        <f>IF(連結実質赤字比率に係る赤字・黒字の構成分析!C$39="",NA(),連結実質赤字比率に係る赤字・黒字の構成分析!C$39)</f>
        <v>鳴門市後期高齢者医療特別会計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0.14000000000000001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c r="A32" s="160" t="str">
        <f>IF(連結実質赤字比率に係る赤字・黒字の構成分析!C$38="",NA(),連結実質赤字比率に係る赤字・黒字の構成分析!C$38)</f>
        <v>鳴門市国民健康保険事業特別会計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1.72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0.55000000000000004</v>
      </c>
    </row>
    <row r="33" spans="1:16">
      <c r="A33" s="160" t="str">
        <f>IF(連結実質赤字比率に係る赤字・黒字の構成分析!C$37="",NA(),連結実質赤字比率に係る赤字・黒字の構成分析!C$37)</f>
        <v>鳴門市介護保険事業特別会計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1.1299999999999999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4.9400000000000004</v>
      </c>
    </row>
    <row r="35" spans="1:16">
      <c r="A35" s="160" t="str">
        <f>IF(連結実質赤字比率に係る赤字・黒字の構成分析!C$35="",NA(),連結実質赤字比率に係る赤字・黒字の構成分析!C$35)</f>
        <v>鳴門市水道事業会計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10.54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10.43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10.94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11.38</v>
      </c>
    </row>
    <row r="36" spans="1:16">
      <c r="A36" s="160" t="str">
        <f>IF(連結実質赤字比率に係る赤字・黒字の構成分析!C$34="",NA(),連結実質赤字比率に係る赤字・黒字の構成分析!C$34)</f>
        <v>鳴門市モーターボート競走事業会計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44.37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46.37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20.12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30.65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40.409999999999997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1553</v>
      </c>
      <c r="E42" s="161"/>
      <c r="F42" s="161"/>
      <c r="G42" s="161">
        <f>'実質公債費比率（分子）の構造'!L$52</f>
        <v>1621</v>
      </c>
      <c r="H42" s="161"/>
      <c r="I42" s="161"/>
      <c r="J42" s="161">
        <f>'実質公債費比率（分子）の構造'!M$52</f>
        <v>1615</v>
      </c>
      <c r="K42" s="161"/>
      <c r="L42" s="161"/>
      <c r="M42" s="161">
        <f>'実質公債費比率（分子）の構造'!N$52</f>
        <v>1635</v>
      </c>
      <c r="N42" s="161"/>
      <c r="O42" s="161"/>
      <c r="P42" s="161">
        <f>'実質公債費比率（分子）の構造'!O$52</f>
        <v>1587</v>
      </c>
    </row>
    <row r="43" spans="1:16">
      <c r="A43" s="161" t="s">
        <v>58</v>
      </c>
      <c r="B43" s="161">
        <f>'実質公債費比率（分子）の構造'!K$51</f>
        <v>0</v>
      </c>
      <c r="C43" s="161"/>
      <c r="D43" s="161"/>
      <c r="E43" s="161" t="str">
        <f>'実質公債費比率（分子）の構造'!L$51</f>
        <v>-</v>
      </c>
      <c r="F43" s="161"/>
      <c r="G43" s="161"/>
      <c r="H43" s="161">
        <f>'実質公債費比率（分子）の構造'!M$51</f>
        <v>0</v>
      </c>
      <c r="I43" s="161"/>
      <c r="J43" s="161"/>
      <c r="K43" s="161" t="str">
        <f>'実質公債費比率（分子）の構造'!N$51</f>
        <v>-</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281</v>
      </c>
      <c r="C46" s="161"/>
      <c r="D46" s="161"/>
      <c r="E46" s="161">
        <f>'実質公債費比率（分子）の構造'!L$48</f>
        <v>298</v>
      </c>
      <c r="F46" s="161"/>
      <c r="G46" s="161"/>
      <c r="H46" s="161">
        <f>'実質公債費比率（分子）の構造'!M$48</f>
        <v>301</v>
      </c>
      <c r="I46" s="161"/>
      <c r="J46" s="161"/>
      <c r="K46" s="161">
        <f>'実質公債費比率（分子）の構造'!N$48</f>
        <v>315</v>
      </c>
      <c r="L46" s="161"/>
      <c r="M46" s="161"/>
      <c r="N46" s="161">
        <f>'実質公債費比率（分子）の構造'!O$48</f>
        <v>322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3156</v>
      </c>
      <c r="C49" s="161"/>
      <c r="D49" s="161"/>
      <c r="E49" s="161">
        <f>'実質公債費比率（分子）の構造'!L$45</f>
        <v>3210</v>
      </c>
      <c r="F49" s="161"/>
      <c r="G49" s="161"/>
      <c r="H49" s="161">
        <f>'実質公債費比率（分子）の構造'!M$45</f>
        <v>3185</v>
      </c>
      <c r="I49" s="161"/>
      <c r="J49" s="161"/>
      <c r="K49" s="161">
        <f>'実質公債費比率（分子）の構造'!N$45</f>
        <v>3207</v>
      </c>
      <c r="L49" s="161"/>
      <c r="M49" s="161"/>
      <c r="N49" s="161">
        <f>'実質公債費比率（分子）の構造'!O$45</f>
        <v>3006</v>
      </c>
      <c r="O49" s="161"/>
      <c r="P49" s="161"/>
    </row>
    <row r="50" spans="1:16">
      <c r="A50" s="161" t="s">
        <v>65</v>
      </c>
      <c r="B50" s="161" t="e">
        <f>NA()</f>
        <v>#N/A</v>
      </c>
      <c r="C50" s="161">
        <f>IF(ISNUMBER('実質公債費比率（分子）の構造'!K$53),'実質公債費比率（分子）の構造'!K$53,NA())</f>
        <v>1884</v>
      </c>
      <c r="D50" s="161" t="e">
        <f>NA()</f>
        <v>#N/A</v>
      </c>
      <c r="E50" s="161" t="e">
        <f>NA()</f>
        <v>#N/A</v>
      </c>
      <c r="F50" s="161">
        <f>IF(ISNUMBER('実質公債費比率（分子）の構造'!L$53),'実質公債費比率（分子）の構造'!L$53,NA())</f>
        <v>1887</v>
      </c>
      <c r="G50" s="161" t="e">
        <f>NA()</f>
        <v>#N/A</v>
      </c>
      <c r="H50" s="161" t="e">
        <f>NA()</f>
        <v>#N/A</v>
      </c>
      <c r="I50" s="161">
        <f>IF(ISNUMBER('実質公債費比率（分子）の構造'!M$53),'実質公債費比率（分子）の構造'!M$53,NA())</f>
        <v>1871</v>
      </c>
      <c r="J50" s="161" t="e">
        <f>NA()</f>
        <v>#N/A</v>
      </c>
      <c r="K50" s="161" t="e">
        <f>NA()</f>
        <v>#N/A</v>
      </c>
      <c r="L50" s="161">
        <f>IF(ISNUMBER('実質公債費比率（分子）の構造'!N$53),'実質公債費比率（分子）の構造'!N$53,NA())</f>
        <v>1887</v>
      </c>
      <c r="M50" s="161" t="e">
        <f>NA()</f>
        <v>#N/A</v>
      </c>
      <c r="N50" s="161" t="e">
        <f>NA()</f>
        <v>#N/A</v>
      </c>
      <c r="O50" s="161">
        <f>IF(ISNUMBER('実質公債費比率（分子）の構造'!O$53),'実質公債費比率（分子）の構造'!O$53,NA())</f>
        <v>1741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17250</v>
      </c>
      <c r="E56" s="160"/>
      <c r="F56" s="160"/>
      <c r="G56" s="160">
        <f>'将来負担比率（分子）の構造'!J$52</f>
        <v>17994</v>
      </c>
      <c r="H56" s="160"/>
      <c r="I56" s="160"/>
      <c r="J56" s="160">
        <f>'将来負担比率（分子）の構造'!K$52</f>
        <v>18523</v>
      </c>
      <c r="K56" s="160"/>
      <c r="L56" s="160"/>
      <c r="M56" s="160">
        <f>'将来負担比率（分子）の構造'!L$52</f>
        <v>18617</v>
      </c>
      <c r="N56" s="160"/>
      <c r="O56" s="160"/>
      <c r="P56" s="160">
        <f>'将来負担比率（分子）の構造'!M$52</f>
        <v>18517</v>
      </c>
    </row>
    <row r="57" spans="1:16">
      <c r="A57" s="160" t="s">
        <v>36</v>
      </c>
      <c r="B57" s="160"/>
      <c r="C57" s="160"/>
      <c r="D57" s="160">
        <f>'将来負担比率（分子）の構造'!I$51</f>
        <v>387</v>
      </c>
      <c r="E57" s="160"/>
      <c r="F57" s="160"/>
      <c r="G57" s="160">
        <f>'将来負担比率（分子）の構造'!J$51</f>
        <v>543</v>
      </c>
      <c r="H57" s="160"/>
      <c r="I57" s="160"/>
      <c r="J57" s="160">
        <f>'将来負担比率（分子）の構造'!K$51</f>
        <v>513</v>
      </c>
      <c r="K57" s="160"/>
      <c r="L57" s="160"/>
      <c r="M57" s="160">
        <f>'将来負担比率（分子）の構造'!L$51</f>
        <v>495</v>
      </c>
      <c r="N57" s="160"/>
      <c r="O57" s="160"/>
      <c r="P57" s="160">
        <f>'将来負担比率（分子）の構造'!M$51</f>
        <v>511</v>
      </c>
    </row>
    <row r="58" spans="1:16">
      <c r="A58" s="160" t="s">
        <v>35</v>
      </c>
      <c r="B58" s="160"/>
      <c r="C58" s="160"/>
      <c r="D58" s="160">
        <f>'将来負担比率（分子）の構造'!I$50</f>
        <v>4230</v>
      </c>
      <c r="E58" s="160"/>
      <c r="F58" s="160"/>
      <c r="G58" s="160">
        <f>'将来負担比率（分子）の構造'!J$50</f>
        <v>3589</v>
      </c>
      <c r="H58" s="160"/>
      <c r="I58" s="160"/>
      <c r="J58" s="160">
        <f>'将来負担比率（分子）の構造'!K$50</f>
        <v>3708</v>
      </c>
      <c r="K58" s="160"/>
      <c r="L58" s="160"/>
      <c r="M58" s="160">
        <f>'将来負担比率（分子）の構造'!L$50</f>
        <v>3415</v>
      </c>
      <c r="N58" s="160"/>
      <c r="O58" s="160"/>
      <c r="P58" s="160">
        <f>'将来負担比率（分子）の構造'!M$50</f>
        <v>3357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4334</v>
      </c>
      <c r="C62" s="160"/>
      <c r="D62" s="160"/>
      <c r="E62" s="160">
        <f>'将来負担比率（分子）の構造'!J$45</f>
        <v>3784</v>
      </c>
      <c r="F62" s="160"/>
      <c r="G62" s="160"/>
      <c r="H62" s="160">
        <f>'将来負担比率（分子）の構造'!K$45</f>
        <v>3524</v>
      </c>
      <c r="I62" s="160"/>
      <c r="J62" s="160"/>
      <c r="K62" s="160">
        <f>'将来負担比率（分子）の構造'!L$45</f>
        <v>3251</v>
      </c>
      <c r="L62" s="160"/>
      <c r="M62" s="160"/>
      <c r="N62" s="160">
        <f>'将来負担比率（分子）の構造'!M$45</f>
        <v>3157</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5350</v>
      </c>
      <c r="C64" s="160"/>
      <c r="D64" s="160"/>
      <c r="E64" s="160">
        <f>'将来負担比率（分子）の構造'!J$43</f>
        <v>5492</v>
      </c>
      <c r="F64" s="160"/>
      <c r="G64" s="160"/>
      <c r="H64" s="160">
        <f>'将来負担比率（分子）の構造'!K$43</f>
        <v>5537</v>
      </c>
      <c r="I64" s="160"/>
      <c r="J64" s="160"/>
      <c r="K64" s="160">
        <f>'将来負担比率（分子）の構造'!L$43</f>
        <v>6367</v>
      </c>
      <c r="L64" s="160"/>
      <c r="M64" s="160"/>
      <c r="N64" s="160">
        <f>'将来負担比率（分子）の構造'!M$43</f>
        <v>6258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26807</v>
      </c>
      <c r="C66" s="160"/>
      <c r="D66" s="160"/>
      <c r="E66" s="160">
        <f>'将来負担比率（分子）の構造'!J$41</f>
        <v>26569</v>
      </c>
      <c r="F66" s="160"/>
      <c r="G66" s="160"/>
      <c r="H66" s="160">
        <f>'将来負担比率（分子）の構造'!K$41</f>
        <v>26882</v>
      </c>
      <c r="I66" s="160"/>
      <c r="J66" s="160"/>
      <c r="K66" s="160">
        <f>'将来負担比率（分子）の構造'!L$41</f>
        <v>26734</v>
      </c>
      <c r="L66" s="160"/>
      <c r="M66" s="160"/>
      <c r="N66" s="160">
        <f>'将来負担比率（分子）の構造'!M$41</f>
        <v>27457</v>
      </c>
      <c r="O66" s="160"/>
      <c r="P66" s="160"/>
    </row>
    <row r="67" spans="1:16">
      <c r="A67" s="160" t="s">
        <v>69</v>
      </c>
      <c r="B67" s="160" t="e">
        <f>NA()</f>
        <v>#N/A</v>
      </c>
      <c r="C67" s="160">
        <f>IF(ISNUMBER('将来負担比率（分子）の構造'!I$53), IF('将来負担比率（分子）の構造'!I$53 &lt; 0, 0, '将来負担比率（分子）の構造'!I$53), NA())</f>
        <v>14625</v>
      </c>
      <c r="D67" s="160" t="e">
        <f>NA()</f>
        <v>#N/A</v>
      </c>
      <c r="E67" s="160" t="e">
        <f>NA()</f>
        <v>#N/A</v>
      </c>
      <c r="F67" s="160">
        <f>IF(ISNUMBER('将来負担比率（分子）の構造'!J$53), IF('将来負担比率（分子）の構造'!J$53 &lt; 0, 0, '将来負担比率（分子）の構造'!J$53), NA())</f>
        <v>13719</v>
      </c>
      <c r="G67" s="160" t="e">
        <f>NA()</f>
        <v>#N/A</v>
      </c>
      <c r="H67" s="160" t="e">
        <f>NA()</f>
        <v>#N/A</v>
      </c>
      <c r="I67" s="160">
        <f>IF(ISNUMBER('将来負担比率（分子）の構造'!K$53), IF('将来負担比率（分子）の構造'!K$53 &lt; 0, 0, '将来負担比率（分子）の構造'!K$53), NA())</f>
        <v>13200</v>
      </c>
      <c r="J67" s="160" t="e">
        <f>NA()</f>
        <v>#N/A</v>
      </c>
      <c r="K67" s="160" t="e">
        <f>NA()</f>
        <v>#N/A</v>
      </c>
      <c r="L67" s="160">
        <f>IF(ISNUMBER('将来負担比率（分子）の構造'!L$53), IF('将来負担比率（分子）の構造'!L$53 &lt; 0, 0, '将来負担比率（分子）の構造'!L$53), NA())</f>
        <v>13826</v>
      </c>
      <c r="M67" s="160" t="e">
        <f>NA()</f>
        <v>#N/A</v>
      </c>
      <c r="N67" s="160" t="e">
        <f>NA()</f>
        <v>#N/A</v>
      </c>
      <c r="O67" s="160">
        <f>IF(ISNUMBER('将来負担比率（分子）の構造'!M$53), IF('将来負担比率（分子）の構造'!M$53 &lt; 0, 0, '将来負担比率（分子）の構造'!M$53), NA())</f>
        <v>14487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1606</v>
      </c>
      <c r="C72" s="164">
        <f>基金残高に係る経年分析!G55</f>
        <v>1236</v>
      </c>
      <c r="D72" s="164">
        <f>基金残高に係る経年分析!H55</f>
        <v>1159</v>
      </c>
    </row>
    <row r="73" spans="1:16">
      <c r="A73" s="163" t="s">
        <v>72</v>
      </c>
      <c r="B73" s="164">
        <f>基金残高に係る経年分析!F56</f>
        <v>610</v>
      </c>
      <c r="C73" s="164">
        <f>基金残高に係る経年分析!G56</f>
        <v>465</v>
      </c>
      <c r="D73" s="164">
        <f>基金残高に係る経年分析!H56</f>
        <v>285</v>
      </c>
    </row>
    <row r="74" spans="1:16">
      <c r="A74" s="163" t="s">
        <v>73</v>
      </c>
      <c r="B74" s="164">
        <f>基金残高に係る経年分析!F57</f>
        <v>1294</v>
      </c>
      <c r="C74" s="164">
        <f>基金残高に係る経年分析!G57</f>
        <v>1389</v>
      </c>
      <c r="D74" s="164">
        <f>基金残高に係る経年分析!H57</f>
        <v>1551</v>
      </c>
    </row>
  </sheetData>
  <sheetProtection algorithmName="SHA-512" hashValue="dGc8XGS9Sg53mfEr9JKwKgZyxd+ibIBPRxK26uwwjruSd38u6cqf1zLRKl+jrLcOc9qI0fPxETVB4M8dIvwLeA==" saltValue="+hD1RAxQTbWMX0R3nDT/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三栖 大樹</cp:lastModifiedBy>
  <cp:lastPrinted>2019-03-13T05:07:36Z</cp:lastPrinted>
  <dcterms:created xsi:type="dcterms:W3CDTF">2019-02-14T04:26:43Z</dcterms:created>
  <dcterms:modified xsi:type="dcterms:W3CDTF">2019-10-24T06:22:53Z</dcterms:modified>
  <cp:category/>
</cp:coreProperties>
</file>