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33\共有\SZ100100財政課\20 照会・回答・調査・取材等関係\01 県・他市からの照会等\01 徳島県\06 財政状況資料集\R1\20191017 【作業依頼】平成29年度財政状況資料集の作成について（2回目）\03 回答\"/>
    </mc:Choice>
  </mc:AlternateContent>
  <bookViews>
    <workbookView xWindow="0" yWindow="0" windowWidth="15360" windowHeight="7635" tabRatio="852"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7" i="12" l="1"/>
  <c r="AA32" i="12"/>
  <c r="AA33" i="12"/>
  <c r="AA34" i="12"/>
  <c r="AA35" i="12"/>
  <c r="AA36" i="12"/>
  <c r="AA31" i="12"/>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U38" i="10"/>
  <c r="C38" i="10"/>
  <c r="BE37" i="10"/>
  <c r="U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s="1"/>
  <c r="U36" i="10" s="1"/>
  <c r="AM34" i="10" l="1"/>
  <c r="AM35" i="10" s="1"/>
  <c r="AM36" i="10" s="1"/>
  <c r="AM37" i="10" s="1"/>
  <c r="AM38" i="10" s="1"/>
  <c r="BE34" i="10" l="1"/>
  <c r="BE35" i="10" s="1"/>
  <c r="BW34" i="10" l="1"/>
  <c r="BW35" i="10" s="1"/>
  <c r="BW36" i="10" s="1"/>
  <c r="BW37" i="10" s="1"/>
  <c r="CO34" i="10" l="1"/>
  <c r="CO35" i="10" s="1"/>
  <c r="CO36" i="10" s="1"/>
  <c r="CO37" i="10" s="1"/>
  <c r="CO38" i="10" s="1"/>
  <c r="CO39" i="10" s="1"/>
</calcChain>
</file>

<file path=xl/sharedStrings.xml><?xml version="1.0" encoding="utf-8"?>
<sst xmlns="http://schemas.openxmlformats.org/spreadsheetml/2006/main" count="1086" uniqueCount="617">
  <si>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</si>
  <si>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</si>
  <si>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</si>
  <si>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</si>
  <si>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</si>
  <si>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</si>
  <si>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</si>
  <si>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</si>
  <si>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</si>
  <si>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</si>
  <si>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</si>
  <si>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</si>
  <si>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</si>
  <si>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</si>
  <si>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</si>
  <si>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</si>
  <si>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</si>
  <si>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</si>
  <si>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</si>
  <si>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</si>
  <si>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</si>
  <si>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</si>
  <si>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</si>
  <si>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</si>
  <si>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</si>
  <si>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</si>
  <si>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</si>
  <si>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</si>
  <si>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</si>
  <si>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</si>
  <si>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</si>
  <si>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</si>
  <si>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</si>
  <si>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</si>
  <si>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</si>
  <si>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</si>
  <si>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</si>
  <si>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</si>
  <si>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</si>
  <si>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</si>
  <si>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</si>
  <si>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</si>
  <si>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</si>
  <si>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</si>
  <si>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</si>
  <si>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</si>
  <si>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</si>
  <si>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</si>
  <si>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</si>
  <si>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</si>
  <si>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</si>
  <si>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</si>
  <si>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</si>
  <si>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</si>
  <si>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</si>
  <si>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</si>
  <si>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</si>
  <si>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</si>
  <si>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</si>
  <si>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</si>
  <si>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</si>
  <si>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</si>
  <si>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</si>
  <si>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</si>
  <si>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</si>
  <si>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</si>
  <si>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</si>
  <si>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</si>
  <si>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</si>
  <si>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</si>
  <si>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</si>
  <si>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</si>
  <si>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</si>
  <si>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</si>
  <si>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</si>
  <si>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</si>
  <si>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</si>
  <si>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</si>
  <si>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</si>
  <si>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</si>
  <si>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</si>
  <si>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</si>
  <si>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</si>
  <si>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</si>
  <si>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</si>
  <si>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</si>
  <si>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</si>
  <si>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</si>
  <si>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</si>
  <si>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</si>
  <si>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</si>
  <si>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</si>
  <si>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徳島市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</si>
  <si>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</si>
  <si>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</si>
  <si>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</si>
  <si>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</si>
  <si>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</si>
  <si>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</si>
  <si>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</si>
  <si>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</si>
  <si>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</si>
  <si>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</si>
  <si>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</si>
  <si>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</si>
  <si>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</si>
  <si>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</si>
  <si>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</si>
  <si>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</si>
  <si>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</si>
  <si>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</si>
  <si>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</si>
  <si>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</si>
  <si>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</si>
  <si>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</si>
  <si>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</si>
  <si>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</si>
  <si>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</si>
  <si>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</si>
  <si>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</si>
  <si>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</si>
  <si>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</si>
  <si>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</si>
  <si>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</si>
  <si>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</si>
  <si>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</si>
  <si>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</si>
  <si>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</si>
  <si>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</si>
  <si>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</si>
  <si>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</si>
  <si>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</si>
  <si>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</si>
  <si>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</si>
  <si>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</si>
  <si>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</si>
  <si>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</si>
  <si>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</si>
  <si>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</si>
  <si>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</si>
  <si>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</si>
  <si>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</si>
  <si>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</si>
  <si>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</si>
  <si>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</si>
  <si>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</si>
  <si>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</si>
  <si>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</si>
  <si>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</si>
  <si>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</si>
  <si>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</si>
  <si>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</si>
  <si>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</si>
  <si>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</si>
  <si>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</si>
  <si>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</si>
  <si>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</si>
  <si>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</si>
  <si>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</si>
  <si>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</si>
  <si>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</si>
  <si>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</si>
  <si>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</si>
  <si>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</si>
  <si>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</si>
  <si>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</si>
  <si>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</si>
  <si>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</si>
  <si>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</si>
  <si>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</si>
  <si>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</si>
  <si>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</si>
  <si>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</si>
  <si>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</si>
  <si>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</si>
  <si>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</si>
  <si>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</si>
  <si>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</si>
  <si>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</si>
  <si>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</si>
  <si>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</si>
  <si>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</si>
  <si>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</si>
  <si>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</si>
  <si>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</si>
  <si>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</si>
  <si>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</si>
  <si>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</si>
  <si>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</si>
  <si>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</si>
  <si>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</si>
  <si>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</si>
  <si>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</si>
  <si>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</si>
  <si>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</si>
  <si>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</si>
  <si>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</si>
  <si>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</si>
  <si>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</si>
  <si>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</si>
  <si>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</si>
  <si>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</si>
  <si>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</si>
  <si>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</si>
  <si>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</si>
  <si>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</si>
  <si>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</si>
  <si>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</si>
  <si>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</si>
  <si>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</si>
  <si>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徳島県徳島市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</si>
  <si>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</si>
  <si>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</si>
  <si>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</si>
  <si>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</si>
  <si>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</si>
  <si>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</si>
  <si>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</si>
  <si>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</si>
  <si>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</si>
  <si>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</si>
  <si>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</si>
  <si>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</si>
  <si>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</si>
  <si>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</si>
  <si>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</si>
  <si>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</si>
  <si>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</si>
  <si>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</si>
  <si>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</si>
  <si>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</si>
  <si>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</si>
  <si>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</si>
  <si>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</si>
  <si>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</si>
  <si>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</si>
  <si>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</si>
  <si>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</si>
  <si>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</si>
  <si>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</si>
  <si>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</si>
  <si>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</si>
  <si>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</si>
  <si>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</si>
  <si>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</si>
  <si>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</si>
  <si>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</si>
  <si>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</si>
  <si>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</si>
  <si>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</si>
  <si>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</si>
  <si>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</si>
  <si>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</si>
  <si>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</si>
  <si>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</si>
  <si>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</si>
  <si>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</si>
  <si>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</si>
  <si>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</si>
  <si>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</si>
  <si>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</si>
  <si>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</si>
  <si>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</si>
  <si>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</si>
  <si>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</si>
  <si>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</si>
  <si>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</si>
  <si>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</si>
  <si>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</si>
  <si>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</si>
  <si>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</si>
  <si>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</si>
  <si>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</si>
  <si>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</si>
  <si>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</si>
  <si>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</si>
  <si>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</si>
  <si>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</si>
  <si>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</si>
  <si>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</si>
  <si>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</si>
  <si>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</si>
  <si>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</si>
  <si>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</si>
  <si>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</si>
  <si>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</si>
  <si>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</si>
  <si>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</si>
  <si>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</si>
  <si>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</si>
  <si>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</si>
  <si>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</si>
  <si>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</si>
  <si>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</si>
  <si>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</si>
  <si>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</si>
  <si>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</si>
  <si>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</si>
  <si>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</si>
  <si>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</si>
  <si>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</si>
  <si>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</si>
  <si>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</si>
  <si>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</si>
  <si>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</si>
  <si>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</si>
  <si>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</si>
  <si>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</si>
  <si>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</si>
  <si>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</si>
  <si>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</si>
  <si>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</si>
  <si>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</si>
  <si>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</si>
  <si>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</si>
  <si>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</si>
  <si>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</si>
  <si>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</si>
  <si>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</si>
  <si>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</si>
  <si>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</si>
  <si>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</si>
  <si>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</si>
  <si>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</si>
  <si>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</si>
  <si>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</si>
  <si>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</si>
  <si>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</si>
  <si>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</si>
  <si>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</si>
  <si>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</si>
  <si>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</si>
  <si>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</si>
  <si>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</si>
  <si>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</si>
  <si>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</si>
  <si>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</si>
  <si>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</si>
  <si>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</si>
  <si>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</si>
  <si>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</si>
  <si>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</si>
  <si>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</si>
  <si>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</si>
  <si>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</si>
  <si>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</si>
  <si>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</si>
  <si>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</si>
  <si>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</si>
  <si>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</si>
  <si>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</si>
  <si>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</si>
  <si>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</si>
  <si>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</si>
  <si>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</si>
  <si>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</si>
  <si>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</si>
  <si>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</si>
  <si>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</si>
  <si>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徳島県徳島市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</si>
  <si>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</si>
  <si>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</si>
  <si>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</si>
  <si>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</si>
  <si>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</si>
  <si>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</si>
  <si>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</si>
  <si>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</si>
  <si>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</si>
  <si>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</si>
  <si>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</si>
  <si>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</si>
  <si>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</si>
  <si>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</si>
  <si>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</si>
  <si>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</si>
  <si>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</si>
  <si>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</si>
  <si>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</si>
  <si>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</si>
  <si>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徳島市奨学事業特別会計</t>
    <phoneticPr fontId="5"/>
  </si>
  <si>
    <t>徳島市土地取得事業特別会計</t>
    <phoneticPr fontId="5"/>
  </si>
  <si>
    <t>-</t>
    <phoneticPr fontId="5"/>
  </si>
  <si>
    <t>徳島市住宅新築資金等貸付事業特別会計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</si>
  <si>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</si>
  <si>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</si>
  <si>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</si>
  <si>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</si>
  <si>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</si>
  <si>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</si>
  <si>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</si>
  <si>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</si>
  <si>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</si>
  <si>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</si>
  <si>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</si>
  <si>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</si>
  <si>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</si>
  <si>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</si>
  <si>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</si>
  <si>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徳島市国民健康保険事業特別会計</t>
    <phoneticPr fontId="5"/>
  </si>
  <si>
    <t>徳島市介護保険事業特別会計</t>
    <phoneticPr fontId="5"/>
  </si>
  <si>
    <t>徳島市後期高齢者医療事業特別会計</t>
    <phoneticPr fontId="5"/>
  </si>
  <si>
    <t>徳島市中央卸売市場事業会計</t>
    <phoneticPr fontId="5"/>
  </si>
  <si>
    <t>法適用企業</t>
    <phoneticPr fontId="5"/>
  </si>
  <si>
    <t>徳島市商業観光施設事業会計</t>
    <phoneticPr fontId="5"/>
  </si>
  <si>
    <t>-</t>
    <phoneticPr fontId="5"/>
  </si>
  <si>
    <t>法適用企業</t>
    <phoneticPr fontId="5"/>
  </si>
  <si>
    <t>徳島市水道事業会計</t>
    <phoneticPr fontId="5"/>
  </si>
  <si>
    <t>徳島市営旅客自動車運送事業会計</t>
    <phoneticPr fontId="5"/>
  </si>
  <si>
    <t>法適用企業</t>
    <phoneticPr fontId="5"/>
  </si>
  <si>
    <t>徳島市民病院事業会計</t>
    <phoneticPr fontId="5"/>
  </si>
  <si>
    <t>徳島市下水道事業特別会計</t>
    <phoneticPr fontId="5"/>
  </si>
  <si>
    <t>法非適用企業</t>
    <phoneticPr fontId="5"/>
  </si>
  <si>
    <t>徳島市立食肉センター事業特別会計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</si>
  <si>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</si>
  <si>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</si>
  <si>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</si>
  <si>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</si>
  <si>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</si>
  <si>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</si>
  <si>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</si>
  <si>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</si>
  <si>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</si>
  <si>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</si>
  <si>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</si>
  <si>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</si>
  <si>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</si>
  <si>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</si>
  <si>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</si>
  <si>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</si>
  <si>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</si>
  <si>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</si>
  <si>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</si>
  <si>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</si>
  <si>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</si>
  <si>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</si>
  <si>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</si>
  <si>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</si>
  <si>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</si>
  <si>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</si>
  <si>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</si>
  <si>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</si>
  <si>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</si>
  <si>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</si>
  <si>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</si>
  <si>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</si>
  <si>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</si>
  <si>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</si>
  <si>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</si>
  <si>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</si>
  <si>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</si>
  <si>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</si>
  <si>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</si>
  <si>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</si>
  <si>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</si>
  <si>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</si>
  <si>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</si>
  <si>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</si>
  <si>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</si>
  <si>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</si>
  <si>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</si>
  <si>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</si>
  <si>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</si>
  <si>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</si>
  <si>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</si>
  <si>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</si>
  <si>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</si>
  <si>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</si>
  <si>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</si>
  <si>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</si>
  <si>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</si>
  <si>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</si>
  <si>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</si>
  <si>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</si>
  <si>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</si>
  <si>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</si>
  <si>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</si>
  <si>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徳島市下水道事業特別会計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</si>
  <si>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</si>
  <si>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</si>
  <si>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徳島市民病院事業会計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</si>
  <si>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</si>
  <si>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徳島市水道事業会計</t>
    <phoneticPr fontId="5"/>
  </si>
  <si>
    <t>(Ｆ)</t>
    <phoneticPr fontId="5"/>
  </si>
  <si>
    <t>徳島市立食肉センター事業特別会計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</si>
  <si>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</si>
  <si>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</si>
  <si>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</si>
  <si>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</si>
  <si>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</si>
  <si>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</si>
  <si>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</si>
  <si>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</si>
  <si>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</si>
  <si>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</si>
  <si>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</si>
  <si>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</si>
  <si>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</si>
  <si>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</si>
  <si>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</si>
  <si>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</si>
  <si>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</si>
  <si>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</si>
  <si>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</si>
  <si>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</si>
  <si>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</si>
  <si>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</si>
  <si>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</si>
  <si>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</si>
  <si>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</si>
  <si>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</si>
  <si>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</si>
  <si>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</si>
  <si>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</si>
  <si>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</si>
  <si>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</si>
  <si>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</si>
  <si>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</si>
  <si>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</si>
  <si>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</si>
  <si>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</si>
  <si>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</si>
  <si>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</si>
  <si>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</si>
  <si>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</si>
  <si>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</si>
  <si>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</si>
  <si>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</si>
  <si>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</si>
  <si>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</si>
  <si>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</si>
  <si>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</si>
  <si>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</si>
  <si>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</si>
  <si>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</si>
  <si>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</si>
  <si>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</si>
  <si>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</si>
  <si>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</si>
  <si>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</si>
  <si>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</si>
  <si>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</si>
  <si>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</si>
  <si>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</si>
  <si>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</si>
  <si>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</si>
  <si>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</si>
  <si>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</si>
  <si>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</si>
  <si>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</si>
  <si>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</si>
  <si>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</si>
  <si>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</si>
  <si>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</si>
  <si>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</si>
  <si>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</si>
  <si>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</si>
  <si>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</si>
  <si>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</si>
  <si>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</si>
  <si>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</si>
  <si>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</si>
  <si>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</si>
  <si>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</si>
  <si>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</si>
  <si>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</si>
  <si>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</si>
  <si>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</si>
  <si>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</si>
  <si>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</si>
  <si>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0.46</t>
  </si>
  <si>
    <t>▲ 3.52</t>
  </si>
  <si>
    <t>▲ 0.61</t>
  </si>
  <si>
    <t>徳島市水道事業会計</t>
  </si>
  <si>
    <t>徳島市介護保険事業特別会計</t>
  </si>
  <si>
    <t>徳島市民病院事業会計</t>
  </si>
  <si>
    <t>徳島市中央卸売市場事業会計</t>
  </si>
  <si>
    <t>徳島市営旅客自動車運送事業会計</t>
  </si>
  <si>
    <t>一般会計</t>
  </si>
  <si>
    <t>徳島市国民健康保険事業特別会計</t>
  </si>
  <si>
    <t>▲ 0.20</t>
  </si>
  <si>
    <t>▲ 0.21</t>
  </si>
  <si>
    <t>徳島市後期高齢者医療事業特別会計</t>
  </si>
  <si>
    <t>その他会計（赤字）</t>
  </si>
  <si>
    <t>▲ 0.07</t>
  </si>
  <si>
    <t>その他会計（黒字）</t>
  </si>
  <si>
    <t>-</t>
    <phoneticPr fontId="11"/>
  </si>
  <si>
    <t>-</t>
    <phoneticPr fontId="11"/>
  </si>
  <si>
    <t>-</t>
    <phoneticPr fontId="2"/>
  </si>
  <si>
    <t>徳島県後期高齢者医療広域連合一般会計</t>
    <phoneticPr fontId="11"/>
  </si>
  <si>
    <t>徳島県後期高齢者医療広域連合後期高齢者医療特別会計</t>
    <phoneticPr fontId="11"/>
  </si>
  <si>
    <t>徳島県市町村総合事務組合一般会計</t>
    <phoneticPr fontId="11"/>
  </si>
  <si>
    <t>徳島県市町村総合事務組合徳島滞納整理機構特別会計</t>
    <phoneticPr fontId="11"/>
  </si>
  <si>
    <t>公益財団法人徳島市公園緑地管理公社</t>
    <rPh sb="0" eb="2">
      <t>コウエキ</t>
    </rPh>
    <rPh sb="2" eb="4">
      <t>ザイダン</t>
    </rPh>
    <rPh sb="4" eb="6">
      <t>ホウジン</t>
    </rPh>
    <rPh sb="6" eb="8">
      <t>トクシマ</t>
    </rPh>
    <rPh sb="8" eb="9">
      <t>シ</t>
    </rPh>
    <rPh sb="9" eb="11">
      <t>コウエン</t>
    </rPh>
    <rPh sb="11" eb="13">
      <t>リョクチ</t>
    </rPh>
    <rPh sb="13" eb="15">
      <t>カンリ</t>
    </rPh>
    <rPh sb="15" eb="17">
      <t>コウシャ</t>
    </rPh>
    <phoneticPr fontId="2"/>
  </si>
  <si>
    <t>-</t>
    <phoneticPr fontId="2"/>
  </si>
  <si>
    <t>公益財団法人徳島市地場産業振興協会</t>
    <rPh sb="0" eb="2">
      <t>コウエキ</t>
    </rPh>
    <rPh sb="2" eb="4">
      <t>ザイダン</t>
    </rPh>
    <rPh sb="4" eb="6">
      <t>ホウジン</t>
    </rPh>
    <rPh sb="6" eb="8">
      <t>トクシマ</t>
    </rPh>
    <rPh sb="8" eb="9">
      <t>シ</t>
    </rPh>
    <rPh sb="9" eb="11">
      <t>ジバ</t>
    </rPh>
    <rPh sb="11" eb="13">
      <t>サンギョウ</t>
    </rPh>
    <rPh sb="13" eb="15">
      <t>シンコウ</t>
    </rPh>
    <rPh sb="15" eb="17">
      <t>キョウカイ</t>
    </rPh>
    <phoneticPr fontId="2"/>
  </si>
  <si>
    <t>公益財団法人徳島市文化振興公社</t>
    <rPh sb="0" eb="2">
      <t>コウエキ</t>
    </rPh>
    <rPh sb="2" eb="4">
      <t>ザイダン</t>
    </rPh>
    <rPh sb="4" eb="6">
      <t>ホウジン</t>
    </rPh>
    <rPh sb="6" eb="8">
      <t>トクシマ</t>
    </rPh>
    <rPh sb="8" eb="9">
      <t>シ</t>
    </rPh>
    <rPh sb="9" eb="11">
      <t>ブンカ</t>
    </rPh>
    <rPh sb="11" eb="13">
      <t>シンコウ</t>
    </rPh>
    <rPh sb="13" eb="15">
      <t>コウシャ</t>
    </rPh>
    <phoneticPr fontId="2"/>
  </si>
  <si>
    <t>一般財団法人徳島市体育協会</t>
    <rPh sb="0" eb="2">
      <t>イッパン</t>
    </rPh>
    <rPh sb="2" eb="4">
      <t>ザイダン</t>
    </rPh>
    <rPh sb="4" eb="6">
      <t>ホウジン</t>
    </rPh>
    <rPh sb="6" eb="8">
      <t>トクシマ</t>
    </rPh>
    <rPh sb="8" eb="9">
      <t>シ</t>
    </rPh>
    <rPh sb="9" eb="11">
      <t>タイイク</t>
    </rPh>
    <rPh sb="11" eb="13">
      <t>キョウカイ</t>
    </rPh>
    <phoneticPr fontId="2"/>
  </si>
  <si>
    <t>徳島市都市開発株式会社</t>
    <rPh sb="0" eb="2">
      <t>トクシマ</t>
    </rPh>
    <rPh sb="2" eb="3">
      <t>シ</t>
    </rPh>
    <rPh sb="3" eb="5">
      <t>トシ</t>
    </rPh>
    <rPh sb="5" eb="7">
      <t>カイハツ</t>
    </rPh>
    <rPh sb="7" eb="11">
      <t>カブシキガイシャ</t>
    </rPh>
    <phoneticPr fontId="2"/>
  </si>
  <si>
    <t>徳島市土地開発公社</t>
    <rPh sb="0" eb="2">
      <t>トクシマ</t>
    </rPh>
    <rPh sb="2" eb="3">
      <t>シ</t>
    </rPh>
    <rPh sb="3" eb="5">
      <t>トチ</t>
    </rPh>
    <rPh sb="5" eb="7">
      <t>カイハツ</t>
    </rPh>
    <rPh sb="7" eb="9">
      <t>コウシャ</t>
    </rPh>
    <phoneticPr fontId="2"/>
  </si>
  <si>
    <t>芸術文化施設建設基金</t>
    <rPh sb="0" eb="2">
      <t>ゲイジュツ</t>
    </rPh>
    <rPh sb="2" eb="4">
      <t>ブンカ</t>
    </rPh>
    <rPh sb="4" eb="6">
      <t>シセツ</t>
    </rPh>
    <rPh sb="6" eb="8">
      <t>ケンセツ</t>
    </rPh>
    <rPh sb="8" eb="10">
      <t>キキン</t>
    </rPh>
    <phoneticPr fontId="11"/>
  </si>
  <si>
    <t>LEDが魅せるまち・とくしま事業推進基金</t>
    <rPh sb="4" eb="5">
      <t>ミ</t>
    </rPh>
    <rPh sb="14" eb="16">
      <t>ジギョウ</t>
    </rPh>
    <rPh sb="16" eb="18">
      <t>スイシン</t>
    </rPh>
    <rPh sb="18" eb="20">
      <t>キキン</t>
    </rPh>
    <phoneticPr fontId="11"/>
  </si>
  <si>
    <t>中小企業振興基金</t>
    <rPh sb="0" eb="2">
      <t>チュウショウ</t>
    </rPh>
    <rPh sb="2" eb="4">
      <t>キギョウ</t>
    </rPh>
    <rPh sb="4" eb="6">
      <t>シンコウ</t>
    </rPh>
    <rPh sb="6" eb="8">
      <t>キキン</t>
    </rPh>
    <phoneticPr fontId="2"/>
  </si>
  <si>
    <t>水と緑の基金</t>
    <rPh sb="0" eb="1">
      <t>ミズ</t>
    </rPh>
    <rPh sb="2" eb="3">
      <t>ミドリ</t>
    </rPh>
    <rPh sb="4" eb="6">
      <t>キキン</t>
    </rPh>
    <phoneticPr fontId="11"/>
  </si>
  <si>
    <t>国際交流基金</t>
    <rPh sb="0" eb="2">
      <t>コクサイ</t>
    </rPh>
    <rPh sb="2" eb="4">
      <t>コウリュウ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</si>
  <si>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</si>
  <si>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</si>
  <si>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</si>
  <si>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</si>
  <si>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</si>
  <si>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</si>
  <si>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</si>
  <si>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</si>
  <si>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</si>
  <si>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</si>
  <si>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と比較して、将来負担比率及び有形固定資産減価償却率のいずれも高い水準にあることから、公共施設総合管理計画に基づき、施設の更新時期の平準化や総量抑制等を図るため、適切な更新・統廃合・長寿命化の実施に努める。</t>
    <rPh sb="0" eb="2">
      <t>ルイジ</t>
    </rPh>
    <rPh sb="2" eb="4">
      <t>ダンタイ</t>
    </rPh>
    <rPh sb="4" eb="5">
      <t>ナイ</t>
    </rPh>
    <rPh sb="5" eb="8">
      <t>ヘイキンチ</t>
    </rPh>
    <rPh sb="9" eb="11">
      <t>ヒカク</t>
    </rPh>
    <rPh sb="14" eb="16">
      <t>ショウライ</t>
    </rPh>
    <rPh sb="16" eb="18">
      <t>フタン</t>
    </rPh>
    <rPh sb="18" eb="20">
      <t>ヒリツ</t>
    </rPh>
    <rPh sb="20" eb="21">
      <t>オヨ</t>
    </rPh>
    <rPh sb="22" eb="24">
      <t>ユウケイ</t>
    </rPh>
    <rPh sb="24" eb="26">
      <t>コテイ</t>
    </rPh>
    <rPh sb="26" eb="28">
      <t>シサン</t>
    </rPh>
    <rPh sb="28" eb="30">
      <t>ゲンカ</t>
    </rPh>
    <rPh sb="30" eb="32">
      <t>ショウキャク</t>
    </rPh>
    <rPh sb="32" eb="33">
      <t>リツ</t>
    </rPh>
    <rPh sb="38" eb="39">
      <t>タカ</t>
    </rPh>
    <rPh sb="40" eb="42">
      <t>スイジュン</t>
    </rPh>
    <rPh sb="50" eb="52">
      <t>コウキョウ</t>
    </rPh>
    <rPh sb="52" eb="54">
      <t>シセツ</t>
    </rPh>
    <rPh sb="54" eb="56">
      <t>ソウゴウ</t>
    </rPh>
    <rPh sb="56" eb="58">
      <t>カンリ</t>
    </rPh>
    <rPh sb="58" eb="60">
      <t>ケイカク</t>
    </rPh>
    <rPh sb="61" eb="62">
      <t>モト</t>
    </rPh>
    <rPh sb="65" eb="67">
      <t>シセツ</t>
    </rPh>
    <rPh sb="68" eb="70">
      <t>コウシン</t>
    </rPh>
    <rPh sb="70" eb="72">
      <t>ジキ</t>
    </rPh>
    <rPh sb="73" eb="76">
      <t>ヘイジュンカ</t>
    </rPh>
    <rPh sb="77" eb="79">
      <t>ソウリョウ</t>
    </rPh>
    <rPh sb="79" eb="81">
      <t>ヨクセイ</t>
    </rPh>
    <rPh sb="81" eb="82">
      <t>トウ</t>
    </rPh>
    <rPh sb="83" eb="84">
      <t>ハカ</t>
    </rPh>
    <rPh sb="88" eb="90">
      <t>テキセツ</t>
    </rPh>
    <rPh sb="91" eb="93">
      <t>コウシン</t>
    </rPh>
    <rPh sb="94" eb="97">
      <t>トウハイゴウ</t>
    </rPh>
    <rPh sb="98" eb="102">
      <t>チョウジュミョウカ</t>
    </rPh>
    <rPh sb="103" eb="105">
      <t>ジッシ</t>
    </rPh>
    <rPh sb="106" eb="107">
      <t>ツト</t>
    </rPh>
    <phoneticPr fontId="5"/>
  </si>
  <si>
    <t>類似団体内平均値と比較して、将来負担比率及び実質公債費比率のいずれも高い水準にあることから、公共施設総合管理計画に基づき、施設の更新時期の平準化や総量抑制等を図るため、適切な更新・統廃合・長寿命化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</si>
</sst>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526D-4921-AFE1-938AC18B2F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35244</c:v>
                </c:pt>
                <c:pt idx="1">
                  <c:v>37401</c:v>
                </c:pt>
                <c:pt idx="2">
                  <c:v>40176</c:v>
                </c:pt>
                <c:pt idx="3">
                  <c:v>27766</c:v>
                </c:pt>
                <c:pt idx="4">
                  <c:v>31464</c:v>
                </c:pt>
              </c:numCache>
            </c:numRef>
          </c:val>
          <c:smooth val="0"/>
          <c:extLst>
            <c:ext xmlns:c16="http://schemas.microsoft.com/office/drawing/2014/chart" uri="{C3380CC4-5D6E-409C-BE32-E72D297353CC}">
              <c16:uniqueId val="{00000001-526D-4921-AFE1-938AC18B2FE9}"/>
            </c:ext>
          </c:extLst>
        </c:ser>
        <c:dLbls>
          <c:showLegendKey val="0"/>
          <c:showVal val="0"/>
          <c:showCatName val="0"/>
          <c:showSerName val="0"/>
          <c:showPercent val="0"/>
          <c:showBubbleSize val="0"/>
        </c:dLbls>
        <c:marker val="1"/>
        <c:smooth val="0"/>
        <c:axId val="402440928"/>
        <c:axId val="402442496"/>
      </c:lineChart>
      <c:catAx>
        <c:axId val="402440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442496"/>
        <c:crosses val="autoZero"/>
        <c:auto val="1"/>
        <c:lblAlgn val="ctr"/>
        <c:lblOffset val="100"/>
        <c:tickLblSkip val="1"/>
        <c:tickMarkSkip val="1"/>
        <c:noMultiLvlLbl val="0"/>
      </c:catAx>
      <c:valAx>
        <c:axId val="40244249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440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0.88</c:v>
                </c:pt>
                <c:pt idx="1">
                  <c:v>2.4500000000000002</c:v>
                </c:pt>
                <c:pt idx="2">
                  <c:v>1.92</c:v>
                </c:pt>
                <c:pt idx="3">
                  <c:v>0.24</c:v>
                </c:pt>
                <c:pt idx="4">
                  <c:v>0.35</c:v>
                </c:pt>
              </c:numCache>
            </c:numRef>
          </c:val>
          <c:extLst>
            <c:ext xmlns:c16="http://schemas.microsoft.com/office/drawing/2014/chart" uri="{C3380CC4-5D6E-409C-BE32-E72D297353CC}">
              <c16:uniqueId val="{00000000-7FAB-4FFE-B7DD-0C8626E3FC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8.42</c:v>
                </c:pt>
                <c:pt idx="1">
                  <c:v>8.94</c:v>
                </c:pt>
                <c:pt idx="2">
                  <c:v>10.14</c:v>
                </c:pt>
                <c:pt idx="3">
                  <c:v>9.44</c:v>
                </c:pt>
                <c:pt idx="4">
                  <c:v>8.7799999999999994</c:v>
                </c:pt>
              </c:numCache>
            </c:numRef>
          </c:val>
          <c:extLst>
            <c:ext xmlns:c16="http://schemas.microsoft.com/office/drawing/2014/chart" uri="{C3380CC4-5D6E-409C-BE32-E72D297353CC}">
              <c16:uniqueId val="{00000001-7FAB-4FFE-B7DD-0C8626E3FC3C}"/>
            </c:ext>
          </c:extLst>
        </c:ser>
        <c:dLbls>
          <c:showLegendKey val="0"/>
          <c:showVal val="0"/>
          <c:showCatName val="0"/>
          <c:showSerName val="0"/>
          <c:showPercent val="0"/>
          <c:showBubbleSize val="0"/>
        </c:dLbls>
        <c:gapWidth val="250"/>
        <c:overlap val="100"/>
        <c:axId val="402446024"/>
        <c:axId val="402446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0.18</c:v>
                </c:pt>
                <c:pt idx="1">
                  <c:v>1.59</c:v>
                </c:pt>
                <c:pt idx="2">
                  <c:v>-0.46</c:v>
                </c:pt>
                <c:pt idx="3">
                  <c:v>-3.52</c:v>
                </c:pt>
                <c:pt idx="4">
                  <c:v>-0.61</c:v>
                </c:pt>
              </c:numCache>
            </c:numRef>
          </c:val>
          <c:smooth val="0"/>
          <c:extLst>
            <c:ext xmlns:c16="http://schemas.microsoft.com/office/drawing/2014/chart" uri="{C3380CC4-5D6E-409C-BE32-E72D297353CC}">
              <c16:uniqueId val="{00000002-7FAB-4FFE-B7DD-0C8626E3FC3C}"/>
            </c:ext>
          </c:extLst>
        </c:ser>
        <c:dLbls>
          <c:showLegendKey val="0"/>
          <c:showVal val="0"/>
          <c:showCatName val="0"/>
          <c:showSerName val="0"/>
          <c:showPercent val="0"/>
          <c:showBubbleSize val="0"/>
        </c:dLbls>
        <c:marker val="1"/>
        <c:smooth val="0"/>
        <c:axId val="402446024"/>
        <c:axId val="402446416"/>
      </c:lineChart>
      <c:catAx>
        <c:axId val="402446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2446416"/>
        <c:crosses val="autoZero"/>
        <c:auto val="1"/>
        <c:lblAlgn val="ctr"/>
        <c:lblOffset val="100"/>
        <c:tickLblSkip val="1"/>
        <c:tickMarkSkip val="1"/>
        <c:noMultiLvlLbl val="0"/>
      </c:catAx>
      <c:valAx>
        <c:axId val="40244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446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0.95</c:v>
                </c:pt>
                <c:pt idx="2">
                  <c:v>#N/A</c:v>
                </c:pt>
                <c:pt idx="3">
                  <c:v>0.15</c:v>
                </c:pt>
                <c:pt idx="4">
                  <c:v>#N/A</c:v>
                </c:pt>
                <c:pt idx="5">
                  <c:v>0.3</c:v>
                </c:pt>
                <c:pt idx="6">
                  <c:v>#N/A</c:v>
                </c:pt>
                <c:pt idx="7">
                  <c:v>0.21</c:v>
                </c:pt>
                <c:pt idx="8">
                  <c:v>#N/A</c:v>
                </c:pt>
                <c:pt idx="9">
                  <c:v>0.22</c:v>
                </c:pt>
              </c:numCache>
            </c:numRef>
          </c:val>
          <c:extLst>
            <c:ext xmlns:c16="http://schemas.microsoft.com/office/drawing/2014/chart" uri="{C3380CC4-5D6E-409C-BE32-E72D297353CC}">
              <c16:uniqueId val="{00000000-B6B4-4B39-AD5C-AF11645E00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7.0000000000000007E-2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B4-4B39-AD5C-AF11645E0004}"/>
            </c:ext>
          </c:extLst>
        </c:ser>
        <c:ser>
          <c:idx val="2"/>
          <c:order val="2"/>
          <c:tx>
            <c:strRef>
              <c:f>データシート!$A$29</c:f>
              <c:strCache>
                <c:ptCount val="1"/>
                <c:pt idx="0">
                  <c:v>徳島市後期高齢者医療事業特別会計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c:v>
                </c:pt>
                <c:pt idx="2">
                  <c:v>#N/A</c:v>
                </c:pt>
                <c:pt idx="3">
                  <c:v>0.22</c:v>
                </c:pt>
                <c:pt idx="4">
                  <c:v>#N/A</c:v>
                </c:pt>
                <c:pt idx="5">
                  <c:v>0.22</c:v>
                </c:pt>
                <c:pt idx="6">
                  <c:v>#N/A</c:v>
                </c:pt>
                <c:pt idx="7">
                  <c:v>0.28999999999999998</c:v>
                </c:pt>
                <c:pt idx="8">
                  <c:v>#N/A</c:v>
                </c:pt>
                <c:pt idx="9">
                  <c:v>0.27</c:v>
                </c:pt>
              </c:numCache>
            </c:numRef>
          </c:val>
          <c:extLst>
            <c:ext xmlns:c16="http://schemas.microsoft.com/office/drawing/2014/chart" uri="{C3380CC4-5D6E-409C-BE32-E72D297353CC}">
              <c16:uniqueId val="{00000002-B6B4-4B39-AD5C-AF11645E0004}"/>
            </c:ext>
          </c:extLst>
        </c:ser>
        <c:ser>
          <c:idx val="3"/>
          <c:order val="3"/>
          <c:tx>
            <c:strRef>
              <c:f>データシート!$A$30</c:f>
              <c:strCache>
                <c:ptCount val="1"/>
                <c:pt idx="0">
                  <c:v>徳島市国民健康保険事業特別会計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1.0900000000000001</c:v>
                </c:pt>
                <c:pt idx="2">
                  <c:v>#N/A</c:v>
                </c:pt>
                <c:pt idx="3">
                  <c:v>0.42</c:v>
                </c:pt>
                <c:pt idx="4">
                  <c:v>0.2</c:v>
                </c:pt>
                <c:pt idx="5">
                  <c:v>#N/A</c:v>
                </c:pt>
                <c:pt idx="6">
                  <c:v>0.21</c:v>
                </c:pt>
                <c:pt idx="7">
                  <c:v>#N/A</c:v>
                </c:pt>
                <c:pt idx="8">
                  <c:v>#N/A</c:v>
                </c:pt>
                <c:pt idx="9">
                  <c:v>0.28000000000000003</c:v>
                </c:pt>
              </c:numCache>
            </c:numRef>
          </c:val>
          <c:extLst>
            <c:ext xmlns:c16="http://schemas.microsoft.com/office/drawing/2014/chart" uri="{C3380CC4-5D6E-409C-BE32-E72D297353CC}">
              <c16:uniqueId val="{00000003-B6B4-4B39-AD5C-AF11645E0004}"/>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0.86</c:v>
                </c:pt>
                <c:pt idx="2">
                  <c:v>#N/A</c:v>
                </c:pt>
                <c:pt idx="3">
                  <c:v>2.4300000000000002</c:v>
                </c:pt>
                <c:pt idx="4">
                  <c:v>#N/A</c:v>
                </c:pt>
                <c:pt idx="5">
                  <c:v>1.9</c:v>
                </c:pt>
                <c:pt idx="6">
                  <c:v>#N/A</c:v>
                </c:pt>
                <c:pt idx="7">
                  <c:v>0.22</c:v>
                </c:pt>
                <c:pt idx="8">
                  <c:v>#N/A</c:v>
                </c:pt>
                <c:pt idx="9">
                  <c:v>0.33</c:v>
                </c:pt>
              </c:numCache>
            </c:numRef>
          </c:val>
          <c:extLst>
            <c:ext xmlns:c16="http://schemas.microsoft.com/office/drawing/2014/chart" uri="{C3380CC4-5D6E-409C-BE32-E72D297353CC}">
              <c16:uniqueId val="{00000004-B6B4-4B39-AD5C-AF11645E0004}"/>
            </c:ext>
          </c:extLst>
        </c:ser>
        <c:ser>
          <c:idx val="5"/>
          <c:order val="5"/>
          <c:tx>
            <c:strRef>
              <c:f>データシート!$A$32</c:f>
              <c:strCache>
                <c:ptCount val="1"/>
                <c:pt idx="0">
                  <c:v>徳島市営旅客自動車運送事業会計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0.48</c:v>
                </c:pt>
                <c:pt idx="2">
                  <c:v>#N/A</c:v>
                </c:pt>
                <c:pt idx="3">
                  <c:v>0.42</c:v>
                </c:pt>
                <c:pt idx="4">
                  <c:v>#N/A</c:v>
                </c:pt>
                <c:pt idx="5">
                  <c:v>0.42</c:v>
                </c:pt>
                <c:pt idx="6">
                  <c:v>#N/A</c:v>
                </c:pt>
                <c:pt idx="7">
                  <c:v>0.46</c:v>
                </c:pt>
                <c:pt idx="8">
                  <c:v>#N/A</c:v>
                </c:pt>
                <c:pt idx="9">
                  <c:v>0.45</c:v>
                </c:pt>
              </c:numCache>
            </c:numRef>
          </c:val>
          <c:extLst>
            <c:ext xmlns:c16="http://schemas.microsoft.com/office/drawing/2014/chart" uri="{C3380CC4-5D6E-409C-BE32-E72D297353CC}">
              <c16:uniqueId val="{00000005-B6B4-4B39-AD5C-AF11645E0004}"/>
            </c:ext>
          </c:extLst>
        </c:ser>
        <c:ser>
          <c:idx val="6"/>
          <c:order val="6"/>
          <c:tx>
            <c:strRef>
              <c:f>データシート!$A$33</c:f>
              <c:strCache>
                <c:ptCount val="1"/>
                <c:pt idx="0">
                  <c:v>徳島市中央卸売市場事業会計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0.66</c:v>
                </c:pt>
                <c:pt idx="2">
                  <c:v>#N/A</c:v>
                </c:pt>
                <c:pt idx="3">
                  <c:v>0.65</c:v>
                </c:pt>
                <c:pt idx="4">
                  <c:v>#N/A</c:v>
                </c:pt>
                <c:pt idx="5">
                  <c:v>0.68</c:v>
                </c:pt>
                <c:pt idx="6">
                  <c:v>#N/A</c:v>
                </c:pt>
                <c:pt idx="7">
                  <c:v>1.29</c:v>
                </c:pt>
                <c:pt idx="8">
                  <c:v>#N/A</c:v>
                </c:pt>
                <c:pt idx="9">
                  <c:v>1.22</c:v>
                </c:pt>
              </c:numCache>
            </c:numRef>
          </c:val>
          <c:extLst>
            <c:ext xmlns:c16="http://schemas.microsoft.com/office/drawing/2014/chart" uri="{C3380CC4-5D6E-409C-BE32-E72D297353CC}">
              <c16:uniqueId val="{00000006-B6B4-4B39-AD5C-AF11645E0004}"/>
            </c:ext>
          </c:extLst>
        </c:ser>
        <c:ser>
          <c:idx val="7"/>
          <c:order val="7"/>
          <c:tx>
            <c:strRef>
              <c:f>データシート!$A$34</c:f>
              <c:strCache>
                <c:ptCount val="1"/>
                <c:pt idx="0">
                  <c:v>徳島市民病院事業会計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0.75</c:v>
                </c:pt>
                <c:pt idx="4">
                  <c:v>#N/A</c:v>
                </c:pt>
                <c:pt idx="5">
                  <c:v>1.34</c:v>
                </c:pt>
                <c:pt idx="6">
                  <c:v>#N/A</c:v>
                </c:pt>
                <c:pt idx="7">
                  <c:v>1.83</c:v>
                </c:pt>
                <c:pt idx="8">
                  <c:v>#N/A</c:v>
                </c:pt>
                <c:pt idx="9">
                  <c:v>1.24</c:v>
                </c:pt>
              </c:numCache>
            </c:numRef>
          </c:val>
          <c:extLst>
            <c:ext xmlns:c16="http://schemas.microsoft.com/office/drawing/2014/chart" uri="{C3380CC4-5D6E-409C-BE32-E72D297353CC}">
              <c16:uniqueId val="{00000007-B6B4-4B39-AD5C-AF11645E0004}"/>
            </c:ext>
          </c:extLst>
        </c:ser>
        <c:ser>
          <c:idx val="8"/>
          <c:order val="8"/>
          <c:tx>
            <c:strRef>
              <c:f>データシート!$A$35</c:f>
              <c:strCache>
                <c:ptCount val="1"/>
                <c:pt idx="0">
                  <c:v>徳島市介護保険事業特別会計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0.81</c:v>
                </c:pt>
                <c:pt idx="2">
                  <c:v>#N/A</c:v>
                </c:pt>
                <c:pt idx="3">
                  <c:v>0.73</c:v>
                </c:pt>
                <c:pt idx="4">
                  <c:v>#N/A</c:v>
                </c:pt>
                <c:pt idx="5">
                  <c:v>0.5</c:v>
                </c:pt>
                <c:pt idx="6">
                  <c:v>#N/A</c:v>
                </c:pt>
                <c:pt idx="7">
                  <c:v>0.9</c:v>
                </c:pt>
                <c:pt idx="8">
                  <c:v>#N/A</c:v>
                </c:pt>
                <c:pt idx="9">
                  <c:v>2.21</c:v>
                </c:pt>
              </c:numCache>
            </c:numRef>
          </c:val>
          <c:extLst>
            <c:ext xmlns:c16="http://schemas.microsoft.com/office/drawing/2014/chart" uri="{C3380CC4-5D6E-409C-BE32-E72D297353CC}">
              <c16:uniqueId val="{00000008-B6B4-4B39-AD5C-AF11645E0004}"/>
            </c:ext>
          </c:extLst>
        </c:ser>
        <c:ser>
          <c:idx val="9"/>
          <c:order val="9"/>
          <c:tx>
            <c:strRef>
              <c:f>データシート!$A$36</c:f>
              <c:strCache>
                <c:ptCount val="1"/>
                <c:pt idx="0">
                  <c:v>徳島市水道事業会計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9.15</c:v>
                </c:pt>
                <c:pt idx="2">
                  <c:v>#N/A</c:v>
                </c:pt>
                <c:pt idx="3">
                  <c:v>8.81</c:v>
                </c:pt>
                <c:pt idx="4">
                  <c:v>#N/A</c:v>
                </c:pt>
                <c:pt idx="5">
                  <c:v>9.26</c:v>
                </c:pt>
                <c:pt idx="6">
                  <c:v>#N/A</c:v>
                </c:pt>
                <c:pt idx="7">
                  <c:v>9.67</c:v>
                </c:pt>
                <c:pt idx="8">
                  <c:v>#N/A</c:v>
                </c:pt>
                <c:pt idx="9">
                  <c:v>10.220000000000001</c:v>
                </c:pt>
              </c:numCache>
            </c:numRef>
          </c:val>
          <c:extLst>
            <c:ext xmlns:c16="http://schemas.microsoft.com/office/drawing/2014/chart" uri="{C3380CC4-5D6E-409C-BE32-E72D297353CC}">
              <c16:uniqueId val="{00000009-B6B4-4B39-AD5C-AF11645E0004}"/>
            </c:ext>
          </c:extLst>
        </c:ser>
        <c:dLbls>
          <c:showLegendKey val="0"/>
          <c:showVal val="0"/>
          <c:showCatName val="0"/>
          <c:showSerName val="0"/>
          <c:showPercent val="0"/>
          <c:showBubbleSize val="0"/>
        </c:dLbls>
        <c:gapWidth val="150"/>
        <c:overlap val="100"/>
        <c:axId val="402444064"/>
        <c:axId val="402442104"/>
      </c:barChart>
      <c:catAx>
        <c:axId val="40244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442104"/>
        <c:crosses val="autoZero"/>
        <c:auto val="1"/>
        <c:lblAlgn val="ctr"/>
        <c:lblOffset val="100"/>
        <c:tickLblSkip val="1"/>
        <c:tickMarkSkip val="1"/>
        <c:noMultiLvlLbl val="0"/>
      </c:catAx>
      <c:valAx>
        <c:axId val="402442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444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8844</c:v>
                </c:pt>
                <c:pt idx="5">
                  <c:v>8926</c:v>
                </c:pt>
                <c:pt idx="8">
                  <c:v>8572</c:v>
                </c:pt>
                <c:pt idx="11">
                  <c:v>8430</c:v>
                </c:pt>
                <c:pt idx="14">
                  <c:v>8498</c:v>
                </c:pt>
              </c:numCache>
            </c:numRef>
          </c:val>
          <c:extLst>
            <c:ext xmlns:c16="http://schemas.microsoft.com/office/drawing/2014/chart" uri="{C3380CC4-5D6E-409C-BE32-E72D297353CC}">
              <c16:uniqueId val="{00000000-A16D-4623-9467-AFF45D20AD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c:v>
                </c:pt>
                <c:pt idx="3">
                  <c:v>8</c:v>
                </c:pt>
                <c:pt idx="6">
                  <c:v>9</c:v>
                </c:pt>
                <c:pt idx="9">
                  <c:v>1</c:v>
                </c:pt>
                <c:pt idx="12">
                  <c:v>1</c:v>
                </c:pt>
              </c:numCache>
            </c:numRef>
          </c:val>
          <c:extLst>
            <c:ext xmlns:c16="http://schemas.microsoft.com/office/drawing/2014/chart" uri="{C3380CC4-5D6E-409C-BE32-E72D297353CC}">
              <c16:uniqueId val="{00000001-A16D-4623-9467-AFF45D20AD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A16D-4623-9467-AFF45D20AD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6D-4623-9467-AFF45D20AD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2799</c:v>
                </c:pt>
                <c:pt idx="3">
                  <c:v>2694</c:v>
                </c:pt>
                <c:pt idx="6">
                  <c:v>2809</c:v>
                </c:pt>
                <c:pt idx="9">
                  <c:v>2606</c:v>
                </c:pt>
                <c:pt idx="12">
                  <c:v>2835</c:v>
                </c:pt>
              </c:numCache>
            </c:numRef>
          </c:val>
          <c:extLst>
            <c:ext xmlns:c16="http://schemas.microsoft.com/office/drawing/2014/chart" uri="{C3380CC4-5D6E-409C-BE32-E72D297353CC}">
              <c16:uniqueId val="{00000004-A16D-4623-9467-AFF45D20AD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6D-4623-9467-AFF45D20AD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6D-4623-9467-AFF45D20AD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9188</c:v>
                </c:pt>
                <c:pt idx="3">
                  <c:v>9228</c:v>
                </c:pt>
                <c:pt idx="6">
                  <c:v>8914</c:v>
                </c:pt>
                <c:pt idx="9">
                  <c:v>9076</c:v>
                </c:pt>
                <c:pt idx="12">
                  <c:v>8902</c:v>
                </c:pt>
              </c:numCache>
            </c:numRef>
          </c:val>
          <c:extLst>
            <c:ext xmlns:c16="http://schemas.microsoft.com/office/drawing/2014/chart" uri="{C3380CC4-5D6E-409C-BE32-E72D297353CC}">
              <c16:uniqueId val="{00000007-A16D-4623-9467-AFF45D20ADA6}"/>
            </c:ext>
          </c:extLst>
        </c:ser>
        <c:dLbls>
          <c:showLegendKey val="0"/>
          <c:showVal val="0"/>
          <c:showCatName val="0"/>
          <c:showSerName val="0"/>
          <c:showPercent val="0"/>
          <c:showBubbleSize val="0"/>
        </c:dLbls>
        <c:gapWidth val="100"/>
        <c:overlap val="100"/>
        <c:axId val="402441320"/>
        <c:axId val="419754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3148</c:v>
                </c:pt>
                <c:pt idx="2">
                  <c:v>#N/A</c:v>
                </c:pt>
                <c:pt idx="3">
                  <c:v>#N/A</c:v>
                </c:pt>
                <c:pt idx="4">
                  <c:v>3005</c:v>
                </c:pt>
                <c:pt idx="5">
                  <c:v>#N/A</c:v>
                </c:pt>
                <c:pt idx="6">
                  <c:v>#N/A</c:v>
                </c:pt>
                <c:pt idx="7">
                  <c:v>3161</c:v>
                </c:pt>
                <c:pt idx="8">
                  <c:v>#N/A</c:v>
                </c:pt>
                <c:pt idx="9">
                  <c:v>#N/A</c:v>
                </c:pt>
                <c:pt idx="10">
                  <c:v>3254</c:v>
                </c:pt>
                <c:pt idx="11">
                  <c:v>#N/A</c:v>
                </c:pt>
                <c:pt idx="12">
                  <c:v>#N/A</c:v>
                </c:pt>
                <c:pt idx="13">
                  <c:v>3240</c:v>
                </c:pt>
                <c:pt idx="14">
                  <c:v>#N/A</c:v>
                </c:pt>
              </c:numCache>
            </c:numRef>
          </c:val>
          <c:smooth val="0"/>
          <c:extLst>
            <c:ext xmlns:c16="http://schemas.microsoft.com/office/drawing/2014/chart" uri="{C3380CC4-5D6E-409C-BE32-E72D297353CC}">
              <c16:uniqueId val="{00000008-A16D-4623-9467-AFF45D20ADA6}"/>
            </c:ext>
          </c:extLst>
        </c:ser>
        <c:dLbls>
          <c:showLegendKey val="0"/>
          <c:showVal val="0"/>
          <c:showCatName val="0"/>
          <c:showSerName val="0"/>
          <c:showPercent val="0"/>
          <c:showBubbleSize val="0"/>
        </c:dLbls>
        <c:marker val="1"/>
        <c:smooth val="0"/>
        <c:axId val="402441320"/>
        <c:axId val="419754464"/>
      </c:lineChart>
      <c:catAx>
        <c:axId val="402441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9754464"/>
        <c:crosses val="autoZero"/>
        <c:auto val="1"/>
        <c:lblAlgn val="ctr"/>
        <c:lblOffset val="100"/>
        <c:tickLblSkip val="1"/>
        <c:tickMarkSkip val="1"/>
        <c:noMultiLvlLbl val="0"/>
      </c:catAx>
      <c:valAx>
        <c:axId val="41975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441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72656</c:v>
                </c:pt>
                <c:pt idx="5">
                  <c:v>73465</c:v>
                </c:pt>
                <c:pt idx="8">
                  <c:v>75279</c:v>
                </c:pt>
                <c:pt idx="11">
                  <c:v>75093</c:v>
                </c:pt>
                <c:pt idx="14">
                  <c:v>75141</c:v>
                </c:pt>
              </c:numCache>
            </c:numRef>
          </c:val>
          <c:extLst>
            <c:ext xmlns:c16="http://schemas.microsoft.com/office/drawing/2014/chart" uri="{C3380CC4-5D6E-409C-BE32-E72D297353CC}">
              <c16:uniqueId val="{00000000-02B7-46C9-A137-1AD9CD16C9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26718</c:v>
                </c:pt>
                <c:pt idx="5">
                  <c:v>25613</c:v>
                </c:pt>
                <c:pt idx="8">
                  <c:v>24604</c:v>
                </c:pt>
                <c:pt idx="11">
                  <c:v>24886</c:v>
                </c:pt>
                <c:pt idx="14">
                  <c:v>24853</c:v>
                </c:pt>
              </c:numCache>
            </c:numRef>
          </c:val>
          <c:extLst>
            <c:ext xmlns:c16="http://schemas.microsoft.com/office/drawing/2014/chart" uri="{C3380CC4-5D6E-409C-BE32-E72D297353CC}">
              <c16:uniqueId val="{00000001-02B7-46C9-A137-1AD9CD16C9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13578</c:v>
                </c:pt>
                <c:pt idx="5">
                  <c:v>14468</c:v>
                </c:pt>
                <c:pt idx="8">
                  <c:v>15116</c:v>
                </c:pt>
                <c:pt idx="11">
                  <c:v>14121</c:v>
                </c:pt>
                <c:pt idx="14">
                  <c:v>13208</c:v>
                </c:pt>
              </c:numCache>
            </c:numRef>
          </c:val>
          <c:extLst>
            <c:ext xmlns:c16="http://schemas.microsoft.com/office/drawing/2014/chart" uri="{C3380CC4-5D6E-409C-BE32-E72D297353CC}">
              <c16:uniqueId val="{00000002-02B7-46C9-A137-1AD9CD16C9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B7-46C9-A137-1AD9CD16C9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B7-46C9-A137-1AD9CD16C9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879</c:v>
                </c:pt>
                <c:pt idx="3">
                  <c:v>609</c:v>
                </c:pt>
                <c:pt idx="6">
                  <c:v>611</c:v>
                </c:pt>
                <c:pt idx="9">
                  <c:v>568</c:v>
                </c:pt>
                <c:pt idx="12">
                  <c:v>556</c:v>
                </c:pt>
              </c:numCache>
            </c:numRef>
          </c:val>
          <c:extLst>
            <c:ext xmlns:c16="http://schemas.microsoft.com/office/drawing/2014/chart" uri="{C3380CC4-5D6E-409C-BE32-E72D297353CC}">
              <c16:uniqueId val="{00000005-02B7-46C9-A137-1AD9CD16C9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19082</c:v>
                </c:pt>
                <c:pt idx="3">
                  <c:v>17845</c:v>
                </c:pt>
                <c:pt idx="6">
                  <c:v>17978</c:v>
                </c:pt>
                <c:pt idx="9">
                  <c:v>18412</c:v>
                </c:pt>
                <c:pt idx="12">
                  <c:v>18544</c:v>
                </c:pt>
              </c:numCache>
            </c:numRef>
          </c:val>
          <c:extLst>
            <c:ext xmlns:c16="http://schemas.microsoft.com/office/drawing/2014/chart" uri="{C3380CC4-5D6E-409C-BE32-E72D297353CC}">
              <c16:uniqueId val="{00000006-02B7-46C9-A137-1AD9CD16C9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2B7-46C9-A137-1AD9CD16C9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36722</c:v>
                </c:pt>
                <c:pt idx="3">
                  <c:v>32904</c:v>
                </c:pt>
                <c:pt idx="6">
                  <c:v>32954</c:v>
                </c:pt>
                <c:pt idx="9">
                  <c:v>32802</c:v>
                </c:pt>
                <c:pt idx="12">
                  <c:v>33407</c:v>
                </c:pt>
              </c:numCache>
            </c:numRef>
          </c:val>
          <c:extLst>
            <c:ext xmlns:c16="http://schemas.microsoft.com/office/drawing/2014/chart" uri="{C3380CC4-5D6E-409C-BE32-E72D297353CC}">
              <c16:uniqueId val="{00000008-02B7-46C9-A137-1AD9CD16C9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324</c:v>
                </c:pt>
                <c:pt idx="3">
                  <c:v>255</c:v>
                </c:pt>
                <c:pt idx="6">
                  <c:v>257</c:v>
                </c:pt>
                <c:pt idx="9">
                  <c:v>258</c:v>
                </c:pt>
                <c:pt idx="12">
                  <c:v>632</c:v>
                </c:pt>
              </c:numCache>
            </c:numRef>
          </c:val>
          <c:extLst>
            <c:ext xmlns:c16="http://schemas.microsoft.com/office/drawing/2014/chart" uri="{C3380CC4-5D6E-409C-BE32-E72D297353CC}">
              <c16:uniqueId val="{00000009-02B7-46C9-A137-1AD9CD16C9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92768</c:v>
                </c:pt>
                <c:pt idx="3">
                  <c:v>94559</c:v>
                </c:pt>
                <c:pt idx="6">
                  <c:v>97623</c:v>
                </c:pt>
                <c:pt idx="9">
                  <c:v>97557</c:v>
                </c:pt>
                <c:pt idx="12">
                  <c:v>98084</c:v>
                </c:pt>
              </c:numCache>
            </c:numRef>
          </c:val>
          <c:extLst>
            <c:ext xmlns:c16="http://schemas.microsoft.com/office/drawing/2014/chart" uri="{C3380CC4-5D6E-409C-BE32-E72D297353CC}">
              <c16:uniqueId val="{0000000A-02B7-46C9-A137-1AD9CD16C961}"/>
            </c:ext>
          </c:extLst>
        </c:ser>
        <c:dLbls>
          <c:showLegendKey val="0"/>
          <c:showVal val="0"/>
          <c:showCatName val="0"/>
          <c:showSerName val="0"/>
          <c:showPercent val="0"/>
          <c:showBubbleSize val="0"/>
        </c:dLbls>
        <c:gapWidth val="100"/>
        <c:overlap val="100"/>
        <c:axId val="419760344"/>
        <c:axId val="419755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36823</c:v>
                </c:pt>
                <c:pt idx="2">
                  <c:v>#N/A</c:v>
                </c:pt>
                <c:pt idx="3">
                  <c:v>#N/A</c:v>
                </c:pt>
                <c:pt idx="4">
                  <c:v>32625</c:v>
                </c:pt>
                <c:pt idx="5">
                  <c:v>#N/A</c:v>
                </c:pt>
                <c:pt idx="6">
                  <c:v>#N/A</c:v>
                </c:pt>
                <c:pt idx="7">
                  <c:v>34425</c:v>
                </c:pt>
                <c:pt idx="8">
                  <c:v>#N/A</c:v>
                </c:pt>
                <c:pt idx="9">
                  <c:v>#N/A</c:v>
                </c:pt>
                <c:pt idx="10">
                  <c:v>35496</c:v>
                </c:pt>
                <c:pt idx="11">
                  <c:v>#N/A</c:v>
                </c:pt>
                <c:pt idx="12">
                  <c:v>#N/A</c:v>
                </c:pt>
                <c:pt idx="13">
                  <c:v>38021</c:v>
                </c:pt>
                <c:pt idx="14">
                  <c:v>#N/A</c:v>
                </c:pt>
              </c:numCache>
            </c:numRef>
          </c:val>
          <c:smooth val="0"/>
          <c:extLst>
            <c:ext xmlns:c16="http://schemas.microsoft.com/office/drawing/2014/chart" uri="{C3380CC4-5D6E-409C-BE32-E72D297353CC}">
              <c16:uniqueId val="{0000000B-02B7-46C9-A137-1AD9CD16C961}"/>
            </c:ext>
          </c:extLst>
        </c:ser>
        <c:dLbls>
          <c:showLegendKey val="0"/>
          <c:showVal val="0"/>
          <c:showCatName val="0"/>
          <c:showSerName val="0"/>
          <c:showPercent val="0"/>
          <c:showBubbleSize val="0"/>
        </c:dLbls>
        <c:marker val="1"/>
        <c:smooth val="0"/>
        <c:axId val="419760344"/>
        <c:axId val="419755640"/>
      </c:lineChart>
      <c:catAx>
        <c:axId val="419760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9755640"/>
        <c:crosses val="autoZero"/>
        <c:auto val="1"/>
        <c:lblAlgn val="ctr"/>
        <c:lblOffset val="100"/>
        <c:tickLblSkip val="1"/>
        <c:tickMarkSkip val="1"/>
        <c:noMultiLvlLbl val="0"/>
      </c:catAx>
      <c:valAx>
        <c:axId val="419755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760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5532</c:v>
                </c:pt>
                <c:pt idx="1">
                  <c:v>5083</c:v>
                </c:pt>
                <c:pt idx="2">
                  <c:v>4761</c:v>
                </c:pt>
              </c:numCache>
            </c:numRef>
          </c:val>
          <c:extLst>
            <c:ext xmlns:c16="http://schemas.microsoft.com/office/drawing/2014/chart" uri="{C3380CC4-5D6E-409C-BE32-E72D297353CC}">
              <c16:uniqueId val="{00000000-19E6-4A0E-914D-46299B49CB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1502</c:v>
                </c:pt>
                <c:pt idx="1">
                  <c:v>1206</c:v>
                </c:pt>
                <c:pt idx="2">
                  <c:v>909</c:v>
                </c:pt>
              </c:numCache>
            </c:numRef>
          </c:val>
          <c:extLst>
            <c:ext xmlns:c16="http://schemas.microsoft.com/office/drawing/2014/chart" uri="{C3380CC4-5D6E-409C-BE32-E72D297353CC}">
              <c16:uniqueId val="{00000001-19E6-4A0E-914D-46299B49CB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2929</c:v>
                </c:pt>
                <c:pt idx="1">
                  <c:v>2831</c:v>
                </c:pt>
                <c:pt idx="2">
                  <c:v>2678</c:v>
                </c:pt>
              </c:numCache>
            </c:numRef>
          </c:val>
          <c:extLst>
            <c:ext xmlns:c16="http://schemas.microsoft.com/office/drawing/2014/chart" uri="{C3380CC4-5D6E-409C-BE32-E72D297353CC}">
              <c16:uniqueId val="{00000002-19E6-4A0E-914D-46299B49CBE0}"/>
            </c:ext>
          </c:extLst>
        </c:ser>
        <c:dLbls>
          <c:showLegendKey val="0"/>
          <c:showVal val="0"/>
          <c:showCatName val="0"/>
          <c:showSerName val="0"/>
          <c:showPercent val="0"/>
          <c:showBubbleSize val="0"/>
        </c:dLbls>
        <c:gapWidth val="120"/>
        <c:overlap val="100"/>
        <c:axId val="419754856"/>
        <c:axId val="419758776"/>
      </c:barChart>
      <c:catAx>
        <c:axId val="419754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9758776"/>
        <c:crosses val="autoZero"/>
        <c:auto val="1"/>
        <c:lblAlgn val="ctr"/>
        <c:lblOffset val="100"/>
        <c:tickLblSkip val="1"/>
        <c:tickMarkSkip val="1"/>
        <c:noMultiLvlLbl val="0"/>
      </c:catAx>
      <c:valAx>
        <c:axId val="419758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9754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{CEA94150-148B-4DAF-91D8-05ED92AD9996}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F89-42C1-8F14-4B69803F5E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{BBAC9A47-6B51-448E-99F4-7DA3C6FBD32D}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89-42C1-8F14-4B69803F5E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{96B58752-C1EA-48EB-9827-6B96DCC58798}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89-42C1-8F14-4B69803F5E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{5F5E36DD-30ED-4567-B459-011C3AD1FFD0}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89-42C1-8F14-4B69803F5E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{260EAFFC-F681-4EAE-91CF-D33803097CDF}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89-42C1-8F14-4B69803F5E4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{039DAA5F-7DE1-44B8-B3C8-19927EBBBED2}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F89-42C1-8F14-4B69803F5E4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{2FE70E23-7436-4C71-8FF2-DBE56A52ACB5}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F89-42C1-8F14-4B69803F5E4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{ABBDE4FF-40C3-4839-AC1D-6D9BD2C2C268}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F89-42C1-8F14-4B69803F5E4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{5D5A2272-4E30-48DE-AC8D-FC30D1BE535E}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F89-42C1-8F14-4B69803F5E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c:v>
                </c:pt>
                <c:pt idx="24">
                  <c:v>64.3</c:v>
                </c:pt>
              </c:numCache>
            </c:numRef>
          </c:xVal>
          <c:yVal>
            <c:numRef>
              <c:f>公会計指標分析・財政指標組合せ分析表!$BP$51:$DC$51</c:f>
              <c:numCache>
                <c:formatCode>#,##0.0;"▲ "#,##0.0</c:formatCode>
                <c:ptCount val="40"/>
                <c:pt idx="16">
                  <c:v>71.2</c:v>
                </c:pt>
                <c:pt idx="24">
                  <c:v>74.2</c:v>
                </c:pt>
              </c:numCache>
            </c:numRef>
          </c:yVal>
          <c:smooth val="0"/>
          <c:extLst>
            <c:ext xmlns:c16="http://schemas.microsoft.com/office/drawing/2014/chart" uri="{C3380CC4-5D6E-409C-BE32-E72D297353CC}">
              <c16:uniqueId val="{00000009-4F89-42C1-8F14-4B69803F5E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{F54CB01A-4552-4C17-B423-3E1FA8D62981}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F89-42C1-8F14-4B69803F5E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{CC45C671-CC15-4F6B-AD27-EB2BAE917DE0}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89-42C1-8F14-4B69803F5E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{E2B6B5E1-B5EC-4174-B1D3-C6193454DB85}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89-42C1-8F14-4B69803F5E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{584526FC-CE40-4A45-9390-8669FE77536C}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89-42C1-8F14-4B69803F5E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{D14B1C13-6098-44BE-B3C0-9A10115CB8B8}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89-42C1-8F14-4B69803F5E4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{AA7A7BF7-7AC0-4E3F-9135-7141ECFA7574}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F89-42C1-8F14-4B69803F5E4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{618EF682-F208-4627-8786-DA51341F1833}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F89-42C1-8F14-4B69803F5E4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{CC9CD726-50ED-42ED-96B1-3D862287EB22}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F89-42C1-8F14-4B69803F5E4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{396E3878-4880-44E1-8475-13A36ED97AAD}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F89-42C1-8F14-4B69803F5E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52.6</c:v>
                </c:pt>
                <c:pt idx="24">
                  <c:v>58.6</c:v>
                </c:pt>
              </c:numCache>
            </c:numRef>
          </c:xVal>
          <c:yVal>
            <c:numRef>
              <c:f>公会計指標分析・財政指標組合せ分析表!$BP$55:$DC$55</c:f>
              <c:numCache>
                <c:formatCode>#,##0.0;"▲ "#,##0.0</c:formatCode>
                <c:ptCount val="40"/>
                <c:pt idx="16">
                  <c:v>25.4</c:v>
                </c:pt>
                <c:pt idx="24">
                  <c:v>16.600000000000001</c:v>
                </c:pt>
              </c:numCache>
            </c:numRef>
          </c:yVal>
          <c:smooth val="0"/>
          <c:extLst>
            <c:ext xmlns:c16="http://schemas.microsoft.com/office/drawing/2014/chart" uri="{C3380CC4-5D6E-409C-BE32-E72D297353CC}">
              <c16:uniqueId val="{00000013-4F89-42C1-8F14-4B69803F5E47}"/>
            </c:ext>
          </c:extLst>
        </c:ser>
        <c:dLbls>
          <c:showLegendKey val="0"/>
          <c:showVal val="1"/>
          <c:showCatName val="0"/>
          <c:showSerName val="0"/>
          <c:showPercent val="0"/>
          <c:showBubbleSize val="0"/>
        </c:dLbls>
        <c:axId val="46179840"/>
        <c:axId val="46181760"/>
      </c:scatterChart>
      <c:valAx>
        <c:axId val="46179840"/>
        <c:scaling>
          <c:orientation val="minMax"/>
          <c:max val="66"/>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{4951CD3F-DCE9-4723-9376-AAE36A9A24C5}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1A6-4BC4-8347-8B15E67E87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{3BAD02BA-A5CF-45AC-A42F-69B5E9BEE032}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A6-4BC4-8347-8B15E67E87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{97E14205-8849-495D-97D4-97FD736DFAC6}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A6-4BC4-8347-8B15E67E87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{46520009-EECD-46E0-BCA8-E5F3C38B6678}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A6-4BC4-8347-8B15E67E87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{B56487F8-E2DF-40D8-BCD0-F187A3B40442}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A6-4BC4-8347-8B15E67E877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{09E79A9D-0A66-457B-80E3-960DA21EDFF3}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1A6-4BC4-8347-8B15E67E8770}"/>
                </c:ext>
              </c:extLst>
            </c:dLbl>
            <c:dLbl>
              <c:idx val="16"/>
              <c:layout>
                <c:manualLayout>
                  <c:x val="-4.5160355153971404E-2"/>
                  <c:y val="-5.792440888357956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{E8E6A6C6-5DB1-4C33-B6C7-523000D577E4}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1A6-4BC4-8347-8B15E67E8770}"/>
                </c:ext>
              </c:extLst>
            </c:dLbl>
            <c:dLbl>
              <c:idx val="24"/>
              <c:layout>
                <c:manualLayout>
                  <c:x val="-1.8235628084250128E-2"/>
                  <c:y val="-6.690888529200832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{1F755247-B98C-4C9E-A431-745B9CFF799F}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1A6-4BC4-8347-8B15E67E877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{7C780875-7D45-42CF-BF3F-27186FC829B8}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1A6-4BC4-8347-8B15E67E87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6.8</c:v>
                </c:pt>
                <c:pt idx="16">
                  <c:v>6.5</c:v>
                </c:pt>
                <c:pt idx="24">
                  <c:v>6.5</c:v>
                </c:pt>
                <c:pt idx="32">
                  <c:v>6.6</c:v>
                </c:pt>
              </c:numCache>
            </c:numRef>
          </c:xVal>
          <c:yVal>
            <c:numRef>
              <c:f>公会計指標分析・財政指標組合せ分析表!$BP$73:$DC$73</c:f>
              <c:numCache>
                <c:formatCode>#,##0.0;"▲ "#,##0.0</c:formatCode>
                <c:ptCount val="40"/>
                <c:pt idx="0">
                  <c:v>77.2</c:v>
                </c:pt>
                <c:pt idx="8">
                  <c:v>69</c:v>
                </c:pt>
                <c:pt idx="16">
                  <c:v>71.2</c:v>
                </c:pt>
                <c:pt idx="24">
                  <c:v>74.2</c:v>
                </c:pt>
                <c:pt idx="32">
                  <c:v>79.099999999999994</c:v>
                </c:pt>
              </c:numCache>
            </c:numRef>
          </c:yVal>
          <c:smooth val="0"/>
          <c:extLst>
            <c:ext xmlns:c16="http://schemas.microsoft.com/office/drawing/2014/chart" uri="{C3380CC4-5D6E-409C-BE32-E72D297353CC}">
              <c16:uniqueId val="{00000009-31A6-4BC4-8347-8B15E67E87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{4A805A8B-2C0E-42F4-B3C4-C34C79B784AF}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1A6-4BC4-8347-8B15E67E87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{737094CF-DF79-43D8-BAC1-267EDB9C4030}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A6-4BC4-8347-8B15E67E87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{53E1569F-14FC-459C-9666-6514526309F9}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A6-4BC4-8347-8B15E67E87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{7C127A1A-8ED1-4CA6-94A5-CE4B0494F708}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A6-4BC4-8347-8B15E67E87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{C379B053-B81C-4CF8-BFF9-EE96ED322E9E}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A6-4BC4-8347-8B15E67E877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{C826224B-2632-4E41-959C-02F90C310969}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1A6-4BC4-8347-8B15E67E877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{91267DB6-EE51-42D6-A236-B20A5106A81F}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1A6-4BC4-8347-8B15E67E8770}"/>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{765F6357-0D48-4AA5-9E09-F4D8FD8B4BC9}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1A6-4BC4-8347-8B15E67E877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{32FDD581-C767-431D-A85E-49B35D66EB7B}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1A6-4BC4-8347-8B15E67E87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31A6-4BC4-8347-8B15E67E8770}"/>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255,309
253,535
191.39
97,348,011
96,923,060
189,673
54,197,718
98,083,733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本市の財政力指数は類似団体の平均値を下回っている状況であり、これまで以上に歳入の確保が重要であるため、行財政力の強化に向けた取り組みを中心に財政基盤の一層の強化に努める。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76200</xdr:rowOff>
    </xdr:to>
    <xdr:cxnSp macro="">
      <xdr:nvCxnSpPr>
        <xdr:cNvPr id="69" name="直線コネクタ 68"/>
        <xdr:cNvCxnSpPr/>
      </xdr:nvCxnSpPr>
      <xdr:spPr>
        <a:xfrm flipV="1">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2" name="直線コネクタ 71"/>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5" name="直線コネクタ 74"/>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77" name="テキスト ボックス 76"/>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155522</xdr:rowOff>
    </xdr:from>
    <xdr:ext cx="762000" cy="259045"/>
    <xdr:sp macro="" textlink="">
      <xdr:nvSpPr>
        <xdr:cNvPr id="89" name="財政力該当値テキスト"/>
        <xdr:cNvSpPr txBox="1"/>
      </xdr:nvSpPr>
      <xdr:spPr>
        <a:xfrm>
          <a:off x="5041900" y="701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5" name="テキスト ボックス 94"/>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7" name="テキスト ボックス 96"/>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歳出では扶助費などの義務的経費が増加し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、歳入では</a:t>
          </a:r>
          <a:r>
            <a:rPr kumimoji="1" lang="ja-JP" altLang="en-US" sz="1100">
              <a:solidFill>
                <a:schemeClr val="dk1"/>
              </a:solidFill>
              <a:effectLst/>
              <a:latin typeface="+mn-lt"/>
              <a:ea typeface="+mn-ea"/>
              <a:cs typeface="+mn-cs"/>
            </a:rPr>
            <a:t>地方税等</a:t>
          </a:r>
          <a:r>
            <a:rPr kumimoji="1" lang="ja-JP" altLang="ja-JP" sz="1100">
              <a:solidFill>
                <a:schemeClr val="dk1"/>
              </a:solidFill>
              <a:effectLst/>
              <a:latin typeface="+mn-lt"/>
              <a:ea typeface="+mn-ea"/>
              <a:cs typeface="+mn-cs"/>
            </a:rPr>
            <a:t>が増加したことにより、経常収支比率は前年度より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今後とも扶助費の適正な認定給付を行うとともに、収入の確保・拡大につながる事業に取り組むなど、財政基礎の強化に努める。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76805</xdr:rowOff>
    </xdr:from>
    <xdr:to>
      <xdr:col>23</xdr:col>
      <xdr:colOff>133350</xdr:colOff>
      <xdr:row>66</xdr:row>
      <xdr:rowOff>88295</xdr:rowOff>
    </xdr:to>
    <xdr:cxnSp macro="">
      <xdr:nvCxnSpPr>
        <xdr:cNvPr id="134" name="直線コネクタ 133"/>
        <xdr:cNvCxnSpPr/>
      </xdr:nvCxnSpPr>
      <xdr:spPr>
        <a:xfrm flipV="1">
          <a:off x="4114800" y="1139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85772</xdr:rowOff>
    </xdr:from>
    <xdr:ext cx="762000" cy="259045"/>
    <xdr:sp macro="" textlink="">
      <xdr:nvSpPr>
        <xdr:cNvPr id="135" name="財政構造の弾力性平均値テキスト"/>
        <xdr:cNvSpPr txBox="1"/>
      </xdr:nvSpPr>
      <xdr:spPr>
        <a:xfrm>
          <a:off x="5041900" y="1071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97972</xdr:rowOff>
    </xdr:from>
    <xdr:to>
      <xdr:col>19</xdr:col>
      <xdr:colOff>133350</xdr:colOff>
      <xdr:row>66</xdr:row>
      <xdr:rowOff>88295</xdr:rowOff>
    </xdr:to>
    <xdr:cxnSp macro="">
      <xdr:nvCxnSpPr>
        <xdr:cNvPr id="137" name="直線コネクタ 136"/>
        <xdr:cNvCxnSpPr/>
      </xdr:nvCxnSpPr>
      <xdr:spPr>
        <a:xfrm>
          <a:off x="3225800" y="11070772"/>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73176</xdr:rowOff>
    </xdr:from>
    <xdr:to>
      <xdr:col>15</xdr:col>
      <xdr:colOff>82550</xdr:colOff>
      <xdr:row>64</xdr:row>
      <xdr:rowOff>97972</xdr:rowOff>
    </xdr:to>
    <xdr:cxnSp macro="">
      <xdr:nvCxnSpPr>
        <xdr:cNvPr id="140" name="直線コネクタ 139"/>
        <xdr:cNvCxnSpPr/>
      </xdr:nvCxnSpPr>
      <xdr:spPr>
        <a:xfrm>
          <a:off x="2336800" y="10703076"/>
          <a:ext cx="889000" cy="36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42" name="テキスト ボックス 141"/>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73176</xdr:rowOff>
    </xdr:from>
    <xdr:to>
      <xdr:col>11</xdr:col>
      <xdr:colOff>31750</xdr:colOff>
      <xdr:row>62</xdr:row>
      <xdr:rowOff>84667</xdr:rowOff>
    </xdr:to>
    <xdr:cxnSp macro="">
      <xdr:nvCxnSpPr>
        <xdr:cNvPr id="143" name="直線コネクタ 142"/>
        <xdr:cNvCxnSpPr/>
      </xdr:nvCxnSpPr>
      <xdr:spPr>
        <a:xfrm flipV="1">
          <a:off x="1447800" y="107030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154715</xdr:rowOff>
    </xdr:from>
    <xdr:ext cx="762000" cy="259045"/>
    <xdr:sp macro="" textlink="">
      <xdr:nvSpPr>
        <xdr:cNvPr id="145" name="テキスト ボックス 144"/>
        <xdr:cNvSpPr txBox="1"/>
      </xdr:nvSpPr>
      <xdr:spPr>
        <a:xfrm>
          <a:off x="1955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26005</xdr:rowOff>
    </xdr:from>
    <xdr:to>
      <xdr:col>23</xdr:col>
      <xdr:colOff>184150</xdr:colOff>
      <xdr:row>66</xdr:row>
      <xdr:rowOff>127605</xdr:rowOff>
    </xdr:to>
    <xdr:sp macro="" textlink="">
      <xdr:nvSpPr>
        <xdr:cNvPr id="153" name="楕円 152"/>
        <xdr:cNvSpPr/>
      </xdr:nvSpPr>
      <xdr:spPr>
        <a:xfrm>
          <a:off x="49022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169532</xdr:rowOff>
    </xdr:from>
    <xdr:ext cx="762000" cy="259045"/>
    <xdr:sp macro="" textlink="">
      <xdr:nvSpPr>
        <xdr:cNvPr id="154" name="財政構造の弾力性該当値テキスト"/>
        <xdr:cNvSpPr txBox="1"/>
      </xdr:nvSpPr>
      <xdr:spPr>
        <a:xfrm>
          <a:off x="5041900" y="1131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37495</xdr:rowOff>
    </xdr:from>
    <xdr:to>
      <xdr:col>19</xdr:col>
      <xdr:colOff>184150</xdr:colOff>
      <xdr:row>66</xdr:row>
      <xdr:rowOff>139095</xdr:rowOff>
    </xdr:to>
    <xdr:sp macro="" textlink="">
      <xdr:nvSpPr>
        <xdr:cNvPr id="155" name="楕円 154"/>
        <xdr:cNvSpPr/>
      </xdr:nvSpPr>
      <xdr:spPr>
        <a:xfrm>
          <a:off x="4064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123872</xdr:rowOff>
    </xdr:from>
    <xdr:ext cx="736600" cy="259045"/>
    <xdr:sp macro="" textlink="">
      <xdr:nvSpPr>
        <xdr:cNvPr id="156" name="テキスト ボックス 155"/>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47172</xdr:rowOff>
    </xdr:from>
    <xdr:to>
      <xdr:col>15</xdr:col>
      <xdr:colOff>133350</xdr:colOff>
      <xdr:row>64</xdr:row>
      <xdr:rowOff>148772</xdr:rowOff>
    </xdr:to>
    <xdr:sp macro="" textlink="">
      <xdr:nvSpPr>
        <xdr:cNvPr id="157" name="楕円 156"/>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133549</xdr:rowOff>
    </xdr:from>
    <xdr:ext cx="762000" cy="259045"/>
    <xdr:sp macro="" textlink="">
      <xdr:nvSpPr>
        <xdr:cNvPr id="158" name="テキスト ボックス 157"/>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22376</xdr:rowOff>
    </xdr:from>
    <xdr:to>
      <xdr:col>11</xdr:col>
      <xdr:colOff>82550</xdr:colOff>
      <xdr:row>62</xdr:row>
      <xdr:rowOff>123976</xdr:rowOff>
    </xdr:to>
    <xdr:sp macro="" textlink="">
      <xdr:nvSpPr>
        <xdr:cNvPr id="159" name="楕円 158"/>
        <xdr:cNvSpPr/>
      </xdr:nvSpPr>
      <xdr:spPr>
        <a:xfrm>
          <a:off x="2286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134153</xdr:rowOff>
    </xdr:from>
    <xdr:ext cx="762000" cy="259045"/>
    <xdr:sp macro="" textlink="">
      <xdr:nvSpPr>
        <xdr:cNvPr id="160" name="テキスト ボックス 159"/>
        <xdr:cNvSpPr txBox="1"/>
      </xdr:nvSpPr>
      <xdr:spPr>
        <a:xfrm>
          <a:off x="1955800" y="1042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61" name="楕円 160"/>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62" name="テキスト ボックス 161"/>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類似団体平均値を上回っている状況であるが、今後も内部管理経費の抑制をはじめ、より一層適正かつ効率的な経費執行に努める。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138497</xdr:rowOff>
    </xdr:from>
    <xdr:to>
      <xdr:col>23</xdr:col>
      <xdr:colOff>133350</xdr:colOff>
      <xdr:row>83</xdr:row>
      <xdr:rowOff>151264</xdr:rowOff>
    </xdr:to>
    <xdr:cxnSp macro="">
      <xdr:nvCxnSpPr>
        <xdr:cNvPr id="199" name="直線コネクタ 198"/>
        <xdr:cNvCxnSpPr/>
      </xdr:nvCxnSpPr>
      <xdr:spPr>
        <a:xfrm>
          <a:off x="4114800" y="14368847"/>
          <a:ext cx="838200" cy="1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74798</xdr:rowOff>
    </xdr:from>
    <xdr:ext cx="762000" cy="259045"/>
    <xdr:sp macro="" textlink="">
      <xdr:nvSpPr>
        <xdr:cNvPr id="200" name="人件費・物件費等の状況平均値テキスト"/>
        <xdr:cNvSpPr txBox="1"/>
      </xdr:nvSpPr>
      <xdr:spPr>
        <a:xfrm>
          <a:off x="5041900" y="14133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138497</xdr:rowOff>
    </xdr:from>
    <xdr:to>
      <xdr:col>19</xdr:col>
      <xdr:colOff>133350</xdr:colOff>
      <xdr:row>83</xdr:row>
      <xdr:rowOff>162604</xdr:rowOff>
    </xdr:to>
    <xdr:cxnSp macro="">
      <xdr:nvCxnSpPr>
        <xdr:cNvPr id="202" name="直線コネクタ 201"/>
        <xdr:cNvCxnSpPr/>
      </xdr:nvCxnSpPr>
      <xdr:spPr>
        <a:xfrm flipV="1">
          <a:off x="3225800" y="14368847"/>
          <a:ext cx="889000" cy="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117424</xdr:rowOff>
    </xdr:from>
    <xdr:to>
      <xdr:col>15</xdr:col>
      <xdr:colOff>82550</xdr:colOff>
      <xdr:row>83</xdr:row>
      <xdr:rowOff>162604</xdr:rowOff>
    </xdr:to>
    <xdr:cxnSp macro="">
      <xdr:nvCxnSpPr>
        <xdr:cNvPr id="205" name="直線コネクタ 204"/>
        <xdr:cNvCxnSpPr/>
      </xdr:nvCxnSpPr>
      <xdr:spPr>
        <a:xfrm>
          <a:off x="2336800" y="14347774"/>
          <a:ext cx="889000" cy="4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46092</xdr:rowOff>
    </xdr:from>
    <xdr:to>
      <xdr:col>11</xdr:col>
      <xdr:colOff>31750</xdr:colOff>
      <xdr:row>83</xdr:row>
      <xdr:rowOff>117424</xdr:rowOff>
    </xdr:to>
    <xdr:cxnSp macro="">
      <xdr:nvCxnSpPr>
        <xdr:cNvPr id="208" name="直線コネクタ 207"/>
        <xdr:cNvCxnSpPr/>
      </xdr:nvCxnSpPr>
      <xdr:spPr>
        <a:xfrm>
          <a:off x="1447800" y="14276442"/>
          <a:ext cx="889000" cy="7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164487</xdr:rowOff>
    </xdr:from>
    <xdr:ext cx="762000" cy="259045"/>
    <xdr:sp macro="" textlink="">
      <xdr:nvSpPr>
        <xdr:cNvPr id="210" name="テキスト ボックス 209"/>
        <xdr:cNvSpPr txBox="1"/>
      </xdr:nvSpPr>
      <xdr:spPr>
        <a:xfrm>
          <a:off x="1955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100464</xdr:rowOff>
    </xdr:from>
    <xdr:to>
      <xdr:col>23</xdr:col>
      <xdr:colOff>184150</xdr:colOff>
      <xdr:row>84</xdr:row>
      <xdr:rowOff>30614</xdr:rowOff>
    </xdr:to>
    <xdr:sp macro="" textlink="">
      <xdr:nvSpPr>
        <xdr:cNvPr id="218" name="楕円 217"/>
        <xdr:cNvSpPr/>
      </xdr:nvSpPr>
      <xdr:spPr>
        <a:xfrm>
          <a:off x="4902200" y="143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72541</xdr:rowOff>
    </xdr:from>
    <xdr:ext cx="762000" cy="259045"/>
    <xdr:sp macro="" textlink="">
      <xdr:nvSpPr>
        <xdr:cNvPr id="219" name="人件費・物件費等の状況該当値テキスト"/>
        <xdr:cNvSpPr txBox="1"/>
      </xdr:nvSpPr>
      <xdr:spPr>
        <a:xfrm>
          <a:off x="5041900" y="1430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87697</xdr:rowOff>
    </xdr:from>
    <xdr:to>
      <xdr:col>19</xdr:col>
      <xdr:colOff>184150</xdr:colOff>
      <xdr:row>84</xdr:row>
      <xdr:rowOff>17847</xdr:rowOff>
    </xdr:to>
    <xdr:sp macro="" textlink="">
      <xdr:nvSpPr>
        <xdr:cNvPr id="220" name="楕円 219"/>
        <xdr:cNvSpPr/>
      </xdr:nvSpPr>
      <xdr:spPr>
        <a:xfrm>
          <a:off x="4064000" y="143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28024</xdr:rowOff>
    </xdr:from>
    <xdr:ext cx="736600" cy="259045"/>
    <xdr:sp macro="" textlink="">
      <xdr:nvSpPr>
        <xdr:cNvPr id="221" name="テキスト ボックス 220"/>
        <xdr:cNvSpPr txBox="1"/>
      </xdr:nvSpPr>
      <xdr:spPr>
        <a:xfrm>
          <a:off x="3733800" y="14086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111804</xdr:rowOff>
    </xdr:from>
    <xdr:to>
      <xdr:col>15</xdr:col>
      <xdr:colOff>133350</xdr:colOff>
      <xdr:row>84</xdr:row>
      <xdr:rowOff>41954</xdr:rowOff>
    </xdr:to>
    <xdr:sp macro="" textlink="">
      <xdr:nvSpPr>
        <xdr:cNvPr id="222" name="楕円 221"/>
        <xdr:cNvSpPr/>
      </xdr:nvSpPr>
      <xdr:spPr>
        <a:xfrm>
          <a:off x="3175000" y="1434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52131</xdr:rowOff>
    </xdr:from>
    <xdr:ext cx="762000" cy="259045"/>
    <xdr:sp macro="" textlink="">
      <xdr:nvSpPr>
        <xdr:cNvPr id="223" name="テキスト ボックス 222"/>
        <xdr:cNvSpPr txBox="1"/>
      </xdr:nvSpPr>
      <xdr:spPr>
        <a:xfrm>
          <a:off x="2844800" y="1411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66624</xdr:rowOff>
    </xdr:from>
    <xdr:to>
      <xdr:col>11</xdr:col>
      <xdr:colOff>82550</xdr:colOff>
      <xdr:row>83</xdr:row>
      <xdr:rowOff>168224</xdr:rowOff>
    </xdr:to>
    <xdr:sp macro="" textlink="">
      <xdr:nvSpPr>
        <xdr:cNvPr id="224" name="楕円 223"/>
        <xdr:cNvSpPr/>
      </xdr:nvSpPr>
      <xdr:spPr>
        <a:xfrm>
          <a:off x="2286000" y="1429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153001</xdr:rowOff>
    </xdr:from>
    <xdr:ext cx="762000" cy="259045"/>
    <xdr:sp macro="" textlink="">
      <xdr:nvSpPr>
        <xdr:cNvPr id="225" name="テキスト ボックス 224"/>
        <xdr:cNvSpPr txBox="1"/>
      </xdr:nvSpPr>
      <xdr:spPr>
        <a:xfrm>
          <a:off x="1955800" y="1438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166742</xdr:rowOff>
    </xdr:from>
    <xdr:to>
      <xdr:col>7</xdr:col>
      <xdr:colOff>31750</xdr:colOff>
      <xdr:row>83</xdr:row>
      <xdr:rowOff>96892</xdr:rowOff>
    </xdr:to>
    <xdr:sp macro="" textlink="">
      <xdr:nvSpPr>
        <xdr:cNvPr id="226" name="楕円 225"/>
        <xdr:cNvSpPr/>
      </xdr:nvSpPr>
      <xdr:spPr>
        <a:xfrm>
          <a:off x="1397000" y="142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107069</xdr:rowOff>
    </xdr:from>
    <xdr:ext cx="762000" cy="259045"/>
    <xdr:sp macro="" textlink="">
      <xdr:nvSpPr>
        <xdr:cNvPr id="227" name="テキスト ボックス 226"/>
        <xdr:cNvSpPr txBox="1"/>
      </xdr:nvSpPr>
      <xdr:spPr>
        <a:xfrm>
          <a:off x="1066800" y="1399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引き続き、地域の民間給与水準や徳島県等他の地方公共団体の動向を注視し、給与水準の適正化に努める。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84</xdr:row>
      <xdr:rowOff>142875</xdr:rowOff>
    </xdr:to>
    <xdr:cxnSp macro="">
      <xdr:nvCxnSpPr>
        <xdr:cNvPr id="261" name="直線コネクタ 260"/>
        <xdr:cNvCxnSpPr/>
      </xdr:nvCxnSpPr>
      <xdr:spPr>
        <a:xfrm>
          <a:off x="16179800" y="1454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84</xdr:row>
      <xdr:rowOff>162984</xdr:rowOff>
    </xdr:to>
    <xdr:cxnSp macro="">
      <xdr:nvCxnSpPr>
        <xdr:cNvPr id="264" name="直線コネクタ 263"/>
        <xdr:cNvCxnSpPr/>
      </xdr:nvCxnSpPr>
      <xdr:spPr>
        <a:xfrm flipV="1">
          <a:off x="15290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71966</xdr:rowOff>
    </xdr:to>
    <xdr:cxnSp macro="">
      <xdr:nvCxnSpPr>
        <xdr:cNvPr id="267" name="直線コネクタ 266"/>
        <xdr:cNvCxnSpPr/>
      </xdr:nvCxnSpPr>
      <xdr:spPr>
        <a:xfrm flipV="1">
          <a:off x="14401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69" name="テキスト ボックス 268"/>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61384</xdr:rowOff>
    </xdr:to>
    <xdr:cxnSp macro="">
      <xdr:nvCxnSpPr>
        <xdr:cNvPr id="270" name="直線コネクタ 269"/>
        <xdr:cNvCxnSpPr/>
      </xdr:nvCxnSpPr>
      <xdr:spPr>
        <a:xfrm flipV="1">
          <a:off x="13512800" y="1464521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80" name="楕円 279"/>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81" name="給与水準   （国との比較）該当値テキスト"/>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82" name="楕円 281"/>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83" name="テキスト ボックス 282"/>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4" name="楕円 283"/>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5" name="テキスト ボックス 28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6" name="楕円 285"/>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7" name="テキスト ボックス 286"/>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8" name="楕円 287"/>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9" name="テキスト ボックス 288"/>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保育所、幼稚園など多数の子育て関係施設を保有していることや、直営による市民サービスの充実等により類似団体平均値を上回る職員数となっている。このため、平成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人削減する行財政改革推進プラン</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に取り組んでいる。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143691</xdr:rowOff>
    </xdr:from>
    <xdr:to>
      <xdr:col>81</xdr:col>
      <xdr:colOff>44450</xdr:colOff>
      <xdr:row>65</xdr:row>
      <xdr:rowOff>154033</xdr:rowOff>
    </xdr:to>
    <xdr:cxnSp macro="">
      <xdr:nvCxnSpPr>
        <xdr:cNvPr id="326" name="直線コネクタ 325"/>
        <xdr:cNvCxnSpPr/>
      </xdr:nvCxnSpPr>
      <xdr:spPr>
        <a:xfrm>
          <a:off x="16179800" y="1128794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7"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143691</xdr:rowOff>
    </xdr:from>
    <xdr:to>
      <xdr:col>77</xdr:col>
      <xdr:colOff>44450</xdr:colOff>
      <xdr:row>65</xdr:row>
      <xdr:rowOff>171269</xdr:rowOff>
    </xdr:to>
    <xdr:cxnSp macro="">
      <xdr:nvCxnSpPr>
        <xdr:cNvPr id="329" name="直線コネクタ 328"/>
        <xdr:cNvCxnSpPr/>
      </xdr:nvCxnSpPr>
      <xdr:spPr>
        <a:xfrm flipV="1">
          <a:off x="15290800" y="1128794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31" name="テキスト ボックス 330"/>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171269</xdr:rowOff>
    </xdr:from>
    <xdr:to>
      <xdr:col>72</xdr:col>
      <xdr:colOff>203200</xdr:colOff>
      <xdr:row>66</xdr:row>
      <xdr:rowOff>17054</xdr:rowOff>
    </xdr:to>
    <xdr:cxnSp macro="">
      <xdr:nvCxnSpPr>
        <xdr:cNvPr id="332" name="直線コネクタ 331"/>
        <xdr:cNvCxnSpPr/>
      </xdr:nvCxnSpPr>
      <xdr:spPr>
        <a:xfrm flipV="1">
          <a:off x="14401800" y="1131551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126110</xdr:rowOff>
    </xdr:from>
    <xdr:ext cx="762000" cy="259045"/>
    <xdr:sp macro="" textlink="">
      <xdr:nvSpPr>
        <xdr:cNvPr id="334" name="テキスト ボックス 333"/>
        <xdr:cNvSpPr txBox="1"/>
      </xdr:nvSpPr>
      <xdr:spPr>
        <a:xfrm>
          <a:off x="14909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171269</xdr:rowOff>
    </xdr:from>
    <xdr:to>
      <xdr:col>68</xdr:col>
      <xdr:colOff>152400</xdr:colOff>
      <xdr:row>66</xdr:row>
      <xdr:rowOff>17054</xdr:rowOff>
    </xdr:to>
    <xdr:cxnSp macro="">
      <xdr:nvCxnSpPr>
        <xdr:cNvPr id="335" name="直線コネクタ 334"/>
        <xdr:cNvCxnSpPr/>
      </xdr:nvCxnSpPr>
      <xdr:spPr>
        <a:xfrm>
          <a:off x="13512800" y="1131551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39" name="テキスト ボックス 338"/>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103233</xdr:rowOff>
    </xdr:from>
    <xdr:to>
      <xdr:col>81</xdr:col>
      <xdr:colOff>95250</xdr:colOff>
      <xdr:row>66</xdr:row>
      <xdr:rowOff>33383</xdr:rowOff>
    </xdr:to>
    <xdr:sp macro="" textlink="">
      <xdr:nvSpPr>
        <xdr:cNvPr id="345" name="楕円 344"/>
        <xdr:cNvSpPr/>
      </xdr:nvSpPr>
      <xdr:spPr>
        <a:xfrm>
          <a:off x="169672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75310</xdr:rowOff>
    </xdr:from>
    <xdr:ext cx="762000" cy="259045"/>
    <xdr:sp macro="" textlink="">
      <xdr:nvSpPr>
        <xdr:cNvPr id="346" name="定員管理の状況該当値テキスト"/>
        <xdr:cNvSpPr txBox="1"/>
      </xdr:nvSpPr>
      <xdr:spPr>
        <a:xfrm>
          <a:off x="17106900" y="1121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92891</xdr:rowOff>
    </xdr:from>
    <xdr:to>
      <xdr:col>77</xdr:col>
      <xdr:colOff>95250</xdr:colOff>
      <xdr:row>66</xdr:row>
      <xdr:rowOff>23041</xdr:rowOff>
    </xdr:to>
    <xdr:sp macro="" textlink="">
      <xdr:nvSpPr>
        <xdr:cNvPr id="347" name="楕円 346"/>
        <xdr:cNvSpPr/>
      </xdr:nvSpPr>
      <xdr:spPr>
        <a:xfrm>
          <a:off x="161290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7818</xdr:rowOff>
    </xdr:from>
    <xdr:ext cx="736600" cy="259045"/>
    <xdr:sp macro="" textlink="">
      <xdr:nvSpPr>
        <xdr:cNvPr id="348" name="テキスト ボックス 347"/>
        <xdr:cNvSpPr txBox="1"/>
      </xdr:nvSpPr>
      <xdr:spPr>
        <a:xfrm>
          <a:off x="15798800" y="11323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120469</xdr:rowOff>
    </xdr:from>
    <xdr:to>
      <xdr:col>73</xdr:col>
      <xdr:colOff>44450</xdr:colOff>
      <xdr:row>66</xdr:row>
      <xdr:rowOff>50619</xdr:rowOff>
    </xdr:to>
    <xdr:sp macro="" textlink="">
      <xdr:nvSpPr>
        <xdr:cNvPr id="349" name="楕円 348"/>
        <xdr:cNvSpPr/>
      </xdr:nvSpPr>
      <xdr:spPr>
        <a:xfrm>
          <a:off x="15240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35396</xdr:rowOff>
    </xdr:from>
    <xdr:ext cx="762000" cy="259045"/>
    <xdr:sp macro="" textlink="">
      <xdr:nvSpPr>
        <xdr:cNvPr id="350" name="テキスト ボックス 349"/>
        <xdr:cNvSpPr txBox="1"/>
      </xdr:nvSpPr>
      <xdr:spPr>
        <a:xfrm>
          <a:off x="14909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137704</xdr:rowOff>
    </xdr:from>
    <xdr:to>
      <xdr:col>68</xdr:col>
      <xdr:colOff>203200</xdr:colOff>
      <xdr:row>66</xdr:row>
      <xdr:rowOff>67854</xdr:rowOff>
    </xdr:to>
    <xdr:sp macro="" textlink="">
      <xdr:nvSpPr>
        <xdr:cNvPr id="351" name="楕円 350"/>
        <xdr:cNvSpPr/>
      </xdr:nvSpPr>
      <xdr:spPr>
        <a:xfrm>
          <a:off x="143510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52631</xdr:rowOff>
    </xdr:from>
    <xdr:ext cx="762000" cy="259045"/>
    <xdr:sp macro="" textlink="">
      <xdr:nvSpPr>
        <xdr:cNvPr id="352" name="テキスト ボックス 351"/>
        <xdr:cNvSpPr txBox="1"/>
      </xdr:nvSpPr>
      <xdr:spPr>
        <a:xfrm>
          <a:off x="14020800" y="1136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120469</xdr:rowOff>
    </xdr:from>
    <xdr:to>
      <xdr:col>64</xdr:col>
      <xdr:colOff>152400</xdr:colOff>
      <xdr:row>66</xdr:row>
      <xdr:rowOff>50619</xdr:rowOff>
    </xdr:to>
    <xdr:sp macro="" textlink="">
      <xdr:nvSpPr>
        <xdr:cNvPr id="353" name="楕円 352"/>
        <xdr:cNvSpPr/>
      </xdr:nvSpPr>
      <xdr:spPr>
        <a:xfrm>
          <a:off x="13462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35396</xdr:rowOff>
    </xdr:from>
    <xdr:ext cx="762000" cy="259045"/>
    <xdr:sp macro="" textlink="">
      <xdr:nvSpPr>
        <xdr:cNvPr id="354" name="テキスト ボックス 353"/>
        <xdr:cNvSpPr txBox="1"/>
      </xdr:nvSpPr>
      <xdr:spPr>
        <a:xfrm>
          <a:off x="13131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投資事業の抑制等に伴い、実質公債費比率は</a:t>
          </a:r>
          <a:r>
            <a:rPr lang="ja-JP" altLang="en-US" sz="1100" b="0" i="0" baseline="0">
              <a:solidFill>
                <a:schemeClr val="dk1"/>
              </a:solidFill>
              <a:effectLst/>
              <a:latin typeface="+mn-lt"/>
              <a:ea typeface="+mn-ea"/>
              <a:cs typeface="+mn-cs"/>
            </a:rPr>
            <a:t>減少傾向にあり</a:t>
          </a:r>
          <a:r>
            <a:rPr lang="ja-JP" altLang="ja-JP" sz="1100" b="0" i="0" baseline="0">
              <a:solidFill>
                <a:schemeClr val="dk1"/>
              </a:solidFill>
              <a:effectLst/>
              <a:latin typeface="+mn-lt"/>
              <a:ea typeface="+mn-ea"/>
              <a:cs typeface="+mn-cs"/>
            </a:rPr>
            <a:t>、今後も地方債については適正な発行に努めるとともに、比率の算定に影響する他会計への繰出しの抑制に努める。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25400</xdr:rowOff>
    </xdr:to>
    <xdr:cxnSp macro="">
      <xdr:nvCxnSpPr>
        <xdr:cNvPr id="389" name="直線コネクタ 388"/>
        <xdr:cNvCxnSpPr/>
      </xdr:nvCxnSpPr>
      <xdr:spPr>
        <a:xfrm>
          <a:off x="16179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9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13909</xdr:rowOff>
    </xdr:to>
    <xdr:cxnSp macro="">
      <xdr:nvCxnSpPr>
        <xdr:cNvPr id="392" name="直線コネクタ 391"/>
        <xdr:cNvCxnSpPr/>
      </xdr:nvCxnSpPr>
      <xdr:spPr>
        <a:xfrm>
          <a:off x="15290800" y="721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4" name="テキスト ボックス 393"/>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48381</xdr:rowOff>
    </xdr:to>
    <xdr:cxnSp macro="">
      <xdr:nvCxnSpPr>
        <xdr:cNvPr id="395" name="直線コネクタ 394"/>
        <xdr:cNvCxnSpPr/>
      </xdr:nvCxnSpPr>
      <xdr:spPr>
        <a:xfrm flipV="1">
          <a:off x="14401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7" name="テキスト ボックス 396"/>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42</xdr:row>
      <xdr:rowOff>59872</xdr:rowOff>
    </xdr:to>
    <xdr:cxnSp macro="">
      <xdr:nvCxnSpPr>
        <xdr:cNvPr id="398" name="直線コネクタ 397"/>
        <xdr:cNvCxnSpPr/>
      </xdr:nvCxnSpPr>
      <xdr:spPr>
        <a:xfrm flipV="1">
          <a:off x="13512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2" name="テキスト ボックス 40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8" name="楕円 407"/>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9"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10" name="楕円 409"/>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11" name="テキスト ボックス 410"/>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12" name="楕円 411"/>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13" name="テキスト ボックス 412"/>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14" name="楕円 413"/>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5" name="テキスト ボックス 414"/>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6" name="楕円 415"/>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7" name="テキスト ボックス 416"/>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類似団体平均値、全国市町村平均ともに下回っている状況であるため、より一層、歳入の確保や現在の負担と将来の負担のバランスを念頭においた財政運営に努める。</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107809</xdr:rowOff>
    </xdr:from>
    <xdr:to>
      <xdr:col>81</xdr:col>
      <xdr:colOff>44450</xdr:colOff>
      <xdr:row>20</xdr:row>
      <xdr:rowOff>2046</xdr:rowOff>
    </xdr:to>
    <xdr:cxnSp macro="">
      <xdr:nvCxnSpPr>
        <xdr:cNvPr id="451" name="直線コネクタ 450"/>
        <xdr:cNvCxnSpPr/>
      </xdr:nvCxnSpPr>
      <xdr:spPr>
        <a:xfrm>
          <a:off x="16179800" y="3365359"/>
          <a:ext cx="8382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52"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67592</xdr:rowOff>
    </xdr:from>
    <xdr:to>
      <xdr:col>77</xdr:col>
      <xdr:colOff>44450</xdr:colOff>
      <xdr:row>19</xdr:row>
      <xdr:rowOff>107809</xdr:rowOff>
    </xdr:to>
    <xdr:cxnSp macro="">
      <xdr:nvCxnSpPr>
        <xdr:cNvPr id="454" name="直線コネクタ 453"/>
        <xdr:cNvCxnSpPr/>
      </xdr:nvCxnSpPr>
      <xdr:spPr>
        <a:xfrm>
          <a:off x="15290800" y="332514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38100</xdr:rowOff>
    </xdr:from>
    <xdr:to>
      <xdr:col>72</xdr:col>
      <xdr:colOff>203200</xdr:colOff>
      <xdr:row>19</xdr:row>
      <xdr:rowOff>67592</xdr:rowOff>
    </xdr:to>
    <xdr:cxnSp macro="">
      <xdr:nvCxnSpPr>
        <xdr:cNvPr id="457" name="直線コネクタ 456"/>
        <xdr:cNvCxnSpPr/>
      </xdr:nvCxnSpPr>
      <xdr:spPr>
        <a:xfrm>
          <a:off x="14401800" y="3295650"/>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9" name="テキスト ボックス 458"/>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38100</xdr:rowOff>
    </xdr:from>
    <xdr:to>
      <xdr:col>68</xdr:col>
      <xdr:colOff>152400</xdr:colOff>
      <xdr:row>19</xdr:row>
      <xdr:rowOff>148025</xdr:rowOff>
    </xdr:to>
    <xdr:cxnSp macro="">
      <xdr:nvCxnSpPr>
        <xdr:cNvPr id="460" name="直線コネクタ 459"/>
        <xdr:cNvCxnSpPr/>
      </xdr:nvCxnSpPr>
      <xdr:spPr>
        <a:xfrm flipV="1">
          <a:off x="13512800" y="3295650"/>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62" name="テキスト ボックス 461"/>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4" name="テキスト ボックス 463"/>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122696</xdr:rowOff>
    </xdr:from>
    <xdr:to>
      <xdr:col>81</xdr:col>
      <xdr:colOff>95250</xdr:colOff>
      <xdr:row>20</xdr:row>
      <xdr:rowOff>52846</xdr:rowOff>
    </xdr:to>
    <xdr:sp macro="" textlink="">
      <xdr:nvSpPr>
        <xdr:cNvPr id="470" name="楕円 469"/>
        <xdr:cNvSpPr/>
      </xdr:nvSpPr>
      <xdr:spPr>
        <a:xfrm>
          <a:off x="169672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94773</xdr:rowOff>
    </xdr:from>
    <xdr:ext cx="762000" cy="259045"/>
    <xdr:sp macro="" textlink="">
      <xdr:nvSpPr>
        <xdr:cNvPr id="471" name="将来負担の状況該当値テキスト"/>
        <xdr:cNvSpPr txBox="1"/>
      </xdr:nvSpPr>
      <xdr:spPr>
        <a:xfrm>
          <a:off x="17106900" y="335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57009</xdr:rowOff>
    </xdr:from>
    <xdr:to>
      <xdr:col>77</xdr:col>
      <xdr:colOff>95250</xdr:colOff>
      <xdr:row>19</xdr:row>
      <xdr:rowOff>158609</xdr:rowOff>
    </xdr:to>
    <xdr:sp macro="" textlink="">
      <xdr:nvSpPr>
        <xdr:cNvPr id="472" name="楕円 471"/>
        <xdr:cNvSpPr/>
      </xdr:nvSpPr>
      <xdr:spPr>
        <a:xfrm>
          <a:off x="16129000" y="33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143386</xdr:rowOff>
    </xdr:from>
    <xdr:ext cx="736600" cy="259045"/>
    <xdr:sp macro="" textlink="">
      <xdr:nvSpPr>
        <xdr:cNvPr id="473" name="テキスト ボックス 472"/>
        <xdr:cNvSpPr txBox="1"/>
      </xdr:nvSpPr>
      <xdr:spPr>
        <a:xfrm>
          <a:off x="15798800" y="340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16792</xdr:rowOff>
    </xdr:from>
    <xdr:to>
      <xdr:col>73</xdr:col>
      <xdr:colOff>44450</xdr:colOff>
      <xdr:row>19</xdr:row>
      <xdr:rowOff>118392</xdr:rowOff>
    </xdr:to>
    <xdr:sp macro="" textlink="">
      <xdr:nvSpPr>
        <xdr:cNvPr id="474" name="楕円 473"/>
        <xdr:cNvSpPr/>
      </xdr:nvSpPr>
      <xdr:spPr>
        <a:xfrm>
          <a:off x="15240000" y="32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103169</xdr:rowOff>
    </xdr:from>
    <xdr:ext cx="762000" cy="259045"/>
    <xdr:sp macro="" textlink="">
      <xdr:nvSpPr>
        <xdr:cNvPr id="475" name="テキスト ボックス 474"/>
        <xdr:cNvSpPr txBox="1"/>
      </xdr:nvSpPr>
      <xdr:spPr>
        <a:xfrm>
          <a:off x="14909800" y="336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158750</xdr:rowOff>
    </xdr:from>
    <xdr:to>
      <xdr:col>68</xdr:col>
      <xdr:colOff>203200</xdr:colOff>
      <xdr:row>19</xdr:row>
      <xdr:rowOff>88900</xdr:rowOff>
    </xdr:to>
    <xdr:sp macro="" textlink="">
      <xdr:nvSpPr>
        <xdr:cNvPr id="476" name="楕円 475"/>
        <xdr:cNvSpPr/>
      </xdr:nvSpPr>
      <xdr:spPr>
        <a:xfrm>
          <a:off x="14351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73677</xdr:rowOff>
    </xdr:from>
    <xdr:ext cx="762000" cy="259045"/>
    <xdr:sp macro="" textlink="">
      <xdr:nvSpPr>
        <xdr:cNvPr id="477" name="テキスト ボックス 476"/>
        <xdr:cNvSpPr txBox="1"/>
      </xdr:nvSpPr>
      <xdr:spPr>
        <a:xfrm>
          <a:off x="14020800" y="3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97225</xdr:rowOff>
    </xdr:from>
    <xdr:to>
      <xdr:col>64</xdr:col>
      <xdr:colOff>152400</xdr:colOff>
      <xdr:row>20</xdr:row>
      <xdr:rowOff>27375</xdr:rowOff>
    </xdr:to>
    <xdr:sp macro="" textlink="">
      <xdr:nvSpPr>
        <xdr:cNvPr id="478" name="楕円 477"/>
        <xdr:cNvSpPr/>
      </xdr:nvSpPr>
      <xdr:spPr>
        <a:xfrm>
          <a:off x="13462000" y="33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12152</xdr:rowOff>
    </xdr:from>
    <xdr:ext cx="762000" cy="259045"/>
    <xdr:sp macro="" textlink="">
      <xdr:nvSpPr>
        <xdr:cNvPr id="479" name="テキスト ボックス 478"/>
        <xdr:cNvSpPr txBox="1"/>
      </xdr:nvSpPr>
      <xdr:spPr>
        <a:xfrm>
          <a:off x="13131800" y="34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255,309
253,535
191.39
97,348,011
96,923,060
189,673
54,197,718
98,083,733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保育所、幼稚園など多数の子育て関係施設を保有していることや、直営による市民サービスの充実等により類似団体平均値を上回る職員数となっている。このため、平成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人削減する行財政改革推進プラン</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に取り組んでいる。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165100</xdr:rowOff>
    </xdr:from>
    <xdr:to>
      <xdr:col>24</xdr:col>
      <xdr:colOff>25400</xdr:colOff>
      <xdr:row>40</xdr:row>
      <xdr:rowOff>165100</xdr:rowOff>
    </xdr:to>
    <xdr:cxnSp macro="">
      <xdr:nvCxnSpPr>
        <xdr:cNvPr id="70" name="直線コネクタ 69"/>
        <xdr:cNvCxnSpPr/>
      </xdr:nvCxnSpPr>
      <xdr:spPr>
        <a:xfrm>
          <a:off x="3987800" y="702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7002</xdr:rowOff>
    </xdr:from>
    <xdr:ext cx="762000" cy="259045"/>
    <xdr:sp macro="" textlink="">
      <xdr:nvSpPr>
        <xdr:cNvPr id="71" name="人件費平均値テキスト"/>
        <xdr:cNvSpPr txBox="1"/>
      </xdr:nvSpPr>
      <xdr:spPr>
        <a:xfrm>
          <a:off x="4914900" y="6350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146050</xdr:rowOff>
    </xdr:from>
    <xdr:to>
      <xdr:col>19</xdr:col>
      <xdr:colOff>187325</xdr:colOff>
      <xdr:row>40</xdr:row>
      <xdr:rowOff>165100</xdr:rowOff>
    </xdr:to>
    <xdr:cxnSp macro="">
      <xdr:nvCxnSpPr>
        <xdr:cNvPr id="73" name="直線コネクタ 72"/>
        <xdr:cNvCxnSpPr/>
      </xdr:nvCxnSpPr>
      <xdr:spPr>
        <a:xfrm>
          <a:off x="3098800" y="7004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22225</xdr:rowOff>
    </xdr:from>
    <xdr:to>
      <xdr:col>15</xdr:col>
      <xdr:colOff>98425</xdr:colOff>
      <xdr:row>40</xdr:row>
      <xdr:rowOff>146050</xdr:rowOff>
    </xdr:to>
    <xdr:cxnSp macro="">
      <xdr:nvCxnSpPr>
        <xdr:cNvPr id="76" name="直線コネクタ 75"/>
        <xdr:cNvCxnSpPr/>
      </xdr:nvCxnSpPr>
      <xdr:spPr>
        <a:xfrm>
          <a:off x="2209800" y="68802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78" name="テキスト ボックス 77"/>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3175</xdr:rowOff>
    </xdr:from>
    <xdr:to>
      <xdr:col>11</xdr:col>
      <xdr:colOff>9525</xdr:colOff>
      <xdr:row>40</xdr:row>
      <xdr:rowOff>22225</xdr:rowOff>
    </xdr:to>
    <xdr:cxnSp macro="">
      <xdr:nvCxnSpPr>
        <xdr:cNvPr id="79" name="直線コネクタ 78"/>
        <xdr:cNvCxnSpPr/>
      </xdr:nvCxnSpPr>
      <xdr:spPr>
        <a:xfrm>
          <a:off x="1320800" y="6861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81" name="テキスト ボックス 80"/>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9" name="楕円 88"/>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22877</xdr:rowOff>
    </xdr:from>
    <xdr:ext cx="762000" cy="259045"/>
    <xdr:sp macro="" textlink="">
      <xdr:nvSpPr>
        <xdr:cNvPr id="90" name="人件費該当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91" name="楕円 90"/>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92" name="テキスト ボックス 91"/>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95250</xdr:rowOff>
    </xdr:from>
    <xdr:to>
      <xdr:col>15</xdr:col>
      <xdr:colOff>149225</xdr:colOff>
      <xdr:row>41</xdr:row>
      <xdr:rowOff>25400</xdr:rowOff>
    </xdr:to>
    <xdr:sp macro="" textlink="">
      <xdr:nvSpPr>
        <xdr:cNvPr id="93" name="楕円 92"/>
        <xdr:cNvSpPr/>
      </xdr:nvSpPr>
      <xdr:spPr>
        <a:xfrm>
          <a:off x="3048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10177</xdr:rowOff>
    </xdr:from>
    <xdr:ext cx="762000" cy="259045"/>
    <xdr:sp macro="" textlink="">
      <xdr:nvSpPr>
        <xdr:cNvPr id="94" name="テキスト ボックス 93"/>
        <xdr:cNvSpPr txBox="1"/>
      </xdr:nvSpPr>
      <xdr:spPr>
        <a:xfrm>
          <a:off x="2717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142875</xdr:rowOff>
    </xdr:from>
    <xdr:to>
      <xdr:col>11</xdr:col>
      <xdr:colOff>60325</xdr:colOff>
      <xdr:row>40</xdr:row>
      <xdr:rowOff>73025</xdr:rowOff>
    </xdr:to>
    <xdr:sp macro="" textlink="">
      <xdr:nvSpPr>
        <xdr:cNvPr id="95" name="楕円 94"/>
        <xdr:cNvSpPr/>
      </xdr:nvSpPr>
      <xdr:spPr>
        <a:xfrm>
          <a:off x="2159000" y="68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57802</xdr:rowOff>
    </xdr:from>
    <xdr:ext cx="762000" cy="259045"/>
    <xdr:sp macro="" textlink="">
      <xdr:nvSpPr>
        <xdr:cNvPr id="96" name="テキスト ボックス 95"/>
        <xdr:cNvSpPr txBox="1"/>
      </xdr:nvSpPr>
      <xdr:spPr>
        <a:xfrm>
          <a:off x="1828800" y="691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123825</xdr:rowOff>
    </xdr:from>
    <xdr:to>
      <xdr:col>6</xdr:col>
      <xdr:colOff>171450</xdr:colOff>
      <xdr:row>40</xdr:row>
      <xdr:rowOff>53975</xdr:rowOff>
    </xdr:to>
    <xdr:sp macro="" textlink="">
      <xdr:nvSpPr>
        <xdr:cNvPr id="97" name="楕円 96"/>
        <xdr:cNvSpPr/>
      </xdr:nvSpPr>
      <xdr:spPr>
        <a:xfrm>
          <a:off x="1270000" y="6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38752</xdr:rowOff>
    </xdr:from>
    <xdr:ext cx="762000" cy="259045"/>
    <xdr:sp macro="" textlink="">
      <xdr:nvSpPr>
        <xdr:cNvPr id="98" name="テキスト ボックス 97"/>
        <xdr:cNvSpPr txBox="1"/>
      </xdr:nvSpPr>
      <xdr:spPr>
        <a:xfrm>
          <a:off x="939800" y="689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これまでの行財政健全化計画の取組により、経常的な経費の見直し等を行うことで、歳出を抑制してきた結果、類似団体平均を上回る状況となっている。引き続き、内部努力を継続していきたい。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147574</xdr:rowOff>
    </xdr:from>
    <xdr:to>
      <xdr:col>82</xdr:col>
      <xdr:colOff>107950</xdr:colOff>
      <xdr:row>13</xdr:row>
      <xdr:rowOff>147574</xdr:rowOff>
    </xdr:to>
    <xdr:cxnSp macro="">
      <xdr:nvCxnSpPr>
        <xdr:cNvPr id="129" name="直線コネクタ 128"/>
        <xdr:cNvCxnSpPr/>
      </xdr:nvCxnSpPr>
      <xdr:spPr>
        <a:xfrm>
          <a:off x="15671800" y="2376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30"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133858</xdr:rowOff>
    </xdr:from>
    <xdr:to>
      <xdr:col>78</xdr:col>
      <xdr:colOff>69850</xdr:colOff>
      <xdr:row>13</xdr:row>
      <xdr:rowOff>147574</xdr:rowOff>
    </xdr:to>
    <xdr:cxnSp macro="">
      <xdr:nvCxnSpPr>
        <xdr:cNvPr id="132" name="直線コネクタ 131"/>
        <xdr:cNvCxnSpPr/>
      </xdr:nvCxnSpPr>
      <xdr:spPr>
        <a:xfrm>
          <a:off x="14782800" y="23627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4" name="テキスト ボックス 133"/>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124714</xdr:rowOff>
    </xdr:from>
    <xdr:to>
      <xdr:col>73</xdr:col>
      <xdr:colOff>180975</xdr:colOff>
      <xdr:row>13</xdr:row>
      <xdr:rowOff>133858</xdr:rowOff>
    </xdr:to>
    <xdr:cxnSp macro="">
      <xdr:nvCxnSpPr>
        <xdr:cNvPr id="135" name="直線コネクタ 134"/>
        <xdr:cNvCxnSpPr/>
      </xdr:nvCxnSpPr>
      <xdr:spPr>
        <a:xfrm>
          <a:off x="13893800" y="2353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37" name="テキスト ボックス 136"/>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120142</xdr:rowOff>
    </xdr:from>
    <xdr:to>
      <xdr:col>69</xdr:col>
      <xdr:colOff>92075</xdr:colOff>
      <xdr:row>13</xdr:row>
      <xdr:rowOff>124714</xdr:rowOff>
    </xdr:to>
    <xdr:cxnSp macro="">
      <xdr:nvCxnSpPr>
        <xdr:cNvPr id="138" name="直線コネクタ 137"/>
        <xdr:cNvCxnSpPr/>
      </xdr:nvCxnSpPr>
      <xdr:spPr>
        <a:xfrm>
          <a:off x="13004800" y="2348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45991</xdr:rowOff>
    </xdr:from>
    <xdr:ext cx="762000" cy="259045"/>
    <xdr:sp macro="" textlink="">
      <xdr:nvSpPr>
        <xdr:cNvPr id="140" name="テキスト ボックス 139"/>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27703</xdr:rowOff>
    </xdr:from>
    <xdr:ext cx="762000" cy="259045"/>
    <xdr:sp macro="" textlink="">
      <xdr:nvSpPr>
        <xdr:cNvPr id="142" name="テキスト ボックス 141"/>
        <xdr:cNvSpPr txBox="1"/>
      </xdr:nvSpPr>
      <xdr:spPr>
        <a:xfrm>
          <a:off x="12623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96774</xdr:rowOff>
    </xdr:from>
    <xdr:to>
      <xdr:col>82</xdr:col>
      <xdr:colOff>158750</xdr:colOff>
      <xdr:row>14</xdr:row>
      <xdr:rowOff>26924</xdr:rowOff>
    </xdr:to>
    <xdr:sp macro="" textlink="">
      <xdr:nvSpPr>
        <xdr:cNvPr id="148" name="楕円 147"/>
        <xdr:cNvSpPr/>
      </xdr:nvSpPr>
      <xdr:spPr>
        <a:xfrm>
          <a:off x="164592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5351</xdr:rowOff>
    </xdr:from>
    <xdr:ext cx="762000" cy="259045"/>
    <xdr:sp macro="" textlink="">
      <xdr:nvSpPr>
        <xdr:cNvPr id="149" name="物件費該当値テキスト"/>
        <xdr:cNvSpPr txBox="1"/>
      </xdr:nvSpPr>
      <xdr:spPr>
        <a:xfrm>
          <a:off x="16598900" y="22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96774</xdr:rowOff>
    </xdr:from>
    <xdr:to>
      <xdr:col>78</xdr:col>
      <xdr:colOff>120650</xdr:colOff>
      <xdr:row>14</xdr:row>
      <xdr:rowOff>26924</xdr:rowOff>
    </xdr:to>
    <xdr:sp macro="" textlink="">
      <xdr:nvSpPr>
        <xdr:cNvPr id="150" name="楕円 149"/>
        <xdr:cNvSpPr/>
      </xdr:nvSpPr>
      <xdr:spPr>
        <a:xfrm>
          <a:off x="15621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37101</xdr:rowOff>
    </xdr:from>
    <xdr:ext cx="736600" cy="259045"/>
    <xdr:sp macro="" textlink="">
      <xdr:nvSpPr>
        <xdr:cNvPr id="151" name="テキスト ボックス 150"/>
        <xdr:cNvSpPr txBox="1"/>
      </xdr:nvSpPr>
      <xdr:spPr>
        <a:xfrm>
          <a:off x="15290800" y="209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83058</xdr:rowOff>
    </xdr:from>
    <xdr:to>
      <xdr:col>74</xdr:col>
      <xdr:colOff>31750</xdr:colOff>
      <xdr:row>14</xdr:row>
      <xdr:rowOff>13208</xdr:rowOff>
    </xdr:to>
    <xdr:sp macro="" textlink="">
      <xdr:nvSpPr>
        <xdr:cNvPr id="152" name="楕円 151"/>
        <xdr:cNvSpPr/>
      </xdr:nvSpPr>
      <xdr:spPr>
        <a:xfrm>
          <a:off x="14732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23385</xdr:rowOff>
    </xdr:from>
    <xdr:ext cx="762000" cy="259045"/>
    <xdr:sp macro="" textlink="">
      <xdr:nvSpPr>
        <xdr:cNvPr id="153" name="テキスト ボックス 152"/>
        <xdr:cNvSpPr txBox="1"/>
      </xdr:nvSpPr>
      <xdr:spPr>
        <a:xfrm>
          <a:off x="14401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73914</xdr:rowOff>
    </xdr:from>
    <xdr:to>
      <xdr:col>69</xdr:col>
      <xdr:colOff>142875</xdr:colOff>
      <xdr:row>14</xdr:row>
      <xdr:rowOff>4064</xdr:rowOff>
    </xdr:to>
    <xdr:sp macro="" textlink="">
      <xdr:nvSpPr>
        <xdr:cNvPr id="154" name="楕円 153"/>
        <xdr:cNvSpPr/>
      </xdr:nvSpPr>
      <xdr:spPr>
        <a:xfrm>
          <a:off x="13843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14241</xdr:rowOff>
    </xdr:from>
    <xdr:ext cx="762000" cy="259045"/>
    <xdr:sp macro="" textlink="">
      <xdr:nvSpPr>
        <xdr:cNvPr id="155" name="テキスト ボックス 154"/>
        <xdr:cNvSpPr txBox="1"/>
      </xdr:nvSpPr>
      <xdr:spPr>
        <a:xfrm>
          <a:off x="13512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69342</xdr:rowOff>
    </xdr:from>
    <xdr:to>
      <xdr:col>65</xdr:col>
      <xdr:colOff>53975</xdr:colOff>
      <xdr:row>13</xdr:row>
      <xdr:rowOff>170942</xdr:rowOff>
    </xdr:to>
    <xdr:sp macro="" textlink="">
      <xdr:nvSpPr>
        <xdr:cNvPr id="156" name="楕円 155"/>
        <xdr:cNvSpPr/>
      </xdr:nvSpPr>
      <xdr:spPr>
        <a:xfrm>
          <a:off x="12954000" y="22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9669</xdr:rowOff>
    </xdr:from>
    <xdr:ext cx="762000" cy="259045"/>
    <xdr:sp macro="" textlink="">
      <xdr:nvSpPr>
        <xdr:cNvPr id="157" name="テキスト ボックス 156"/>
        <xdr:cNvSpPr txBox="1"/>
      </xdr:nvSpPr>
      <xdr:spPr>
        <a:xfrm>
          <a:off x="12623800" y="20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扶助費が上昇傾向にある要因として、子ども・子育て支援や、障害者福祉など社会保障費の増加が挙げられる。今後も引き続き扶助の適正実施に努める。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165100</xdr:rowOff>
    </xdr:to>
    <xdr:cxnSp macro="">
      <xdr:nvCxnSpPr>
        <xdr:cNvPr id="190" name="直線コネクタ 189"/>
        <xdr:cNvCxnSpPr/>
      </xdr:nvCxnSpPr>
      <xdr:spPr>
        <a:xfrm flipV="1">
          <a:off x="3987800" y="1007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165100</xdr:rowOff>
    </xdr:to>
    <xdr:cxnSp macro="">
      <xdr:nvCxnSpPr>
        <xdr:cNvPr id="193" name="直線コネクタ 192"/>
        <xdr:cNvCxnSpPr/>
      </xdr:nvCxnSpPr>
      <xdr:spPr>
        <a:xfrm>
          <a:off x="3098800" y="9880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107950</xdr:rowOff>
    </xdr:to>
    <xdr:cxnSp macro="">
      <xdr:nvCxnSpPr>
        <xdr:cNvPr id="196" name="直線コネクタ 195"/>
        <xdr:cNvCxnSpPr/>
      </xdr:nvCxnSpPr>
      <xdr:spPr>
        <a:xfrm>
          <a:off x="2209800" y="9690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8" name="テキスト ボックス 197"/>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107950</xdr:rowOff>
    </xdr:to>
    <xdr:cxnSp macro="">
      <xdr:nvCxnSpPr>
        <xdr:cNvPr id="199" name="直線コネクタ 198"/>
        <xdr:cNvCxnSpPr/>
      </xdr:nvCxnSpPr>
      <xdr:spPr>
        <a:xfrm flipV="1">
          <a:off x="1320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11" name="楕円 210"/>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2" name="テキスト ボックス 211"/>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8" name="テキスト ボックス 217"/>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特別会計への繰出金の影響が大きいため、類似団体平均を下回る状況となっている。各会計の経営力の強化に努め、繰出しの抑制に努めていきたい。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99785</xdr:rowOff>
    </xdr:from>
    <xdr:to>
      <xdr:col>82</xdr:col>
      <xdr:colOff>107950</xdr:colOff>
      <xdr:row>60</xdr:row>
      <xdr:rowOff>154215</xdr:rowOff>
    </xdr:to>
    <xdr:cxnSp macro="">
      <xdr:nvCxnSpPr>
        <xdr:cNvPr id="253" name="直線コネクタ 252"/>
        <xdr:cNvCxnSpPr/>
      </xdr:nvCxnSpPr>
      <xdr:spPr>
        <a:xfrm>
          <a:off x="15671800" y="103867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4"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56243</xdr:rowOff>
    </xdr:from>
    <xdr:to>
      <xdr:col>78</xdr:col>
      <xdr:colOff>69850</xdr:colOff>
      <xdr:row>60</xdr:row>
      <xdr:rowOff>99785</xdr:rowOff>
    </xdr:to>
    <xdr:cxnSp macro="">
      <xdr:nvCxnSpPr>
        <xdr:cNvPr id="256" name="直線コネクタ 255"/>
        <xdr:cNvCxnSpPr/>
      </xdr:nvCxnSpPr>
      <xdr:spPr>
        <a:xfrm>
          <a:off x="14782800" y="10343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8" name="テキスト ボックス 257"/>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97065</xdr:rowOff>
    </xdr:from>
    <xdr:to>
      <xdr:col>73</xdr:col>
      <xdr:colOff>180975</xdr:colOff>
      <xdr:row>60</xdr:row>
      <xdr:rowOff>56243</xdr:rowOff>
    </xdr:to>
    <xdr:cxnSp macro="">
      <xdr:nvCxnSpPr>
        <xdr:cNvPr id="259" name="直線コネクタ 258"/>
        <xdr:cNvCxnSpPr/>
      </xdr:nvCxnSpPr>
      <xdr:spPr>
        <a:xfrm>
          <a:off x="13893800" y="10212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61" name="テキスト ボックス 260"/>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129722</xdr:rowOff>
    </xdr:to>
    <xdr:cxnSp macro="">
      <xdr:nvCxnSpPr>
        <xdr:cNvPr id="262" name="直線コネクタ 261"/>
        <xdr:cNvCxnSpPr/>
      </xdr:nvCxnSpPr>
      <xdr:spPr>
        <a:xfrm flipV="1">
          <a:off x="13004800" y="10212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6" name="テキスト ボックス 265"/>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103415</xdr:rowOff>
    </xdr:from>
    <xdr:to>
      <xdr:col>82</xdr:col>
      <xdr:colOff>158750</xdr:colOff>
      <xdr:row>61</xdr:row>
      <xdr:rowOff>33565</xdr:rowOff>
    </xdr:to>
    <xdr:sp macro="" textlink="">
      <xdr:nvSpPr>
        <xdr:cNvPr id="272" name="楕円 271"/>
        <xdr:cNvSpPr/>
      </xdr:nvSpPr>
      <xdr:spPr>
        <a:xfrm>
          <a:off x="164592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11992</xdr:rowOff>
    </xdr:from>
    <xdr:ext cx="762000" cy="259045"/>
    <xdr:sp macro="" textlink="">
      <xdr:nvSpPr>
        <xdr:cNvPr id="273" name="その他該当値テキスト"/>
        <xdr:cNvSpPr txBox="1"/>
      </xdr:nvSpPr>
      <xdr:spPr>
        <a:xfrm>
          <a:off x="16598900" y="1029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48985</xdr:rowOff>
    </xdr:from>
    <xdr:to>
      <xdr:col>78</xdr:col>
      <xdr:colOff>120650</xdr:colOff>
      <xdr:row>60</xdr:row>
      <xdr:rowOff>150585</xdr:rowOff>
    </xdr:to>
    <xdr:sp macro="" textlink="">
      <xdr:nvSpPr>
        <xdr:cNvPr id="274" name="楕円 273"/>
        <xdr:cNvSpPr/>
      </xdr:nvSpPr>
      <xdr:spPr>
        <a:xfrm>
          <a:off x="15621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135362</xdr:rowOff>
    </xdr:from>
    <xdr:ext cx="736600" cy="259045"/>
    <xdr:sp macro="" textlink="">
      <xdr:nvSpPr>
        <xdr:cNvPr id="275" name="テキスト ボックス 274"/>
        <xdr:cNvSpPr txBox="1"/>
      </xdr:nvSpPr>
      <xdr:spPr>
        <a:xfrm>
          <a:off x="15290800" y="1042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5443</xdr:rowOff>
    </xdr:from>
    <xdr:to>
      <xdr:col>74</xdr:col>
      <xdr:colOff>31750</xdr:colOff>
      <xdr:row>60</xdr:row>
      <xdr:rowOff>107043</xdr:rowOff>
    </xdr:to>
    <xdr:sp macro="" textlink="">
      <xdr:nvSpPr>
        <xdr:cNvPr id="276" name="楕円 275"/>
        <xdr:cNvSpPr/>
      </xdr:nvSpPr>
      <xdr:spPr>
        <a:xfrm>
          <a:off x="14732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91820</xdr:rowOff>
    </xdr:from>
    <xdr:ext cx="762000" cy="259045"/>
    <xdr:sp macro="" textlink="">
      <xdr:nvSpPr>
        <xdr:cNvPr id="277" name="テキスト ボックス 276"/>
        <xdr:cNvSpPr txBox="1"/>
      </xdr:nvSpPr>
      <xdr:spPr>
        <a:xfrm>
          <a:off x="14401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46265</xdr:rowOff>
    </xdr:from>
    <xdr:to>
      <xdr:col>69</xdr:col>
      <xdr:colOff>142875</xdr:colOff>
      <xdr:row>59</xdr:row>
      <xdr:rowOff>147865</xdr:rowOff>
    </xdr:to>
    <xdr:sp macro="" textlink="">
      <xdr:nvSpPr>
        <xdr:cNvPr id="278" name="楕円 277"/>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132642</xdr:rowOff>
    </xdr:from>
    <xdr:ext cx="762000" cy="259045"/>
    <xdr:sp macro="" textlink="">
      <xdr:nvSpPr>
        <xdr:cNvPr id="279" name="テキスト ボックス 278"/>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80" name="楕円 279"/>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81" name="テキスト ボックス 280"/>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これまでの行財政健全化計画の取組として各種団体への補助金や、本市企業会計への補助金・負担金の見直しを実施しており、類似団体平均を上回る状況となっている。引き続き、補助金・負担金の適正実施に努めていき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113393</xdr:rowOff>
    </xdr:from>
    <xdr:to>
      <xdr:col>82</xdr:col>
      <xdr:colOff>107950</xdr:colOff>
      <xdr:row>33</xdr:row>
      <xdr:rowOff>124278</xdr:rowOff>
    </xdr:to>
    <xdr:cxnSp macro="">
      <xdr:nvCxnSpPr>
        <xdr:cNvPr id="316" name="直線コネクタ 315"/>
        <xdr:cNvCxnSpPr/>
      </xdr:nvCxnSpPr>
      <xdr:spPr>
        <a:xfrm>
          <a:off x="15671800" y="5771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7"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91622</xdr:rowOff>
    </xdr:from>
    <xdr:to>
      <xdr:col>78</xdr:col>
      <xdr:colOff>69850</xdr:colOff>
      <xdr:row>33</xdr:row>
      <xdr:rowOff>113393</xdr:rowOff>
    </xdr:to>
    <xdr:cxnSp macro="">
      <xdr:nvCxnSpPr>
        <xdr:cNvPr id="319" name="直線コネクタ 318"/>
        <xdr:cNvCxnSpPr/>
      </xdr:nvCxnSpPr>
      <xdr:spPr>
        <a:xfrm>
          <a:off x="14782800" y="574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21" name="テキスト ボックス 320"/>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91622</xdr:rowOff>
    </xdr:from>
    <xdr:to>
      <xdr:col>73</xdr:col>
      <xdr:colOff>180975</xdr:colOff>
      <xdr:row>33</xdr:row>
      <xdr:rowOff>113393</xdr:rowOff>
    </xdr:to>
    <xdr:cxnSp macro="">
      <xdr:nvCxnSpPr>
        <xdr:cNvPr id="322" name="直線コネクタ 321"/>
        <xdr:cNvCxnSpPr/>
      </xdr:nvCxnSpPr>
      <xdr:spPr>
        <a:xfrm flipV="1">
          <a:off x="13893800" y="574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4" name="テキスト ボックス 32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91622</xdr:rowOff>
    </xdr:from>
    <xdr:to>
      <xdr:col>69</xdr:col>
      <xdr:colOff>92075</xdr:colOff>
      <xdr:row>33</xdr:row>
      <xdr:rowOff>113393</xdr:rowOff>
    </xdr:to>
    <xdr:cxnSp macro="">
      <xdr:nvCxnSpPr>
        <xdr:cNvPr id="325" name="直線コネクタ 324"/>
        <xdr:cNvCxnSpPr/>
      </xdr:nvCxnSpPr>
      <xdr:spPr>
        <a:xfrm>
          <a:off x="13004800" y="574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7" name="テキスト ボックス 326"/>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9" name="テキスト ボックス 328"/>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73478</xdr:rowOff>
    </xdr:from>
    <xdr:to>
      <xdr:col>82</xdr:col>
      <xdr:colOff>158750</xdr:colOff>
      <xdr:row>34</xdr:row>
      <xdr:rowOff>3628</xdr:rowOff>
    </xdr:to>
    <xdr:sp macro="" textlink="">
      <xdr:nvSpPr>
        <xdr:cNvPr id="335" name="楕円 334"/>
        <xdr:cNvSpPr/>
      </xdr:nvSpPr>
      <xdr:spPr>
        <a:xfrm>
          <a:off x="164592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90005</xdr:rowOff>
    </xdr:from>
    <xdr:ext cx="762000" cy="259045"/>
    <xdr:sp macro="" textlink="">
      <xdr:nvSpPr>
        <xdr:cNvPr id="336" name="補助費等該当値テキスト"/>
        <xdr:cNvSpPr txBox="1"/>
      </xdr:nvSpPr>
      <xdr:spPr>
        <a:xfrm>
          <a:off x="165989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62593</xdr:rowOff>
    </xdr:from>
    <xdr:to>
      <xdr:col>78</xdr:col>
      <xdr:colOff>120650</xdr:colOff>
      <xdr:row>33</xdr:row>
      <xdr:rowOff>164193</xdr:rowOff>
    </xdr:to>
    <xdr:sp macro="" textlink="">
      <xdr:nvSpPr>
        <xdr:cNvPr id="337" name="楕円 336"/>
        <xdr:cNvSpPr/>
      </xdr:nvSpPr>
      <xdr:spPr>
        <a:xfrm>
          <a:off x="15621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2920</xdr:rowOff>
    </xdr:from>
    <xdr:ext cx="736600" cy="259045"/>
    <xdr:sp macro="" textlink="">
      <xdr:nvSpPr>
        <xdr:cNvPr id="338" name="テキスト ボックス 337"/>
        <xdr:cNvSpPr txBox="1"/>
      </xdr:nvSpPr>
      <xdr:spPr>
        <a:xfrm>
          <a:off x="15290800" y="548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40822</xdr:rowOff>
    </xdr:from>
    <xdr:to>
      <xdr:col>74</xdr:col>
      <xdr:colOff>31750</xdr:colOff>
      <xdr:row>33</xdr:row>
      <xdr:rowOff>142422</xdr:rowOff>
    </xdr:to>
    <xdr:sp macro="" textlink="">
      <xdr:nvSpPr>
        <xdr:cNvPr id="339" name="楕円 338"/>
        <xdr:cNvSpPr/>
      </xdr:nvSpPr>
      <xdr:spPr>
        <a:xfrm>
          <a:off x="14732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152599</xdr:rowOff>
    </xdr:from>
    <xdr:ext cx="762000" cy="259045"/>
    <xdr:sp macro="" textlink="">
      <xdr:nvSpPr>
        <xdr:cNvPr id="340" name="テキスト ボックス 339"/>
        <xdr:cNvSpPr txBox="1"/>
      </xdr:nvSpPr>
      <xdr:spPr>
        <a:xfrm>
          <a:off x="14401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62593</xdr:rowOff>
    </xdr:from>
    <xdr:to>
      <xdr:col>69</xdr:col>
      <xdr:colOff>142875</xdr:colOff>
      <xdr:row>33</xdr:row>
      <xdr:rowOff>164193</xdr:rowOff>
    </xdr:to>
    <xdr:sp macro="" textlink="">
      <xdr:nvSpPr>
        <xdr:cNvPr id="341" name="楕円 340"/>
        <xdr:cNvSpPr/>
      </xdr:nvSpPr>
      <xdr:spPr>
        <a:xfrm>
          <a:off x="13843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2920</xdr:rowOff>
    </xdr:from>
    <xdr:ext cx="762000" cy="259045"/>
    <xdr:sp macro="" textlink="">
      <xdr:nvSpPr>
        <xdr:cNvPr id="342" name="テキスト ボックス 341"/>
        <xdr:cNvSpPr txBox="1"/>
      </xdr:nvSpPr>
      <xdr:spPr>
        <a:xfrm>
          <a:off x="13512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40822</xdr:rowOff>
    </xdr:from>
    <xdr:to>
      <xdr:col>65</xdr:col>
      <xdr:colOff>53975</xdr:colOff>
      <xdr:row>33</xdr:row>
      <xdr:rowOff>142422</xdr:rowOff>
    </xdr:to>
    <xdr:sp macro="" textlink="">
      <xdr:nvSpPr>
        <xdr:cNvPr id="343" name="楕円 342"/>
        <xdr:cNvSpPr/>
      </xdr:nvSpPr>
      <xdr:spPr>
        <a:xfrm>
          <a:off x="12954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152599</xdr:rowOff>
    </xdr:from>
    <xdr:ext cx="762000" cy="259045"/>
    <xdr:sp macro="" textlink="">
      <xdr:nvSpPr>
        <xdr:cNvPr id="344" name="テキスト ボックス 343"/>
        <xdr:cNvSpPr txBox="1"/>
      </xdr:nvSpPr>
      <xdr:spPr>
        <a:xfrm>
          <a:off x="12623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類似団体平均を下回る状況となっているため、引き続き適正な市債の発行に努めていきたい。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161289</xdr:rowOff>
    </xdr:to>
    <xdr:cxnSp macro="">
      <xdr:nvCxnSpPr>
        <xdr:cNvPr id="377" name="直線コネクタ 376"/>
        <xdr:cNvCxnSpPr/>
      </xdr:nvCxnSpPr>
      <xdr:spPr>
        <a:xfrm flipV="1">
          <a:off x="3987800" y="133248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8"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161289</xdr:rowOff>
    </xdr:to>
    <xdr:cxnSp macro="">
      <xdr:nvCxnSpPr>
        <xdr:cNvPr id="380" name="直線コネクタ 379"/>
        <xdr:cNvCxnSpPr/>
      </xdr:nvCxnSpPr>
      <xdr:spPr>
        <a:xfrm>
          <a:off x="3098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138430</xdr:rowOff>
    </xdr:to>
    <xdr:cxnSp macro="">
      <xdr:nvCxnSpPr>
        <xdr:cNvPr id="383" name="直線コネクタ 382"/>
        <xdr:cNvCxnSpPr/>
      </xdr:nvCxnSpPr>
      <xdr:spPr>
        <a:xfrm flipV="1">
          <a:off x="2209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5" name="テキスト ボックス 38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153670</xdr:rowOff>
    </xdr:to>
    <xdr:cxnSp macro="">
      <xdr:nvCxnSpPr>
        <xdr:cNvPr id="386" name="直線コネクタ 385"/>
        <xdr:cNvCxnSpPr/>
      </xdr:nvCxnSpPr>
      <xdr:spPr>
        <a:xfrm flipV="1">
          <a:off x="1320800" y="1334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0" name="テキスト ボックス 389"/>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6" name="楕円 395"/>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7"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8" name="楕円 397"/>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9" name="テキスト ボックス 398"/>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400" name="楕円 399"/>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401" name="テキスト ボックス 40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402" name="楕円 401"/>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403" name="テキスト ボックス 402"/>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404" name="楕円 403"/>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405" name="テキスト ボックス 404"/>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人件費・扶助費等の影響により、類似団体平均を下回る状況となっている。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146050</xdr:rowOff>
    </xdr:to>
    <xdr:cxnSp macro="">
      <xdr:nvCxnSpPr>
        <xdr:cNvPr id="438" name="直線コネクタ 437"/>
        <xdr:cNvCxnSpPr/>
      </xdr:nvCxnSpPr>
      <xdr:spPr>
        <a:xfrm>
          <a:off x="15671800" y="13317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9"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111761</xdr:rowOff>
    </xdr:from>
    <xdr:to>
      <xdr:col>78</xdr:col>
      <xdr:colOff>69850</xdr:colOff>
      <xdr:row>77</xdr:row>
      <xdr:rowOff>115570</xdr:rowOff>
    </xdr:to>
    <xdr:cxnSp macro="">
      <xdr:nvCxnSpPr>
        <xdr:cNvPr id="441" name="直線コネクタ 440"/>
        <xdr:cNvCxnSpPr/>
      </xdr:nvCxnSpPr>
      <xdr:spPr>
        <a:xfrm>
          <a:off x="14782800" y="131419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3" name="テキスト ボックス 44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76</xdr:row>
      <xdr:rowOff>111761</xdr:rowOff>
    </xdr:to>
    <xdr:cxnSp macro="">
      <xdr:nvCxnSpPr>
        <xdr:cNvPr id="444" name="直線コネクタ 443"/>
        <xdr:cNvCxnSpPr/>
      </xdr:nvCxnSpPr>
      <xdr:spPr>
        <a:xfrm>
          <a:off x="13893800" y="12875260"/>
          <a:ext cx="8890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6" name="テキスト ボックス 44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8890</xdr:rowOff>
    </xdr:from>
    <xdr:to>
      <xdr:col>69</xdr:col>
      <xdr:colOff>92075</xdr:colOff>
      <xdr:row>75</xdr:row>
      <xdr:rowOff>16510</xdr:rowOff>
    </xdr:to>
    <xdr:cxnSp macro="">
      <xdr:nvCxnSpPr>
        <xdr:cNvPr id="447" name="直線コネクタ 446"/>
        <xdr:cNvCxnSpPr/>
      </xdr:nvCxnSpPr>
      <xdr:spPr>
        <a:xfrm>
          <a:off x="13004800" y="12867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9" name="テキスト ボックス 44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7" name="楕円 456"/>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58"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9" name="楕円 458"/>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60" name="テキスト ボックス 459"/>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61" name="楕円 460"/>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147338</xdr:rowOff>
    </xdr:from>
    <xdr:ext cx="762000" cy="259045"/>
    <xdr:sp macro="" textlink="">
      <xdr:nvSpPr>
        <xdr:cNvPr id="462" name="テキスト ボックス 461"/>
        <xdr:cNvSpPr txBox="1"/>
      </xdr:nvSpPr>
      <xdr:spPr>
        <a:xfrm>
          <a:off x="14401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137160</xdr:rowOff>
    </xdr:from>
    <xdr:to>
      <xdr:col>69</xdr:col>
      <xdr:colOff>142875</xdr:colOff>
      <xdr:row>75</xdr:row>
      <xdr:rowOff>67310</xdr:rowOff>
    </xdr:to>
    <xdr:sp macro="" textlink="">
      <xdr:nvSpPr>
        <xdr:cNvPr id="463" name="楕円 462"/>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77487</xdr:rowOff>
    </xdr:from>
    <xdr:ext cx="762000" cy="259045"/>
    <xdr:sp macro="" textlink="">
      <xdr:nvSpPr>
        <xdr:cNvPr id="464" name="テキスト ボックス 463"/>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65" name="楕円 464"/>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44467</xdr:rowOff>
    </xdr:from>
    <xdr:ext cx="762000" cy="259045"/>
    <xdr:sp macro="" textlink="">
      <xdr:nvSpPr>
        <xdr:cNvPr id="466" name="テキスト ボックス 465"/>
        <xdr:cNvSpPr txBox="1"/>
      </xdr:nvSpPr>
      <xdr:spPr>
        <a:xfrm>
          <a:off x="12623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12639</xdr:rowOff>
    </xdr:from>
    <xdr:to>
      <xdr:col>29</xdr:col>
      <xdr:colOff>127000</xdr:colOff>
      <xdr:row>13</xdr:row>
      <xdr:rowOff>31476</xdr:rowOff>
    </xdr:to>
    <xdr:cxnSp macro="">
      <xdr:nvCxnSpPr>
        <xdr:cNvPr id="48" name="直線コネクタ 47"/>
        <xdr:cNvCxnSpPr/>
      </xdr:nvCxnSpPr>
      <xdr:spPr bwMode="auto">
        <a:xfrm flipV="1">
          <a:off x="5003800" y="2289114"/>
          <a:ext cx="647700" cy="1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58503</xdr:rowOff>
    </xdr:from>
    <xdr:ext cx="762000" cy="259045"/>
    <xdr:sp macro="" textlink="">
      <xdr:nvSpPr>
        <xdr:cNvPr id="49" name="人口1人当たり決算額の推移平均値テキスト130"/>
        <xdr:cNvSpPr txBox="1"/>
      </xdr:nvSpPr>
      <xdr:spPr>
        <a:xfrm>
          <a:off x="5740400" y="2849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164064</xdr:rowOff>
    </xdr:from>
    <xdr:to>
      <xdr:col>26</xdr:col>
      <xdr:colOff>50800</xdr:colOff>
      <xdr:row>13</xdr:row>
      <xdr:rowOff>31476</xdr:rowOff>
    </xdr:to>
    <xdr:cxnSp macro="">
      <xdr:nvCxnSpPr>
        <xdr:cNvPr id="51" name="直線コネクタ 50"/>
        <xdr:cNvCxnSpPr/>
      </xdr:nvCxnSpPr>
      <xdr:spPr bwMode="auto">
        <a:xfrm>
          <a:off x="4305300" y="2269089"/>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21104</xdr:rowOff>
    </xdr:from>
    <xdr:ext cx="736600" cy="259045"/>
    <xdr:sp macro="" textlink="">
      <xdr:nvSpPr>
        <xdr:cNvPr id="53" name="テキスト ボックス 52"/>
        <xdr:cNvSpPr txBox="1"/>
      </xdr:nvSpPr>
      <xdr:spPr>
        <a:xfrm>
          <a:off x="4622800" y="298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164064</xdr:rowOff>
    </xdr:from>
    <xdr:to>
      <xdr:col>22</xdr:col>
      <xdr:colOff>114300</xdr:colOff>
      <xdr:row>13</xdr:row>
      <xdr:rowOff>73447</xdr:rowOff>
    </xdr:to>
    <xdr:cxnSp macro="">
      <xdr:nvCxnSpPr>
        <xdr:cNvPr id="54" name="直線コネクタ 53"/>
        <xdr:cNvCxnSpPr/>
      </xdr:nvCxnSpPr>
      <xdr:spPr bwMode="auto">
        <a:xfrm flipV="1">
          <a:off x="3606800" y="2269089"/>
          <a:ext cx="698500" cy="8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139793</xdr:rowOff>
    </xdr:from>
    <xdr:ext cx="762000" cy="259045"/>
    <xdr:sp macro="" textlink="">
      <xdr:nvSpPr>
        <xdr:cNvPr id="56" name="テキスト ボックス 55"/>
        <xdr:cNvSpPr txBox="1"/>
      </xdr:nvSpPr>
      <xdr:spPr>
        <a:xfrm>
          <a:off x="3924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73447</xdr:rowOff>
    </xdr:from>
    <xdr:to>
      <xdr:col>18</xdr:col>
      <xdr:colOff>177800</xdr:colOff>
      <xdr:row>14</xdr:row>
      <xdr:rowOff>76647</xdr:rowOff>
    </xdr:to>
    <xdr:cxnSp macro="">
      <xdr:nvCxnSpPr>
        <xdr:cNvPr id="57" name="直線コネクタ 56"/>
        <xdr:cNvCxnSpPr/>
      </xdr:nvCxnSpPr>
      <xdr:spPr bwMode="auto">
        <a:xfrm flipV="1">
          <a:off x="2908300" y="2349922"/>
          <a:ext cx="698500" cy="17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133289</xdr:rowOff>
    </xdr:from>
    <xdr:to>
      <xdr:col>29</xdr:col>
      <xdr:colOff>177800</xdr:colOff>
      <xdr:row>13</xdr:row>
      <xdr:rowOff>63439</xdr:rowOff>
    </xdr:to>
    <xdr:sp macro="" textlink="">
      <xdr:nvSpPr>
        <xdr:cNvPr id="67" name="楕円 66"/>
        <xdr:cNvSpPr/>
      </xdr:nvSpPr>
      <xdr:spPr bwMode="auto">
        <a:xfrm>
          <a:off x="5600700" y="223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149816</xdr:rowOff>
    </xdr:from>
    <xdr:ext cx="762000" cy="259045"/>
    <xdr:sp macro="" textlink="">
      <xdr:nvSpPr>
        <xdr:cNvPr id="68" name="人口1人当たり決算額の推移該当値テキスト130"/>
        <xdr:cNvSpPr txBox="1"/>
      </xdr:nvSpPr>
      <xdr:spPr>
        <a:xfrm>
          <a:off x="5740400" y="208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152126</xdr:rowOff>
    </xdr:from>
    <xdr:to>
      <xdr:col>26</xdr:col>
      <xdr:colOff>101600</xdr:colOff>
      <xdr:row>13</xdr:row>
      <xdr:rowOff>82276</xdr:rowOff>
    </xdr:to>
    <xdr:sp macro="" textlink="">
      <xdr:nvSpPr>
        <xdr:cNvPr id="69" name="楕円 68"/>
        <xdr:cNvSpPr/>
      </xdr:nvSpPr>
      <xdr:spPr bwMode="auto">
        <a:xfrm>
          <a:off x="4953000" y="225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92453</xdr:rowOff>
    </xdr:from>
    <xdr:ext cx="736600" cy="259045"/>
    <xdr:sp macro="" textlink="">
      <xdr:nvSpPr>
        <xdr:cNvPr id="70" name="テキスト ボックス 69"/>
        <xdr:cNvSpPr txBox="1"/>
      </xdr:nvSpPr>
      <xdr:spPr>
        <a:xfrm>
          <a:off x="4622800" y="2026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113264</xdr:rowOff>
    </xdr:from>
    <xdr:to>
      <xdr:col>22</xdr:col>
      <xdr:colOff>165100</xdr:colOff>
      <xdr:row>13</xdr:row>
      <xdr:rowOff>43414</xdr:rowOff>
    </xdr:to>
    <xdr:sp macro="" textlink="">
      <xdr:nvSpPr>
        <xdr:cNvPr id="71" name="楕円 70"/>
        <xdr:cNvSpPr/>
      </xdr:nvSpPr>
      <xdr:spPr bwMode="auto">
        <a:xfrm>
          <a:off x="4254500" y="221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53591</xdr:rowOff>
    </xdr:from>
    <xdr:ext cx="762000" cy="259045"/>
    <xdr:sp macro="" textlink="">
      <xdr:nvSpPr>
        <xdr:cNvPr id="72" name="テキスト ボックス 71"/>
        <xdr:cNvSpPr txBox="1"/>
      </xdr:nvSpPr>
      <xdr:spPr>
        <a:xfrm>
          <a:off x="3924300" y="198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22647</xdr:rowOff>
    </xdr:from>
    <xdr:to>
      <xdr:col>19</xdr:col>
      <xdr:colOff>38100</xdr:colOff>
      <xdr:row>13</xdr:row>
      <xdr:rowOff>124247</xdr:rowOff>
    </xdr:to>
    <xdr:sp macro="" textlink="">
      <xdr:nvSpPr>
        <xdr:cNvPr id="73" name="楕円 72"/>
        <xdr:cNvSpPr/>
      </xdr:nvSpPr>
      <xdr:spPr bwMode="auto">
        <a:xfrm>
          <a:off x="3556000" y="229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134424</xdr:rowOff>
    </xdr:from>
    <xdr:ext cx="762000" cy="259045"/>
    <xdr:sp macro="" textlink="">
      <xdr:nvSpPr>
        <xdr:cNvPr id="74" name="テキスト ボックス 73"/>
        <xdr:cNvSpPr txBox="1"/>
      </xdr:nvSpPr>
      <xdr:spPr>
        <a:xfrm>
          <a:off x="3225800" y="206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25847</xdr:rowOff>
    </xdr:from>
    <xdr:to>
      <xdr:col>15</xdr:col>
      <xdr:colOff>101600</xdr:colOff>
      <xdr:row>14</xdr:row>
      <xdr:rowOff>127447</xdr:rowOff>
    </xdr:to>
    <xdr:sp macro="" textlink="">
      <xdr:nvSpPr>
        <xdr:cNvPr id="75" name="楕円 74"/>
        <xdr:cNvSpPr/>
      </xdr:nvSpPr>
      <xdr:spPr bwMode="auto">
        <a:xfrm>
          <a:off x="2857500" y="2473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137624</xdr:rowOff>
    </xdr:from>
    <xdr:ext cx="762000" cy="259045"/>
    <xdr:sp macro="" textlink="">
      <xdr:nvSpPr>
        <xdr:cNvPr id="76" name="テキスト ボックス 75"/>
        <xdr:cNvSpPr txBox="1"/>
      </xdr:nvSpPr>
      <xdr:spPr>
        <a:xfrm>
          <a:off x="2527300" y="22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80861</xdr:rowOff>
    </xdr:from>
    <xdr:to>
      <xdr:col>29</xdr:col>
      <xdr:colOff>127000</xdr:colOff>
      <xdr:row>35</xdr:row>
      <xdr:rowOff>81585</xdr:rowOff>
    </xdr:to>
    <xdr:cxnSp macro="">
      <xdr:nvCxnSpPr>
        <xdr:cNvPr id="109" name="直線コネクタ 108"/>
        <xdr:cNvCxnSpPr/>
      </xdr:nvCxnSpPr>
      <xdr:spPr bwMode="auto">
        <a:xfrm>
          <a:off x="5003800" y="6691211"/>
          <a:ext cx="647700" cy="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246625</xdr:rowOff>
    </xdr:from>
    <xdr:ext cx="762000" cy="259045"/>
    <xdr:sp macro="" textlink="">
      <xdr:nvSpPr>
        <xdr:cNvPr id="110" name="人口1人当たり決算額の推移平均値テキスト445"/>
        <xdr:cNvSpPr txBox="1"/>
      </xdr:nvSpPr>
      <xdr:spPr>
        <a:xfrm>
          <a:off x="5740400" y="685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80861</xdr:rowOff>
    </xdr:from>
    <xdr:to>
      <xdr:col>26</xdr:col>
      <xdr:colOff>50800</xdr:colOff>
      <xdr:row>35</xdr:row>
      <xdr:rowOff>95758</xdr:rowOff>
    </xdr:to>
    <xdr:cxnSp macro="">
      <xdr:nvCxnSpPr>
        <xdr:cNvPr id="112" name="直線コネクタ 111"/>
        <xdr:cNvCxnSpPr/>
      </xdr:nvCxnSpPr>
      <xdr:spPr bwMode="auto">
        <a:xfrm flipV="1">
          <a:off x="4305300" y="6691211"/>
          <a:ext cx="698500" cy="1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16425</xdr:rowOff>
    </xdr:from>
    <xdr:ext cx="736600" cy="259045"/>
    <xdr:sp macro="" textlink="">
      <xdr:nvSpPr>
        <xdr:cNvPr id="114" name="テキスト ボックス 113"/>
        <xdr:cNvSpPr txBox="1"/>
      </xdr:nvSpPr>
      <xdr:spPr>
        <a:xfrm>
          <a:off x="4622800" y="69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95758</xdr:rowOff>
    </xdr:from>
    <xdr:to>
      <xdr:col>22</xdr:col>
      <xdr:colOff>114300</xdr:colOff>
      <xdr:row>35</xdr:row>
      <xdr:rowOff>119990</xdr:rowOff>
    </xdr:to>
    <xdr:cxnSp macro="">
      <xdr:nvCxnSpPr>
        <xdr:cNvPr id="115" name="直線コネクタ 114"/>
        <xdr:cNvCxnSpPr/>
      </xdr:nvCxnSpPr>
      <xdr:spPr bwMode="auto">
        <a:xfrm flipV="1">
          <a:off x="3606800" y="6706108"/>
          <a:ext cx="698500" cy="24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311319</xdr:rowOff>
    </xdr:from>
    <xdr:ext cx="762000" cy="259045"/>
    <xdr:sp macro="" textlink="">
      <xdr:nvSpPr>
        <xdr:cNvPr id="117" name="テキスト ボックス 116"/>
        <xdr:cNvSpPr txBox="1"/>
      </xdr:nvSpPr>
      <xdr:spPr>
        <a:xfrm>
          <a:off x="3924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99720</xdr:rowOff>
    </xdr:from>
    <xdr:to>
      <xdr:col>18</xdr:col>
      <xdr:colOff>177800</xdr:colOff>
      <xdr:row>35</xdr:row>
      <xdr:rowOff>119990</xdr:rowOff>
    </xdr:to>
    <xdr:cxnSp macro="">
      <xdr:nvCxnSpPr>
        <xdr:cNvPr id="118" name="直線コネクタ 117"/>
        <xdr:cNvCxnSpPr/>
      </xdr:nvCxnSpPr>
      <xdr:spPr bwMode="auto">
        <a:xfrm>
          <a:off x="2908300" y="6710070"/>
          <a:ext cx="698500" cy="2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301338</xdr:rowOff>
    </xdr:from>
    <xdr:ext cx="762000" cy="259045"/>
    <xdr:sp macro="" textlink="">
      <xdr:nvSpPr>
        <xdr:cNvPr id="120" name="テキスト ボックス 119"/>
        <xdr:cNvSpPr txBox="1"/>
      </xdr:nvSpPr>
      <xdr:spPr>
        <a:xfrm>
          <a:off x="32258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246587</xdr:rowOff>
    </xdr:from>
    <xdr:ext cx="762000" cy="259045"/>
    <xdr:sp macro="" textlink="">
      <xdr:nvSpPr>
        <xdr:cNvPr id="122" name="テキスト ボックス 121"/>
        <xdr:cNvSpPr txBox="1"/>
      </xdr:nvSpPr>
      <xdr:spPr>
        <a:xfrm>
          <a:off x="25273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30785</xdr:rowOff>
    </xdr:from>
    <xdr:to>
      <xdr:col>29</xdr:col>
      <xdr:colOff>177800</xdr:colOff>
      <xdr:row>35</xdr:row>
      <xdr:rowOff>132385</xdr:rowOff>
    </xdr:to>
    <xdr:sp macro="" textlink="">
      <xdr:nvSpPr>
        <xdr:cNvPr id="128" name="楕円 127"/>
        <xdr:cNvSpPr/>
      </xdr:nvSpPr>
      <xdr:spPr bwMode="auto">
        <a:xfrm>
          <a:off x="5600700" y="664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218762</xdr:rowOff>
    </xdr:from>
    <xdr:ext cx="762000" cy="259045"/>
    <xdr:sp macro="" textlink="">
      <xdr:nvSpPr>
        <xdr:cNvPr id="129" name="人口1人当たり決算額の推移該当値テキスト445"/>
        <xdr:cNvSpPr txBox="1"/>
      </xdr:nvSpPr>
      <xdr:spPr>
        <a:xfrm>
          <a:off x="5740400" y="64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30061</xdr:rowOff>
    </xdr:from>
    <xdr:to>
      <xdr:col>26</xdr:col>
      <xdr:colOff>101600</xdr:colOff>
      <xdr:row>35</xdr:row>
      <xdr:rowOff>131661</xdr:rowOff>
    </xdr:to>
    <xdr:sp macro="" textlink="">
      <xdr:nvSpPr>
        <xdr:cNvPr id="130" name="楕円 129"/>
        <xdr:cNvSpPr/>
      </xdr:nvSpPr>
      <xdr:spPr bwMode="auto">
        <a:xfrm>
          <a:off x="4953000" y="664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141838</xdr:rowOff>
    </xdr:from>
    <xdr:ext cx="736600" cy="259045"/>
    <xdr:sp macro="" textlink="">
      <xdr:nvSpPr>
        <xdr:cNvPr id="131" name="テキスト ボックス 130"/>
        <xdr:cNvSpPr txBox="1"/>
      </xdr:nvSpPr>
      <xdr:spPr>
        <a:xfrm>
          <a:off x="4622800" y="6409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44958</xdr:rowOff>
    </xdr:from>
    <xdr:to>
      <xdr:col>22</xdr:col>
      <xdr:colOff>165100</xdr:colOff>
      <xdr:row>35</xdr:row>
      <xdr:rowOff>146558</xdr:rowOff>
    </xdr:to>
    <xdr:sp macro="" textlink="">
      <xdr:nvSpPr>
        <xdr:cNvPr id="132" name="楕円 131"/>
        <xdr:cNvSpPr/>
      </xdr:nvSpPr>
      <xdr:spPr bwMode="auto">
        <a:xfrm>
          <a:off x="4254500" y="665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156735</xdr:rowOff>
    </xdr:from>
    <xdr:ext cx="762000" cy="259045"/>
    <xdr:sp macro="" textlink="">
      <xdr:nvSpPr>
        <xdr:cNvPr id="133" name="テキスト ボックス 132"/>
        <xdr:cNvSpPr txBox="1"/>
      </xdr:nvSpPr>
      <xdr:spPr>
        <a:xfrm>
          <a:off x="3924300" y="642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69190</xdr:rowOff>
    </xdr:from>
    <xdr:to>
      <xdr:col>19</xdr:col>
      <xdr:colOff>38100</xdr:colOff>
      <xdr:row>35</xdr:row>
      <xdr:rowOff>170790</xdr:rowOff>
    </xdr:to>
    <xdr:sp macro="" textlink="">
      <xdr:nvSpPr>
        <xdr:cNvPr id="134" name="楕円 133"/>
        <xdr:cNvSpPr/>
      </xdr:nvSpPr>
      <xdr:spPr bwMode="auto">
        <a:xfrm>
          <a:off x="3556000" y="667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180967</xdr:rowOff>
    </xdr:from>
    <xdr:ext cx="762000" cy="259045"/>
    <xdr:sp macro="" textlink="">
      <xdr:nvSpPr>
        <xdr:cNvPr id="135" name="テキスト ボックス 134"/>
        <xdr:cNvSpPr txBox="1"/>
      </xdr:nvSpPr>
      <xdr:spPr>
        <a:xfrm>
          <a:off x="3225800" y="64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48920</xdr:rowOff>
    </xdr:from>
    <xdr:to>
      <xdr:col>15</xdr:col>
      <xdr:colOff>101600</xdr:colOff>
      <xdr:row>35</xdr:row>
      <xdr:rowOff>150520</xdr:rowOff>
    </xdr:to>
    <xdr:sp macro="" textlink="">
      <xdr:nvSpPr>
        <xdr:cNvPr id="136" name="楕円 135"/>
        <xdr:cNvSpPr/>
      </xdr:nvSpPr>
      <xdr:spPr bwMode="auto">
        <a:xfrm>
          <a:off x="2857500" y="665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160697</xdr:rowOff>
    </xdr:from>
    <xdr:ext cx="762000" cy="259045"/>
    <xdr:sp macro="" textlink="">
      <xdr:nvSpPr>
        <xdr:cNvPr id="137" name="テキスト ボックス 136"/>
        <xdr:cNvSpPr txBox="1"/>
      </xdr:nvSpPr>
      <xdr:spPr>
        <a:xfrm>
          <a:off x="2527300" y="642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255,309
253,535
191.39
97,348,011
96,923,060
189,673
54,197,718
98,083,733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160541</xdr:rowOff>
    </xdr:from>
    <xdr:to>
      <xdr:col>24</xdr:col>
      <xdr:colOff>63500</xdr:colOff>
      <xdr:row>32</xdr:row>
      <xdr:rowOff>3531</xdr:rowOff>
    </xdr:to>
    <xdr:cxnSp macro="">
      <xdr:nvCxnSpPr>
        <xdr:cNvPr id="61" name="直線コネクタ 60"/>
        <xdr:cNvCxnSpPr/>
      </xdr:nvCxnSpPr>
      <xdr:spPr>
        <a:xfrm>
          <a:off x="3797300" y="5475491"/>
          <a:ext cx="8382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43819</xdr:rowOff>
    </xdr:from>
    <xdr:ext cx="534377" cy="259045"/>
    <xdr:sp macro="" textlink="">
      <xdr:nvSpPr>
        <xdr:cNvPr id="62" name="人件費平均値テキスト"/>
        <xdr:cNvSpPr txBox="1"/>
      </xdr:nvSpPr>
      <xdr:spPr>
        <a:xfrm>
          <a:off x="4686300" y="604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160541</xdr:rowOff>
    </xdr:from>
    <xdr:to>
      <xdr:col>19</xdr:col>
      <xdr:colOff>177800</xdr:colOff>
      <xdr:row>32</xdr:row>
      <xdr:rowOff>1511</xdr:rowOff>
    </xdr:to>
    <xdr:cxnSp macro="">
      <xdr:nvCxnSpPr>
        <xdr:cNvPr id="64" name="直線コネクタ 63"/>
        <xdr:cNvCxnSpPr/>
      </xdr:nvCxnSpPr>
      <xdr:spPr>
        <a:xfrm flipV="1">
          <a:off x="2908300" y="5475491"/>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155490</xdr:rowOff>
    </xdr:from>
    <xdr:ext cx="534377" cy="259045"/>
    <xdr:sp macro="" textlink="">
      <xdr:nvSpPr>
        <xdr:cNvPr id="66" name="テキスト ボックス 65"/>
        <xdr:cNvSpPr txBox="1"/>
      </xdr:nvSpPr>
      <xdr:spPr>
        <a:xfrm>
          <a:off x="3530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1511</xdr:rowOff>
    </xdr:from>
    <xdr:to>
      <xdr:col>15</xdr:col>
      <xdr:colOff>50800</xdr:colOff>
      <xdr:row>32</xdr:row>
      <xdr:rowOff>71272</xdr:rowOff>
    </xdr:to>
    <xdr:cxnSp macro="">
      <xdr:nvCxnSpPr>
        <xdr:cNvPr id="67" name="直線コネクタ 66"/>
        <xdr:cNvCxnSpPr/>
      </xdr:nvCxnSpPr>
      <xdr:spPr>
        <a:xfrm flipV="1">
          <a:off x="2019300" y="5487911"/>
          <a:ext cx="8890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105351</xdr:rowOff>
    </xdr:from>
    <xdr:ext cx="534377" cy="259045"/>
    <xdr:sp macro="" textlink="">
      <xdr:nvSpPr>
        <xdr:cNvPr id="69" name="テキスト ボックス 68"/>
        <xdr:cNvSpPr txBox="1"/>
      </xdr:nvSpPr>
      <xdr:spPr>
        <a:xfrm>
          <a:off x="2641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71272</xdr:rowOff>
    </xdr:from>
    <xdr:to>
      <xdr:col>10</xdr:col>
      <xdr:colOff>114300</xdr:colOff>
      <xdr:row>32</xdr:row>
      <xdr:rowOff>128003</xdr:rowOff>
    </xdr:to>
    <xdr:cxnSp macro="">
      <xdr:nvCxnSpPr>
        <xdr:cNvPr id="70" name="直線コネクタ 69"/>
        <xdr:cNvCxnSpPr/>
      </xdr:nvCxnSpPr>
      <xdr:spPr>
        <a:xfrm flipV="1">
          <a:off x="1130300" y="5557672"/>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124181</xdr:rowOff>
    </xdr:from>
    <xdr:to>
      <xdr:col>24</xdr:col>
      <xdr:colOff>114300</xdr:colOff>
      <xdr:row>32</xdr:row>
      <xdr:rowOff>54331</xdr:rowOff>
    </xdr:to>
    <xdr:sp macro="" textlink="">
      <xdr:nvSpPr>
        <xdr:cNvPr id="80" name="楕円 79"/>
        <xdr:cNvSpPr/>
      </xdr:nvSpPr>
      <xdr:spPr>
        <a:xfrm>
          <a:off x="4584700" y="543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39108</xdr:rowOff>
    </xdr:from>
    <xdr:ext cx="534377" cy="259045"/>
    <xdr:sp macro="" textlink="">
      <xdr:nvSpPr>
        <xdr:cNvPr id="81" name="人件費該当値テキスト"/>
        <xdr:cNvSpPr txBox="1"/>
      </xdr:nvSpPr>
      <xdr:spPr>
        <a:xfrm>
          <a:off x="4686300" y="53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109741</xdr:rowOff>
    </xdr:from>
    <xdr:to>
      <xdr:col>20</xdr:col>
      <xdr:colOff>38100</xdr:colOff>
      <xdr:row>32</xdr:row>
      <xdr:rowOff>39891</xdr:rowOff>
    </xdr:to>
    <xdr:sp macro="" textlink="">
      <xdr:nvSpPr>
        <xdr:cNvPr id="82" name="楕円 81"/>
        <xdr:cNvSpPr/>
      </xdr:nvSpPr>
      <xdr:spPr>
        <a:xfrm>
          <a:off x="3746500" y="542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56418</xdr:rowOff>
    </xdr:from>
    <xdr:ext cx="534377" cy="259045"/>
    <xdr:sp macro="" textlink="">
      <xdr:nvSpPr>
        <xdr:cNvPr id="83" name="テキスト ボックス 82"/>
        <xdr:cNvSpPr txBox="1"/>
      </xdr:nvSpPr>
      <xdr:spPr>
        <a:xfrm>
          <a:off x="3530111" y="51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122161</xdr:rowOff>
    </xdr:from>
    <xdr:to>
      <xdr:col>15</xdr:col>
      <xdr:colOff>101600</xdr:colOff>
      <xdr:row>32</xdr:row>
      <xdr:rowOff>52311</xdr:rowOff>
    </xdr:to>
    <xdr:sp macro="" textlink="">
      <xdr:nvSpPr>
        <xdr:cNvPr id="84" name="楕円 83"/>
        <xdr:cNvSpPr/>
      </xdr:nvSpPr>
      <xdr:spPr>
        <a:xfrm>
          <a:off x="2857500" y="54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68838</xdr:rowOff>
    </xdr:from>
    <xdr:ext cx="534377" cy="259045"/>
    <xdr:sp macro="" textlink="">
      <xdr:nvSpPr>
        <xdr:cNvPr id="85" name="テキスト ボックス 84"/>
        <xdr:cNvSpPr txBox="1"/>
      </xdr:nvSpPr>
      <xdr:spPr>
        <a:xfrm>
          <a:off x="2641111" y="521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20472</xdr:rowOff>
    </xdr:from>
    <xdr:to>
      <xdr:col>10</xdr:col>
      <xdr:colOff>165100</xdr:colOff>
      <xdr:row>32</xdr:row>
      <xdr:rowOff>122072</xdr:rowOff>
    </xdr:to>
    <xdr:sp macro="" textlink="">
      <xdr:nvSpPr>
        <xdr:cNvPr id="86" name="楕円 85"/>
        <xdr:cNvSpPr/>
      </xdr:nvSpPr>
      <xdr:spPr>
        <a:xfrm>
          <a:off x="1968500" y="55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138599</xdr:rowOff>
    </xdr:from>
    <xdr:ext cx="534377" cy="259045"/>
    <xdr:sp macro="" textlink="">
      <xdr:nvSpPr>
        <xdr:cNvPr id="87" name="テキスト ボックス 86"/>
        <xdr:cNvSpPr txBox="1"/>
      </xdr:nvSpPr>
      <xdr:spPr>
        <a:xfrm>
          <a:off x="1752111" y="528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77203</xdr:rowOff>
    </xdr:from>
    <xdr:to>
      <xdr:col>6</xdr:col>
      <xdr:colOff>38100</xdr:colOff>
      <xdr:row>33</xdr:row>
      <xdr:rowOff>7353</xdr:rowOff>
    </xdr:to>
    <xdr:sp macro="" textlink="">
      <xdr:nvSpPr>
        <xdr:cNvPr id="88" name="楕円 87"/>
        <xdr:cNvSpPr/>
      </xdr:nvSpPr>
      <xdr:spPr>
        <a:xfrm>
          <a:off x="1079500" y="55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23880</xdr:rowOff>
    </xdr:from>
    <xdr:ext cx="534377" cy="259045"/>
    <xdr:sp macro="" textlink="">
      <xdr:nvSpPr>
        <xdr:cNvPr id="89" name="テキスト ボックス 88"/>
        <xdr:cNvSpPr txBox="1"/>
      </xdr:nvSpPr>
      <xdr:spPr>
        <a:xfrm>
          <a:off x="863111" y="533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65748</xdr:rowOff>
    </xdr:from>
    <xdr:to>
      <xdr:col>24</xdr:col>
      <xdr:colOff>63500</xdr:colOff>
      <xdr:row>58</xdr:row>
      <xdr:rowOff>75400</xdr:rowOff>
    </xdr:to>
    <xdr:cxnSp macro="">
      <xdr:nvCxnSpPr>
        <xdr:cNvPr id="119" name="直線コネクタ 118"/>
        <xdr:cNvCxnSpPr/>
      </xdr:nvCxnSpPr>
      <xdr:spPr>
        <a:xfrm flipV="1">
          <a:off x="3797300" y="100098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63347</xdr:rowOff>
    </xdr:from>
    <xdr:to>
      <xdr:col>19</xdr:col>
      <xdr:colOff>177800</xdr:colOff>
      <xdr:row>58</xdr:row>
      <xdr:rowOff>75400</xdr:rowOff>
    </xdr:to>
    <xdr:cxnSp macro="">
      <xdr:nvCxnSpPr>
        <xdr:cNvPr id="122" name="直線コネクタ 121"/>
        <xdr:cNvCxnSpPr/>
      </xdr:nvCxnSpPr>
      <xdr:spPr>
        <a:xfrm>
          <a:off x="2908300" y="10007447"/>
          <a:ext cx="889000" cy="1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63347</xdr:rowOff>
    </xdr:from>
    <xdr:to>
      <xdr:col>15</xdr:col>
      <xdr:colOff>50800</xdr:colOff>
      <xdr:row>58</xdr:row>
      <xdr:rowOff>92278</xdr:rowOff>
    </xdr:to>
    <xdr:cxnSp macro="">
      <xdr:nvCxnSpPr>
        <xdr:cNvPr id="125" name="直線コネクタ 124"/>
        <xdr:cNvCxnSpPr/>
      </xdr:nvCxnSpPr>
      <xdr:spPr>
        <a:xfrm flipV="1">
          <a:off x="2019300" y="10007447"/>
          <a:ext cx="889000" cy="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92278</xdr:rowOff>
    </xdr:from>
    <xdr:to>
      <xdr:col>10</xdr:col>
      <xdr:colOff>114300</xdr:colOff>
      <xdr:row>58</xdr:row>
      <xdr:rowOff>121780</xdr:rowOff>
    </xdr:to>
    <xdr:cxnSp macro="">
      <xdr:nvCxnSpPr>
        <xdr:cNvPr id="128" name="直線コネクタ 127"/>
        <xdr:cNvCxnSpPr/>
      </xdr:nvCxnSpPr>
      <xdr:spPr>
        <a:xfrm flipV="1">
          <a:off x="1130300" y="10036378"/>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14948</xdr:rowOff>
    </xdr:from>
    <xdr:to>
      <xdr:col>24</xdr:col>
      <xdr:colOff>114300</xdr:colOff>
      <xdr:row>58</xdr:row>
      <xdr:rowOff>116548</xdr:rowOff>
    </xdr:to>
    <xdr:sp macro="" textlink="">
      <xdr:nvSpPr>
        <xdr:cNvPr id="138" name="楕円 137"/>
        <xdr:cNvSpPr/>
      </xdr:nvSpPr>
      <xdr:spPr>
        <a:xfrm>
          <a:off x="4584700" y="99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164825</xdr:rowOff>
    </xdr:from>
    <xdr:ext cx="534377" cy="259045"/>
    <xdr:sp macro="" textlink="">
      <xdr:nvSpPr>
        <xdr:cNvPr id="139" name="物件費該当値テキスト"/>
        <xdr:cNvSpPr txBox="1"/>
      </xdr:nvSpPr>
      <xdr:spPr>
        <a:xfrm>
          <a:off x="4686300" y="993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24600</xdr:rowOff>
    </xdr:from>
    <xdr:to>
      <xdr:col>20</xdr:col>
      <xdr:colOff>38100</xdr:colOff>
      <xdr:row>58</xdr:row>
      <xdr:rowOff>126200</xdr:rowOff>
    </xdr:to>
    <xdr:sp macro="" textlink="">
      <xdr:nvSpPr>
        <xdr:cNvPr id="140" name="楕円 139"/>
        <xdr:cNvSpPr/>
      </xdr:nvSpPr>
      <xdr:spPr>
        <a:xfrm>
          <a:off x="3746500" y="99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117327</xdr:rowOff>
    </xdr:from>
    <xdr:ext cx="534377" cy="259045"/>
    <xdr:sp macro="" textlink="">
      <xdr:nvSpPr>
        <xdr:cNvPr id="141" name="テキスト ボックス 140"/>
        <xdr:cNvSpPr txBox="1"/>
      </xdr:nvSpPr>
      <xdr:spPr>
        <a:xfrm>
          <a:off x="3530111" y="10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12547</xdr:rowOff>
    </xdr:from>
    <xdr:to>
      <xdr:col>15</xdr:col>
      <xdr:colOff>101600</xdr:colOff>
      <xdr:row>58</xdr:row>
      <xdr:rowOff>114147</xdr:rowOff>
    </xdr:to>
    <xdr:sp macro="" textlink="">
      <xdr:nvSpPr>
        <xdr:cNvPr id="142" name="楕円 141"/>
        <xdr:cNvSpPr/>
      </xdr:nvSpPr>
      <xdr:spPr>
        <a:xfrm>
          <a:off x="2857500" y="99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105274</xdr:rowOff>
    </xdr:from>
    <xdr:ext cx="534377" cy="259045"/>
    <xdr:sp macro="" textlink="">
      <xdr:nvSpPr>
        <xdr:cNvPr id="143" name="テキスト ボックス 142"/>
        <xdr:cNvSpPr txBox="1"/>
      </xdr:nvSpPr>
      <xdr:spPr>
        <a:xfrm>
          <a:off x="2641111" y="100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41478</xdr:rowOff>
    </xdr:from>
    <xdr:to>
      <xdr:col>10</xdr:col>
      <xdr:colOff>165100</xdr:colOff>
      <xdr:row>58</xdr:row>
      <xdr:rowOff>143078</xdr:rowOff>
    </xdr:to>
    <xdr:sp macro="" textlink="">
      <xdr:nvSpPr>
        <xdr:cNvPr id="144" name="楕円 143"/>
        <xdr:cNvSpPr/>
      </xdr:nvSpPr>
      <xdr:spPr>
        <a:xfrm>
          <a:off x="1968500" y="99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134205</xdr:rowOff>
    </xdr:from>
    <xdr:ext cx="534377" cy="259045"/>
    <xdr:sp macro="" textlink="">
      <xdr:nvSpPr>
        <xdr:cNvPr id="145" name="テキスト ボックス 144"/>
        <xdr:cNvSpPr txBox="1"/>
      </xdr:nvSpPr>
      <xdr:spPr>
        <a:xfrm>
          <a:off x="1752111" y="1007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70980</xdr:rowOff>
    </xdr:from>
    <xdr:to>
      <xdr:col>6</xdr:col>
      <xdr:colOff>38100</xdr:colOff>
      <xdr:row>59</xdr:row>
      <xdr:rowOff>1130</xdr:rowOff>
    </xdr:to>
    <xdr:sp macro="" textlink="">
      <xdr:nvSpPr>
        <xdr:cNvPr id="146" name="楕円 145"/>
        <xdr:cNvSpPr/>
      </xdr:nvSpPr>
      <xdr:spPr>
        <a:xfrm>
          <a:off x="1079500" y="100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163707</xdr:rowOff>
    </xdr:from>
    <xdr:ext cx="534377" cy="259045"/>
    <xdr:sp macro="" textlink="">
      <xdr:nvSpPr>
        <xdr:cNvPr id="147" name="テキスト ボックス 146"/>
        <xdr:cNvSpPr txBox="1"/>
      </xdr:nvSpPr>
      <xdr:spPr>
        <a:xfrm>
          <a:off x="863111" y="101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11140</xdr:rowOff>
    </xdr:from>
    <xdr:to>
      <xdr:col>24</xdr:col>
      <xdr:colOff>63500</xdr:colOff>
      <xdr:row>76</xdr:row>
      <xdr:rowOff>32148</xdr:rowOff>
    </xdr:to>
    <xdr:cxnSp macro="">
      <xdr:nvCxnSpPr>
        <xdr:cNvPr id="178" name="直線コネクタ 177"/>
        <xdr:cNvCxnSpPr/>
      </xdr:nvCxnSpPr>
      <xdr:spPr>
        <a:xfrm flipV="1">
          <a:off x="3797300" y="13041340"/>
          <a:ext cx="8382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28683</xdr:rowOff>
    </xdr:from>
    <xdr:ext cx="469744" cy="259045"/>
    <xdr:sp macro="" textlink="">
      <xdr:nvSpPr>
        <xdr:cNvPr id="179" name="維持補修費平均値テキスト"/>
        <xdr:cNvSpPr txBox="1"/>
      </xdr:nvSpPr>
      <xdr:spPr>
        <a:xfrm>
          <a:off x="4686300" y="1323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137088</xdr:rowOff>
    </xdr:from>
    <xdr:to>
      <xdr:col>19</xdr:col>
      <xdr:colOff>177800</xdr:colOff>
      <xdr:row>76</xdr:row>
      <xdr:rowOff>32148</xdr:rowOff>
    </xdr:to>
    <xdr:cxnSp macro="">
      <xdr:nvCxnSpPr>
        <xdr:cNvPr id="181" name="直線コネクタ 180"/>
        <xdr:cNvCxnSpPr/>
      </xdr:nvCxnSpPr>
      <xdr:spPr>
        <a:xfrm>
          <a:off x="2908300" y="12995838"/>
          <a:ext cx="889000" cy="6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128288</xdr:rowOff>
    </xdr:from>
    <xdr:ext cx="469744" cy="259045"/>
    <xdr:sp macro="" textlink="">
      <xdr:nvSpPr>
        <xdr:cNvPr id="183" name="テキスト ボックス 182"/>
        <xdr:cNvSpPr txBox="1"/>
      </xdr:nvSpPr>
      <xdr:spPr>
        <a:xfrm>
          <a:off x="3562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137088</xdr:rowOff>
    </xdr:from>
    <xdr:to>
      <xdr:col>15</xdr:col>
      <xdr:colOff>50800</xdr:colOff>
      <xdr:row>75</xdr:row>
      <xdr:rowOff>159947</xdr:rowOff>
    </xdr:to>
    <xdr:cxnSp macro="">
      <xdr:nvCxnSpPr>
        <xdr:cNvPr id="184" name="直線コネクタ 183"/>
        <xdr:cNvCxnSpPr/>
      </xdr:nvCxnSpPr>
      <xdr:spPr>
        <a:xfrm flipV="1">
          <a:off x="2019300" y="1299583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145487</xdr:rowOff>
    </xdr:from>
    <xdr:ext cx="469744" cy="259045"/>
    <xdr:sp macro="" textlink="">
      <xdr:nvSpPr>
        <xdr:cNvPr id="186" name="テキスト ボックス 185"/>
        <xdr:cNvSpPr txBox="1"/>
      </xdr:nvSpPr>
      <xdr:spPr>
        <a:xfrm>
          <a:off x="2673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159947</xdr:rowOff>
    </xdr:from>
    <xdr:to>
      <xdr:col>10</xdr:col>
      <xdr:colOff>114300</xdr:colOff>
      <xdr:row>76</xdr:row>
      <xdr:rowOff>36286</xdr:rowOff>
    </xdr:to>
    <xdr:cxnSp macro="">
      <xdr:nvCxnSpPr>
        <xdr:cNvPr id="187" name="直線コネクタ 186"/>
        <xdr:cNvCxnSpPr/>
      </xdr:nvCxnSpPr>
      <xdr:spPr>
        <a:xfrm flipV="1">
          <a:off x="1130300" y="13018697"/>
          <a:ext cx="889000" cy="4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106515</xdr:rowOff>
    </xdr:from>
    <xdr:ext cx="469744" cy="259045"/>
    <xdr:sp macro="" textlink="">
      <xdr:nvSpPr>
        <xdr:cNvPr id="189" name="テキスト ボックス 188"/>
        <xdr:cNvSpPr txBox="1"/>
      </xdr:nvSpPr>
      <xdr:spPr>
        <a:xfrm>
          <a:off x="1784428"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112285</xdr:rowOff>
    </xdr:from>
    <xdr:ext cx="469744" cy="259045"/>
    <xdr:sp macro="" textlink="">
      <xdr:nvSpPr>
        <xdr:cNvPr id="191" name="テキスト ボックス 190"/>
        <xdr:cNvSpPr txBox="1"/>
      </xdr:nvSpPr>
      <xdr:spPr>
        <a:xfrm>
          <a:off x="895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131790</xdr:rowOff>
    </xdr:from>
    <xdr:to>
      <xdr:col>24</xdr:col>
      <xdr:colOff>114300</xdr:colOff>
      <xdr:row>76</xdr:row>
      <xdr:rowOff>61940</xdr:rowOff>
    </xdr:to>
    <xdr:sp macro="" textlink="">
      <xdr:nvSpPr>
        <xdr:cNvPr id="197" name="楕円 196"/>
        <xdr:cNvSpPr/>
      </xdr:nvSpPr>
      <xdr:spPr>
        <a:xfrm>
          <a:off x="4584700" y="129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154667</xdr:rowOff>
    </xdr:from>
    <xdr:ext cx="469744" cy="259045"/>
    <xdr:sp macro="" textlink="">
      <xdr:nvSpPr>
        <xdr:cNvPr id="198" name="維持補修費該当値テキスト"/>
        <xdr:cNvSpPr txBox="1"/>
      </xdr:nvSpPr>
      <xdr:spPr>
        <a:xfrm>
          <a:off x="4686300" y="1284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152798</xdr:rowOff>
    </xdr:from>
    <xdr:to>
      <xdr:col>20</xdr:col>
      <xdr:colOff>38100</xdr:colOff>
      <xdr:row>76</xdr:row>
      <xdr:rowOff>82948</xdr:rowOff>
    </xdr:to>
    <xdr:sp macro="" textlink="">
      <xdr:nvSpPr>
        <xdr:cNvPr id="199" name="楕円 198"/>
        <xdr:cNvSpPr/>
      </xdr:nvSpPr>
      <xdr:spPr>
        <a:xfrm>
          <a:off x="3746500" y="130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99476</xdr:rowOff>
    </xdr:from>
    <xdr:ext cx="469744" cy="259045"/>
    <xdr:sp macro="" textlink="">
      <xdr:nvSpPr>
        <xdr:cNvPr id="200" name="テキスト ボックス 199"/>
        <xdr:cNvSpPr txBox="1"/>
      </xdr:nvSpPr>
      <xdr:spPr>
        <a:xfrm>
          <a:off x="3562428" y="127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86288</xdr:rowOff>
    </xdr:from>
    <xdr:to>
      <xdr:col>15</xdr:col>
      <xdr:colOff>101600</xdr:colOff>
      <xdr:row>76</xdr:row>
      <xdr:rowOff>16438</xdr:rowOff>
    </xdr:to>
    <xdr:sp macro="" textlink="">
      <xdr:nvSpPr>
        <xdr:cNvPr id="201" name="楕円 200"/>
        <xdr:cNvSpPr/>
      </xdr:nvSpPr>
      <xdr:spPr>
        <a:xfrm>
          <a:off x="2857500" y="129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32965</xdr:rowOff>
    </xdr:from>
    <xdr:ext cx="469744" cy="259045"/>
    <xdr:sp macro="" textlink="">
      <xdr:nvSpPr>
        <xdr:cNvPr id="202" name="テキスト ボックス 201"/>
        <xdr:cNvSpPr txBox="1"/>
      </xdr:nvSpPr>
      <xdr:spPr>
        <a:xfrm>
          <a:off x="2673428" y="1272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109148</xdr:rowOff>
    </xdr:from>
    <xdr:to>
      <xdr:col>10</xdr:col>
      <xdr:colOff>165100</xdr:colOff>
      <xdr:row>76</xdr:row>
      <xdr:rowOff>39297</xdr:rowOff>
    </xdr:to>
    <xdr:sp macro="" textlink="">
      <xdr:nvSpPr>
        <xdr:cNvPr id="203" name="楕円 202"/>
        <xdr:cNvSpPr/>
      </xdr:nvSpPr>
      <xdr:spPr>
        <a:xfrm>
          <a:off x="1968500" y="129678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55825</xdr:rowOff>
    </xdr:from>
    <xdr:ext cx="469744" cy="259045"/>
    <xdr:sp macro="" textlink="">
      <xdr:nvSpPr>
        <xdr:cNvPr id="204" name="テキスト ボックス 203"/>
        <xdr:cNvSpPr txBox="1"/>
      </xdr:nvSpPr>
      <xdr:spPr>
        <a:xfrm>
          <a:off x="1784428" y="127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156936</xdr:rowOff>
    </xdr:from>
    <xdr:to>
      <xdr:col>6</xdr:col>
      <xdr:colOff>38100</xdr:colOff>
      <xdr:row>76</xdr:row>
      <xdr:rowOff>87086</xdr:rowOff>
    </xdr:to>
    <xdr:sp macro="" textlink="">
      <xdr:nvSpPr>
        <xdr:cNvPr id="205" name="楕円 204"/>
        <xdr:cNvSpPr/>
      </xdr:nvSpPr>
      <xdr:spPr>
        <a:xfrm>
          <a:off x="1079500" y="130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103612</xdr:rowOff>
    </xdr:from>
    <xdr:ext cx="469744" cy="259045"/>
    <xdr:sp macro="" textlink="">
      <xdr:nvSpPr>
        <xdr:cNvPr id="206" name="テキスト ボックス 205"/>
        <xdr:cNvSpPr txBox="1"/>
      </xdr:nvSpPr>
      <xdr:spPr>
        <a:xfrm>
          <a:off x="895428" y="127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156225</xdr:rowOff>
    </xdr:from>
    <xdr:to>
      <xdr:col>24</xdr:col>
      <xdr:colOff>63500</xdr:colOff>
      <xdr:row>94</xdr:row>
      <xdr:rowOff>73912</xdr:rowOff>
    </xdr:to>
    <xdr:cxnSp macro="">
      <xdr:nvCxnSpPr>
        <xdr:cNvPr id="238" name="直線コネクタ 237"/>
        <xdr:cNvCxnSpPr/>
      </xdr:nvCxnSpPr>
      <xdr:spPr>
        <a:xfrm flipV="1">
          <a:off x="3797300" y="16101075"/>
          <a:ext cx="838200" cy="8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131646</xdr:rowOff>
    </xdr:from>
    <xdr:ext cx="534377" cy="259045"/>
    <xdr:sp macro="" textlink="">
      <xdr:nvSpPr>
        <xdr:cNvPr id="239" name="扶助費平均値テキスト"/>
        <xdr:cNvSpPr txBox="1"/>
      </xdr:nvSpPr>
      <xdr:spPr>
        <a:xfrm>
          <a:off x="4686300" y="1641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73912</xdr:rowOff>
    </xdr:from>
    <xdr:to>
      <xdr:col>19</xdr:col>
      <xdr:colOff>177800</xdr:colOff>
      <xdr:row>94</xdr:row>
      <xdr:rowOff>128352</xdr:rowOff>
    </xdr:to>
    <xdr:cxnSp macro="">
      <xdr:nvCxnSpPr>
        <xdr:cNvPr id="241" name="直線コネクタ 240"/>
        <xdr:cNvCxnSpPr/>
      </xdr:nvCxnSpPr>
      <xdr:spPr>
        <a:xfrm flipV="1">
          <a:off x="2908300" y="16190212"/>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121015</xdr:rowOff>
    </xdr:from>
    <xdr:ext cx="534377" cy="259045"/>
    <xdr:sp macro="" textlink="">
      <xdr:nvSpPr>
        <xdr:cNvPr id="243" name="テキスト ボックス 242"/>
        <xdr:cNvSpPr txBox="1"/>
      </xdr:nvSpPr>
      <xdr:spPr>
        <a:xfrm>
          <a:off x="3530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128352</xdr:rowOff>
    </xdr:from>
    <xdr:to>
      <xdr:col>15</xdr:col>
      <xdr:colOff>50800</xdr:colOff>
      <xdr:row>94</xdr:row>
      <xdr:rowOff>160927</xdr:rowOff>
    </xdr:to>
    <xdr:cxnSp macro="">
      <xdr:nvCxnSpPr>
        <xdr:cNvPr id="244" name="直線コネクタ 243"/>
        <xdr:cNvCxnSpPr/>
      </xdr:nvCxnSpPr>
      <xdr:spPr>
        <a:xfrm flipV="1">
          <a:off x="2019300" y="16244652"/>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5" name="フローチャート: 判断 244"/>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74756</xdr:rowOff>
    </xdr:from>
    <xdr:ext cx="534377" cy="259045"/>
    <xdr:sp macro="" textlink="">
      <xdr:nvSpPr>
        <xdr:cNvPr id="246" name="テキスト ボックス 245"/>
        <xdr:cNvSpPr txBox="1"/>
      </xdr:nvSpPr>
      <xdr:spPr>
        <a:xfrm>
          <a:off x="2641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160927</xdr:rowOff>
    </xdr:from>
    <xdr:to>
      <xdr:col>10</xdr:col>
      <xdr:colOff>114300</xdr:colOff>
      <xdr:row>95</xdr:row>
      <xdr:rowOff>72149</xdr:rowOff>
    </xdr:to>
    <xdr:cxnSp macro="">
      <xdr:nvCxnSpPr>
        <xdr:cNvPr id="247" name="直線コネクタ 246"/>
        <xdr:cNvCxnSpPr/>
      </xdr:nvCxnSpPr>
      <xdr:spPr>
        <a:xfrm flipV="1">
          <a:off x="1130300" y="16277227"/>
          <a:ext cx="889000" cy="8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28808</xdr:rowOff>
    </xdr:from>
    <xdr:ext cx="534377" cy="259045"/>
    <xdr:sp macro="" textlink="">
      <xdr:nvSpPr>
        <xdr:cNvPr id="249" name="テキスト ボックス 248"/>
        <xdr:cNvSpPr txBox="1"/>
      </xdr:nvSpPr>
      <xdr:spPr>
        <a:xfrm>
          <a:off x="1752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114778</xdr:rowOff>
    </xdr:from>
    <xdr:ext cx="534377" cy="259045"/>
    <xdr:sp macro="" textlink="">
      <xdr:nvSpPr>
        <xdr:cNvPr id="251" name="テキスト ボックス 250"/>
        <xdr:cNvSpPr txBox="1"/>
      </xdr:nvSpPr>
      <xdr:spPr>
        <a:xfrm>
          <a:off x="863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105425</xdr:rowOff>
    </xdr:from>
    <xdr:to>
      <xdr:col>24</xdr:col>
      <xdr:colOff>114300</xdr:colOff>
      <xdr:row>94</xdr:row>
      <xdr:rowOff>35575</xdr:rowOff>
    </xdr:to>
    <xdr:sp macro="" textlink="">
      <xdr:nvSpPr>
        <xdr:cNvPr id="257" name="楕円 256"/>
        <xdr:cNvSpPr/>
      </xdr:nvSpPr>
      <xdr:spPr>
        <a:xfrm>
          <a:off x="4584700" y="160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128302</xdr:rowOff>
    </xdr:from>
    <xdr:ext cx="599010" cy="259045"/>
    <xdr:sp macro="" textlink="">
      <xdr:nvSpPr>
        <xdr:cNvPr id="258" name="扶助費該当値テキスト"/>
        <xdr:cNvSpPr txBox="1"/>
      </xdr:nvSpPr>
      <xdr:spPr>
        <a:xfrm>
          <a:off x="4686300" y="1590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23112</xdr:rowOff>
    </xdr:from>
    <xdr:to>
      <xdr:col>20</xdr:col>
      <xdr:colOff>38100</xdr:colOff>
      <xdr:row>94</xdr:row>
      <xdr:rowOff>124712</xdr:rowOff>
    </xdr:to>
    <xdr:sp macro="" textlink="">
      <xdr:nvSpPr>
        <xdr:cNvPr id="259" name="楕円 258"/>
        <xdr:cNvSpPr/>
      </xdr:nvSpPr>
      <xdr:spPr>
        <a:xfrm>
          <a:off x="3746500" y="1613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141239</xdr:rowOff>
    </xdr:from>
    <xdr:ext cx="599010" cy="259045"/>
    <xdr:sp macro="" textlink="">
      <xdr:nvSpPr>
        <xdr:cNvPr id="260" name="テキスト ボックス 259"/>
        <xdr:cNvSpPr txBox="1"/>
      </xdr:nvSpPr>
      <xdr:spPr>
        <a:xfrm>
          <a:off x="3497795" y="1591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77552</xdr:rowOff>
    </xdr:from>
    <xdr:to>
      <xdr:col>15</xdr:col>
      <xdr:colOff>101600</xdr:colOff>
      <xdr:row>95</xdr:row>
      <xdr:rowOff>7702</xdr:rowOff>
    </xdr:to>
    <xdr:sp macro="" textlink="">
      <xdr:nvSpPr>
        <xdr:cNvPr id="261" name="楕円 260"/>
        <xdr:cNvSpPr/>
      </xdr:nvSpPr>
      <xdr:spPr>
        <a:xfrm>
          <a:off x="2857500" y="161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24229</xdr:rowOff>
    </xdr:from>
    <xdr:ext cx="599010" cy="259045"/>
    <xdr:sp macro="" textlink="">
      <xdr:nvSpPr>
        <xdr:cNvPr id="262" name="テキスト ボックス 261"/>
        <xdr:cNvSpPr txBox="1"/>
      </xdr:nvSpPr>
      <xdr:spPr>
        <a:xfrm>
          <a:off x="2608795" y="1596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110127</xdr:rowOff>
    </xdr:from>
    <xdr:to>
      <xdr:col>10</xdr:col>
      <xdr:colOff>165100</xdr:colOff>
      <xdr:row>95</xdr:row>
      <xdr:rowOff>40277</xdr:rowOff>
    </xdr:to>
    <xdr:sp macro="" textlink="">
      <xdr:nvSpPr>
        <xdr:cNvPr id="263" name="楕円 262"/>
        <xdr:cNvSpPr/>
      </xdr:nvSpPr>
      <xdr:spPr>
        <a:xfrm>
          <a:off x="1968500" y="162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56804</xdr:rowOff>
    </xdr:from>
    <xdr:ext cx="599010" cy="259045"/>
    <xdr:sp macro="" textlink="">
      <xdr:nvSpPr>
        <xdr:cNvPr id="264" name="テキスト ボックス 263"/>
        <xdr:cNvSpPr txBox="1"/>
      </xdr:nvSpPr>
      <xdr:spPr>
        <a:xfrm>
          <a:off x="1719795" y="1600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21349</xdr:rowOff>
    </xdr:from>
    <xdr:to>
      <xdr:col>6</xdr:col>
      <xdr:colOff>38100</xdr:colOff>
      <xdr:row>95</xdr:row>
      <xdr:rowOff>122949</xdr:rowOff>
    </xdr:to>
    <xdr:sp macro="" textlink="">
      <xdr:nvSpPr>
        <xdr:cNvPr id="265" name="楕円 264"/>
        <xdr:cNvSpPr/>
      </xdr:nvSpPr>
      <xdr:spPr>
        <a:xfrm>
          <a:off x="1079500" y="163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139476</xdr:rowOff>
    </xdr:from>
    <xdr:ext cx="599010" cy="259045"/>
    <xdr:sp macro="" textlink="">
      <xdr:nvSpPr>
        <xdr:cNvPr id="266" name="テキスト ボックス 265"/>
        <xdr:cNvSpPr txBox="1"/>
      </xdr:nvSpPr>
      <xdr:spPr>
        <a:xfrm>
          <a:off x="830795" y="1608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120383</xdr:rowOff>
    </xdr:from>
    <xdr:to>
      <xdr:col>55</xdr:col>
      <xdr:colOff>0</xdr:colOff>
      <xdr:row>37</xdr:row>
      <xdr:rowOff>93904</xdr:rowOff>
    </xdr:to>
    <xdr:cxnSp macro="">
      <xdr:nvCxnSpPr>
        <xdr:cNvPr id="296" name="直線コネクタ 295"/>
        <xdr:cNvCxnSpPr/>
      </xdr:nvCxnSpPr>
      <xdr:spPr>
        <a:xfrm>
          <a:off x="9639300" y="6292583"/>
          <a:ext cx="838200" cy="1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58170</xdr:rowOff>
    </xdr:from>
    <xdr:ext cx="534377" cy="259045"/>
    <xdr:sp macro="" textlink="">
      <xdr:nvSpPr>
        <xdr:cNvPr id="297" name="補助費等平均値テキスト"/>
        <xdr:cNvSpPr txBox="1"/>
      </xdr:nvSpPr>
      <xdr:spPr>
        <a:xfrm>
          <a:off x="10528300" y="5887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120383</xdr:rowOff>
    </xdr:from>
    <xdr:to>
      <xdr:col>50</xdr:col>
      <xdr:colOff>114300</xdr:colOff>
      <xdr:row>37</xdr:row>
      <xdr:rowOff>68643</xdr:rowOff>
    </xdr:to>
    <xdr:cxnSp macro="">
      <xdr:nvCxnSpPr>
        <xdr:cNvPr id="299" name="直線コネクタ 298"/>
        <xdr:cNvCxnSpPr/>
      </xdr:nvCxnSpPr>
      <xdr:spPr>
        <a:xfrm flipV="1">
          <a:off x="8750300" y="6292583"/>
          <a:ext cx="889000" cy="1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3611</xdr:rowOff>
    </xdr:from>
    <xdr:ext cx="534377" cy="259045"/>
    <xdr:sp macro="" textlink="">
      <xdr:nvSpPr>
        <xdr:cNvPr id="301" name="テキスト ボックス 300"/>
        <xdr:cNvSpPr txBox="1"/>
      </xdr:nvSpPr>
      <xdr:spPr>
        <a:xfrm>
          <a:off x="9372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68643</xdr:rowOff>
    </xdr:from>
    <xdr:to>
      <xdr:col>45</xdr:col>
      <xdr:colOff>177800</xdr:colOff>
      <xdr:row>37</xdr:row>
      <xdr:rowOff>74092</xdr:rowOff>
    </xdr:to>
    <xdr:cxnSp macro="">
      <xdr:nvCxnSpPr>
        <xdr:cNvPr id="302" name="直線コネクタ 301"/>
        <xdr:cNvCxnSpPr/>
      </xdr:nvCxnSpPr>
      <xdr:spPr>
        <a:xfrm flipV="1">
          <a:off x="7861300" y="6412293"/>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3" name="フローチャート: 判断 302"/>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68686</xdr:rowOff>
    </xdr:from>
    <xdr:ext cx="534377" cy="259045"/>
    <xdr:sp macro="" textlink="">
      <xdr:nvSpPr>
        <xdr:cNvPr id="304" name="テキスト ボックス 303"/>
        <xdr:cNvSpPr txBox="1"/>
      </xdr:nvSpPr>
      <xdr:spPr>
        <a:xfrm>
          <a:off x="8483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64719</xdr:rowOff>
    </xdr:from>
    <xdr:to>
      <xdr:col>41</xdr:col>
      <xdr:colOff>50800</xdr:colOff>
      <xdr:row>37</xdr:row>
      <xdr:rowOff>74092</xdr:rowOff>
    </xdr:to>
    <xdr:cxnSp macro="">
      <xdr:nvCxnSpPr>
        <xdr:cNvPr id="305" name="直線コネクタ 304"/>
        <xdr:cNvCxnSpPr/>
      </xdr:nvCxnSpPr>
      <xdr:spPr>
        <a:xfrm>
          <a:off x="6972300" y="6408369"/>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7" name="テキスト ボックス 306"/>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43104</xdr:rowOff>
    </xdr:from>
    <xdr:to>
      <xdr:col>55</xdr:col>
      <xdr:colOff>50800</xdr:colOff>
      <xdr:row>37</xdr:row>
      <xdr:rowOff>144704</xdr:rowOff>
    </xdr:to>
    <xdr:sp macro="" textlink="">
      <xdr:nvSpPr>
        <xdr:cNvPr id="315" name="楕円 314"/>
        <xdr:cNvSpPr/>
      </xdr:nvSpPr>
      <xdr:spPr>
        <a:xfrm>
          <a:off x="10426700" y="63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21531</xdr:rowOff>
    </xdr:from>
    <xdr:ext cx="534377" cy="259045"/>
    <xdr:sp macro="" textlink="">
      <xdr:nvSpPr>
        <xdr:cNvPr id="316" name="補助費等該当値テキスト"/>
        <xdr:cNvSpPr txBox="1"/>
      </xdr:nvSpPr>
      <xdr:spPr>
        <a:xfrm>
          <a:off x="10528300" y="636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69583</xdr:rowOff>
    </xdr:from>
    <xdr:to>
      <xdr:col>50</xdr:col>
      <xdr:colOff>165100</xdr:colOff>
      <xdr:row>36</xdr:row>
      <xdr:rowOff>171183</xdr:rowOff>
    </xdr:to>
    <xdr:sp macro="" textlink="">
      <xdr:nvSpPr>
        <xdr:cNvPr id="317" name="楕円 316"/>
        <xdr:cNvSpPr/>
      </xdr:nvSpPr>
      <xdr:spPr>
        <a:xfrm>
          <a:off x="9588500" y="62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162310</xdr:rowOff>
    </xdr:from>
    <xdr:ext cx="534377" cy="259045"/>
    <xdr:sp macro="" textlink="">
      <xdr:nvSpPr>
        <xdr:cNvPr id="318" name="テキスト ボックス 317"/>
        <xdr:cNvSpPr txBox="1"/>
      </xdr:nvSpPr>
      <xdr:spPr>
        <a:xfrm>
          <a:off x="9372111" y="63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17843</xdr:rowOff>
    </xdr:from>
    <xdr:to>
      <xdr:col>46</xdr:col>
      <xdr:colOff>38100</xdr:colOff>
      <xdr:row>37</xdr:row>
      <xdr:rowOff>119443</xdr:rowOff>
    </xdr:to>
    <xdr:sp macro="" textlink="">
      <xdr:nvSpPr>
        <xdr:cNvPr id="319" name="楕円 318"/>
        <xdr:cNvSpPr/>
      </xdr:nvSpPr>
      <xdr:spPr>
        <a:xfrm>
          <a:off x="8699500" y="63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110570</xdr:rowOff>
    </xdr:from>
    <xdr:ext cx="534377" cy="259045"/>
    <xdr:sp macro="" textlink="">
      <xdr:nvSpPr>
        <xdr:cNvPr id="320" name="テキスト ボックス 319"/>
        <xdr:cNvSpPr txBox="1"/>
      </xdr:nvSpPr>
      <xdr:spPr>
        <a:xfrm>
          <a:off x="8483111" y="64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23292</xdr:rowOff>
    </xdr:from>
    <xdr:to>
      <xdr:col>41</xdr:col>
      <xdr:colOff>101600</xdr:colOff>
      <xdr:row>37</xdr:row>
      <xdr:rowOff>124892</xdr:rowOff>
    </xdr:to>
    <xdr:sp macro="" textlink="">
      <xdr:nvSpPr>
        <xdr:cNvPr id="321" name="楕円 320"/>
        <xdr:cNvSpPr/>
      </xdr:nvSpPr>
      <xdr:spPr>
        <a:xfrm>
          <a:off x="7810500" y="63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116019</xdr:rowOff>
    </xdr:from>
    <xdr:ext cx="534377" cy="259045"/>
    <xdr:sp macro="" textlink="">
      <xdr:nvSpPr>
        <xdr:cNvPr id="322" name="テキスト ボックス 321"/>
        <xdr:cNvSpPr txBox="1"/>
      </xdr:nvSpPr>
      <xdr:spPr>
        <a:xfrm>
          <a:off x="7594111" y="64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13919</xdr:rowOff>
    </xdr:from>
    <xdr:to>
      <xdr:col>36</xdr:col>
      <xdr:colOff>165100</xdr:colOff>
      <xdr:row>37</xdr:row>
      <xdr:rowOff>115519</xdr:rowOff>
    </xdr:to>
    <xdr:sp macro="" textlink="">
      <xdr:nvSpPr>
        <xdr:cNvPr id="323" name="楕円 322"/>
        <xdr:cNvSpPr/>
      </xdr:nvSpPr>
      <xdr:spPr>
        <a:xfrm>
          <a:off x="6921500" y="63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106646</xdr:rowOff>
    </xdr:from>
    <xdr:ext cx="534377" cy="259045"/>
    <xdr:sp macro="" textlink="">
      <xdr:nvSpPr>
        <xdr:cNvPr id="324" name="テキスト ボックス 323"/>
        <xdr:cNvSpPr txBox="1"/>
      </xdr:nvSpPr>
      <xdr:spPr>
        <a:xfrm>
          <a:off x="6705111" y="64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130861</xdr:rowOff>
    </xdr:from>
    <xdr:to>
      <xdr:col>55</xdr:col>
      <xdr:colOff>0</xdr:colOff>
      <xdr:row>56</xdr:row>
      <xdr:rowOff>29858</xdr:rowOff>
    </xdr:to>
    <xdr:cxnSp macro="">
      <xdr:nvCxnSpPr>
        <xdr:cNvPr id="353" name="直線コネクタ 352"/>
        <xdr:cNvCxnSpPr/>
      </xdr:nvCxnSpPr>
      <xdr:spPr>
        <a:xfrm flipV="1">
          <a:off x="9639300" y="9560611"/>
          <a:ext cx="8382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4"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136347</xdr:rowOff>
    </xdr:from>
    <xdr:to>
      <xdr:col>50</xdr:col>
      <xdr:colOff>114300</xdr:colOff>
      <xdr:row>56</xdr:row>
      <xdr:rowOff>29858</xdr:rowOff>
    </xdr:to>
    <xdr:cxnSp macro="">
      <xdr:nvCxnSpPr>
        <xdr:cNvPr id="356" name="直線コネクタ 355"/>
        <xdr:cNvCxnSpPr/>
      </xdr:nvCxnSpPr>
      <xdr:spPr>
        <a:xfrm>
          <a:off x="8750300" y="9394647"/>
          <a:ext cx="889000" cy="2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37616</xdr:rowOff>
    </xdr:from>
    <xdr:ext cx="534377" cy="259045"/>
    <xdr:sp macro="" textlink="">
      <xdr:nvSpPr>
        <xdr:cNvPr id="358" name="テキスト ボックス 357"/>
        <xdr:cNvSpPr txBox="1"/>
      </xdr:nvSpPr>
      <xdr:spPr>
        <a:xfrm>
          <a:off x="9372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136347</xdr:rowOff>
    </xdr:from>
    <xdr:to>
      <xdr:col>45</xdr:col>
      <xdr:colOff>177800</xdr:colOff>
      <xdr:row>55</xdr:row>
      <xdr:rowOff>17761</xdr:rowOff>
    </xdr:to>
    <xdr:cxnSp macro="">
      <xdr:nvCxnSpPr>
        <xdr:cNvPr id="359" name="直線コネクタ 358"/>
        <xdr:cNvCxnSpPr/>
      </xdr:nvCxnSpPr>
      <xdr:spPr>
        <a:xfrm flipV="1">
          <a:off x="7861300" y="9394647"/>
          <a:ext cx="889000" cy="5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60" name="フローチャート: 判断 359"/>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11110</xdr:rowOff>
    </xdr:from>
    <xdr:ext cx="534377" cy="259045"/>
    <xdr:sp macro="" textlink="">
      <xdr:nvSpPr>
        <xdr:cNvPr id="361" name="テキスト ボックス 360"/>
        <xdr:cNvSpPr txBox="1"/>
      </xdr:nvSpPr>
      <xdr:spPr>
        <a:xfrm>
          <a:off x="8483111" y="94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17761</xdr:rowOff>
    </xdr:from>
    <xdr:to>
      <xdr:col>41</xdr:col>
      <xdr:colOff>50800</xdr:colOff>
      <xdr:row>55</xdr:row>
      <xdr:rowOff>58851</xdr:rowOff>
    </xdr:to>
    <xdr:cxnSp macro="">
      <xdr:nvCxnSpPr>
        <xdr:cNvPr id="362" name="直線コネクタ 361"/>
        <xdr:cNvCxnSpPr/>
      </xdr:nvCxnSpPr>
      <xdr:spPr>
        <a:xfrm flipV="1">
          <a:off x="6972300" y="9447511"/>
          <a:ext cx="889000" cy="4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4" name="テキスト ボックス 363"/>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6" name="テキスト ボックス 365"/>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80061</xdr:rowOff>
    </xdr:from>
    <xdr:to>
      <xdr:col>55</xdr:col>
      <xdr:colOff>50800</xdr:colOff>
      <xdr:row>56</xdr:row>
      <xdr:rowOff>10211</xdr:rowOff>
    </xdr:to>
    <xdr:sp macro="" textlink="">
      <xdr:nvSpPr>
        <xdr:cNvPr id="372" name="楕円 371"/>
        <xdr:cNvSpPr/>
      </xdr:nvSpPr>
      <xdr:spPr>
        <a:xfrm>
          <a:off x="10426700" y="95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58488</xdr:rowOff>
    </xdr:from>
    <xdr:ext cx="534377" cy="259045"/>
    <xdr:sp macro="" textlink="">
      <xdr:nvSpPr>
        <xdr:cNvPr id="373" name="普通建設事業費該当値テキスト"/>
        <xdr:cNvSpPr txBox="1"/>
      </xdr:nvSpPr>
      <xdr:spPr>
        <a:xfrm>
          <a:off x="10528300" y="94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150508</xdr:rowOff>
    </xdr:from>
    <xdr:to>
      <xdr:col>50</xdr:col>
      <xdr:colOff>165100</xdr:colOff>
      <xdr:row>56</xdr:row>
      <xdr:rowOff>80658</xdr:rowOff>
    </xdr:to>
    <xdr:sp macro="" textlink="">
      <xdr:nvSpPr>
        <xdr:cNvPr id="374" name="楕円 373"/>
        <xdr:cNvSpPr/>
      </xdr:nvSpPr>
      <xdr:spPr>
        <a:xfrm>
          <a:off x="9588500" y="9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71785</xdr:rowOff>
    </xdr:from>
    <xdr:ext cx="534377" cy="259045"/>
    <xdr:sp macro="" textlink="">
      <xdr:nvSpPr>
        <xdr:cNvPr id="375" name="テキスト ボックス 374"/>
        <xdr:cNvSpPr txBox="1"/>
      </xdr:nvSpPr>
      <xdr:spPr>
        <a:xfrm>
          <a:off x="9372111" y="967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85547</xdr:rowOff>
    </xdr:from>
    <xdr:to>
      <xdr:col>46</xdr:col>
      <xdr:colOff>38100</xdr:colOff>
      <xdr:row>55</xdr:row>
      <xdr:rowOff>15697</xdr:rowOff>
    </xdr:to>
    <xdr:sp macro="" textlink="">
      <xdr:nvSpPr>
        <xdr:cNvPr id="376" name="楕円 375"/>
        <xdr:cNvSpPr/>
      </xdr:nvSpPr>
      <xdr:spPr>
        <a:xfrm>
          <a:off x="8699500" y="934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32224</xdr:rowOff>
    </xdr:from>
    <xdr:ext cx="534377" cy="259045"/>
    <xdr:sp macro="" textlink="">
      <xdr:nvSpPr>
        <xdr:cNvPr id="377" name="テキスト ボックス 376"/>
        <xdr:cNvSpPr txBox="1"/>
      </xdr:nvSpPr>
      <xdr:spPr>
        <a:xfrm>
          <a:off x="8483111" y="911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138411</xdr:rowOff>
    </xdr:from>
    <xdr:to>
      <xdr:col>41</xdr:col>
      <xdr:colOff>101600</xdr:colOff>
      <xdr:row>55</xdr:row>
      <xdr:rowOff>68561</xdr:rowOff>
    </xdr:to>
    <xdr:sp macro="" textlink="">
      <xdr:nvSpPr>
        <xdr:cNvPr id="378" name="楕円 377"/>
        <xdr:cNvSpPr/>
      </xdr:nvSpPr>
      <xdr:spPr>
        <a:xfrm>
          <a:off x="7810500" y="93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59688</xdr:rowOff>
    </xdr:from>
    <xdr:ext cx="534377" cy="259045"/>
    <xdr:sp macro="" textlink="">
      <xdr:nvSpPr>
        <xdr:cNvPr id="379" name="テキスト ボックス 378"/>
        <xdr:cNvSpPr txBox="1"/>
      </xdr:nvSpPr>
      <xdr:spPr>
        <a:xfrm>
          <a:off x="7594111" y="948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8051</xdr:rowOff>
    </xdr:from>
    <xdr:to>
      <xdr:col>36</xdr:col>
      <xdr:colOff>165100</xdr:colOff>
      <xdr:row>55</xdr:row>
      <xdr:rowOff>109651</xdr:rowOff>
    </xdr:to>
    <xdr:sp macro="" textlink="">
      <xdr:nvSpPr>
        <xdr:cNvPr id="380" name="楕円 379"/>
        <xdr:cNvSpPr/>
      </xdr:nvSpPr>
      <xdr:spPr>
        <a:xfrm>
          <a:off x="6921500" y="94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100778</xdr:rowOff>
    </xdr:from>
    <xdr:ext cx="534377" cy="259045"/>
    <xdr:sp macro="" textlink="">
      <xdr:nvSpPr>
        <xdr:cNvPr id="381" name="テキスト ボックス 380"/>
        <xdr:cNvSpPr txBox="1"/>
      </xdr:nvSpPr>
      <xdr:spPr>
        <a:xfrm>
          <a:off x="6705111" y="95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32220</xdr:rowOff>
    </xdr:from>
    <xdr:to>
      <xdr:col>55</xdr:col>
      <xdr:colOff>0</xdr:colOff>
      <xdr:row>77</xdr:row>
      <xdr:rowOff>92799</xdr:rowOff>
    </xdr:to>
    <xdr:cxnSp macro="">
      <xdr:nvCxnSpPr>
        <xdr:cNvPr id="410" name="直線コネクタ 409"/>
        <xdr:cNvCxnSpPr/>
      </xdr:nvCxnSpPr>
      <xdr:spPr>
        <a:xfrm>
          <a:off x="9639300" y="13233870"/>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11"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115201</xdr:rowOff>
    </xdr:from>
    <xdr:to>
      <xdr:col>50</xdr:col>
      <xdr:colOff>114300</xdr:colOff>
      <xdr:row>77</xdr:row>
      <xdr:rowOff>32220</xdr:rowOff>
    </xdr:to>
    <xdr:cxnSp macro="">
      <xdr:nvCxnSpPr>
        <xdr:cNvPr id="413" name="直線コネクタ 412"/>
        <xdr:cNvCxnSpPr/>
      </xdr:nvCxnSpPr>
      <xdr:spPr>
        <a:xfrm>
          <a:off x="8750300" y="12973951"/>
          <a:ext cx="889000" cy="25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5" name="テキスト ボックス 414"/>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115201</xdr:rowOff>
    </xdr:from>
    <xdr:to>
      <xdr:col>45</xdr:col>
      <xdr:colOff>177800</xdr:colOff>
      <xdr:row>76</xdr:row>
      <xdr:rowOff>49288</xdr:rowOff>
    </xdr:to>
    <xdr:cxnSp macro="">
      <xdr:nvCxnSpPr>
        <xdr:cNvPr id="416" name="直線コネクタ 415"/>
        <xdr:cNvCxnSpPr/>
      </xdr:nvCxnSpPr>
      <xdr:spPr>
        <a:xfrm flipV="1">
          <a:off x="7861300" y="12973951"/>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7" name="フローチャート: 判断 416"/>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42029</xdr:rowOff>
    </xdr:from>
    <xdr:ext cx="534377" cy="259045"/>
    <xdr:sp macro="" textlink="">
      <xdr:nvSpPr>
        <xdr:cNvPr id="418" name="テキスト ボックス 417"/>
        <xdr:cNvSpPr txBox="1"/>
      </xdr:nvSpPr>
      <xdr:spPr>
        <a:xfrm>
          <a:off x="8483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0" name="テキスト ボックス 419"/>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41999</xdr:rowOff>
    </xdr:from>
    <xdr:to>
      <xdr:col>55</xdr:col>
      <xdr:colOff>50800</xdr:colOff>
      <xdr:row>77</xdr:row>
      <xdr:rowOff>143599</xdr:rowOff>
    </xdr:to>
    <xdr:sp macro="" textlink="">
      <xdr:nvSpPr>
        <xdr:cNvPr id="426" name="楕円 425"/>
        <xdr:cNvSpPr/>
      </xdr:nvSpPr>
      <xdr:spPr>
        <a:xfrm>
          <a:off x="10426700" y="132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20426</xdr:rowOff>
    </xdr:from>
    <xdr:ext cx="469744" cy="259045"/>
    <xdr:sp macro="" textlink="">
      <xdr:nvSpPr>
        <xdr:cNvPr id="427" name="普通建設事業費 （ うち新規整備　）該当値テキスト"/>
        <xdr:cNvSpPr txBox="1"/>
      </xdr:nvSpPr>
      <xdr:spPr>
        <a:xfrm>
          <a:off x="10528300" y="132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152870</xdr:rowOff>
    </xdr:from>
    <xdr:to>
      <xdr:col>50</xdr:col>
      <xdr:colOff>165100</xdr:colOff>
      <xdr:row>77</xdr:row>
      <xdr:rowOff>83020</xdr:rowOff>
    </xdr:to>
    <xdr:sp macro="" textlink="">
      <xdr:nvSpPr>
        <xdr:cNvPr id="428" name="楕円 427"/>
        <xdr:cNvSpPr/>
      </xdr:nvSpPr>
      <xdr:spPr>
        <a:xfrm>
          <a:off x="9588500" y="131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74147</xdr:rowOff>
    </xdr:from>
    <xdr:ext cx="469744" cy="259045"/>
    <xdr:sp macro="" textlink="">
      <xdr:nvSpPr>
        <xdr:cNvPr id="429" name="テキスト ボックス 428"/>
        <xdr:cNvSpPr txBox="1"/>
      </xdr:nvSpPr>
      <xdr:spPr>
        <a:xfrm>
          <a:off x="9404428" y="132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64401</xdr:rowOff>
    </xdr:from>
    <xdr:to>
      <xdr:col>46</xdr:col>
      <xdr:colOff>38100</xdr:colOff>
      <xdr:row>75</xdr:row>
      <xdr:rowOff>166002</xdr:rowOff>
    </xdr:to>
    <xdr:sp macro="" textlink="">
      <xdr:nvSpPr>
        <xdr:cNvPr id="430" name="楕円 429"/>
        <xdr:cNvSpPr/>
      </xdr:nvSpPr>
      <xdr:spPr>
        <a:xfrm>
          <a:off x="8699500" y="129231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11078</xdr:rowOff>
    </xdr:from>
    <xdr:ext cx="534377" cy="259045"/>
    <xdr:sp macro="" textlink="">
      <xdr:nvSpPr>
        <xdr:cNvPr id="431" name="テキスト ボックス 430"/>
        <xdr:cNvSpPr txBox="1"/>
      </xdr:nvSpPr>
      <xdr:spPr>
        <a:xfrm>
          <a:off x="8483111" y="1269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169938</xdr:rowOff>
    </xdr:from>
    <xdr:to>
      <xdr:col>41</xdr:col>
      <xdr:colOff>101600</xdr:colOff>
      <xdr:row>76</xdr:row>
      <xdr:rowOff>100088</xdr:rowOff>
    </xdr:to>
    <xdr:sp macro="" textlink="">
      <xdr:nvSpPr>
        <xdr:cNvPr id="432" name="楕円 431"/>
        <xdr:cNvSpPr/>
      </xdr:nvSpPr>
      <xdr:spPr>
        <a:xfrm>
          <a:off x="7810500" y="130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91215</xdr:rowOff>
    </xdr:from>
    <xdr:ext cx="534377" cy="259045"/>
    <xdr:sp macro="" textlink="">
      <xdr:nvSpPr>
        <xdr:cNvPr id="433" name="テキスト ボックス 432"/>
        <xdr:cNvSpPr txBox="1"/>
      </xdr:nvSpPr>
      <xdr:spPr>
        <a:xfrm>
          <a:off x="7594111" y="1312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55849</xdr:rowOff>
    </xdr:from>
    <xdr:to>
      <xdr:col>55</xdr:col>
      <xdr:colOff>0</xdr:colOff>
      <xdr:row>96</xdr:row>
      <xdr:rowOff>125276</xdr:rowOff>
    </xdr:to>
    <xdr:cxnSp macro="">
      <xdr:nvCxnSpPr>
        <xdr:cNvPr id="460" name="直線コネクタ 459"/>
        <xdr:cNvCxnSpPr/>
      </xdr:nvCxnSpPr>
      <xdr:spPr>
        <a:xfrm flipV="1">
          <a:off x="9639300" y="16515049"/>
          <a:ext cx="838200" cy="6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61"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96952</xdr:rowOff>
    </xdr:from>
    <xdr:to>
      <xdr:col>50</xdr:col>
      <xdr:colOff>114300</xdr:colOff>
      <xdr:row>96</xdr:row>
      <xdr:rowOff>125276</xdr:rowOff>
    </xdr:to>
    <xdr:cxnSp macro="">
      <xdr:nvCxnSpPr>
        <xdr:cNvPr id="463" name="直線コネクタ 462"/>
        <xdr:cNvCxnSpPr/>
      </xdr:nvCxnSpPr>
      <xdr:spPr>
        <a:xfrm>
          <a:off x="8750300" y="16556152"/>
          <a:ext cx="8890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5" name="テキスト ボックス 464"/>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81773</xdr:rowOff>
    </xdr:from>
    <xdr:to>
      <xdr:col>45</xdr:col>
      <xdr:colOff>177800</xdr:colOff>
      <xdr:row>96</xdr:row>
      <xdr:rowOff>96952</xdr:rowOff>
    </xdr:to>
    <xdr:cxnSp macro="">
      <xdr:nvCxnSpPr>
        <xdr:cNvPr id="466" name="直線コネクタ 465"/>
        <xdr:cNvCxnSpPr/>
      </xdr:nvCxnSpPr>
      <xdr:spPr>
        <a:xfrm>
          <a:off x="7861300" y="16540973"/>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7" name="フローチャート: 判断 466"/>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134126</xdr:rowOff>
    </xdr:from>
    <xdr:ext cx="534377" cy="259045"/>
    <xdr:sp macro="" textlink="">
      <xdr:nvSpPr>
        <xdr:cNvPr id="468" name="テキスト ボックス 467"/>
        <xdr:cNvSpPr txBox="1"/>
      </xdr:nvSpPr>
      <xdr:spPr>
        <a:xfrm>
          <a:off x="8483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70" name="テキスト ボックス 469"/>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5049</xdr:rowOff>
    </xdr:from>
    <xdr:to>
      <xdr:col>55</xdr:col>
      <xdr:colOff>50800</xdr:colOff>
      <xdr:row>96</xdr:row>
      <xdr:rowOff>106649</xdr:rowOff>
    </xdr:to>
    <xdr:sp macro="" textlink="">
      <xdr:nvSpPr>
        <xdr:cNvPr id="476" name="楕円 475"/>
        <xdr:cNvSpPr/>
      </xdr:nvSpPr>
      <xdr:spPr>
        <a:xfrm>
          <a:off x="10426700" y="164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154926</xdr:rowOff>
    </xdr:from>
    <xdr:ext cx="534377" cy="259045"/>
    <xdr:sp macro="" textlink="">
      <xdr:nvSpPr>
        <xdr:cNvPr id="477" name="普通建設事業費 （ うち更新整備　）該当値テキスト"/>
        <xdr:cNvSpPr txBox="1"/>
      </xdr:nvSpPr>
      <xdr:spPr>
        <a:xfrm>
          <a:off x="10528300" y="164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74476</xdr:rowOff>
    </xdr:from>
    <xdr:to>
      <xdr:col>50</xdr:col>
      <xdr:colOff>165100</xdr:colOff>
      <xdr:row>97</xdr:row>
      <xdr:rowOff>4626</xdr:rowOff>
    </xdr:to>
    <xdr:sp macro="" textlink="">
      <xdr:nvSpPr>
        <xdr:cNvPr id="478" name="楕円 477"/>
        <xdr:cNvSpPr/>
      </xdr:nvSpPr>
      <xdr:spPr>
        <a:xfrm>
          <a:off x="9588500" y="165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167203</xdr:rowOff>
    </xdr:from>
    <xdr:ext cx="534377" cy="259045"/>
    <xdr:sp macro="" textlink="">
      <xdr:nvSpPr>
        <xdr:cNvPr id="479" name="テキスト ボックス 478"/>
        <xdr:cNvSpPr txBox="1"/>
      </xdr:nvSpPr>
      <xdr:spPr>
        <a:xfrm>
          <a:off x="9372111" y="16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46152</xdr:rowOff>
    </xdr:from>
    <xdr:to>
      <xdr:col>46</xdr:col>
      <xdr:colOff>38100</xdr:colOff>
      <xdr:row>96</xdr:row>
      <xdr:rowOff>147752</xdr:rowOff>
    </xdr:to>
    <xdr:sp macro="" textlink="">
      <xdr:nvSpPr>
        <xdr:cNvPr id="480" name="楕円 479"/>
        <xdr:cNvSpPr/>
      </xdr:nvSpPr>
      <xdr:spPr>
        <a:xfrm>
          <a:off x="8699500" y="165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138879</xdr:rowOff>
    </xdr:from>
    <xdr:ext cx="534377" cy="259045"/>
    <xdr:sp macro="" textlink="">
      <xdr:nvSpPr>
        <xdr:cNvPr id="481" name="テキスト ボックス 480"/>
        <xdr:cNvSpPr txBox="1"/>
      </xdr:nvSpPr>
      <xdr:spPr>
        <a:xfrm>
          <a:off x="8483111" y="165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30973</xdr:rowOff>
    </xdr:from>
    <xdr:to>
      <xdr:col>41</xdr:col>
      <xdr:colOff>101600</xdr:colOff>
      <xdr:row>96</xdr:row>
      <xdr:rowOff>132573</xdr:rowOff>
    </xdr:to>
    <xdr:sp macro="" textlink="">
      <xdr:nvSpPr>
        <xdr:cNvPr id="482" name="楕円 481"/>
        <xdr:cNvSpPr/>
      </xdr:nvSpPr>
      <xdr:spPr>
        <a:xfrm>
          <a:off x="7810500" y="1649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123700</xdr:rowOff>
    </xdr:from>
    <xdr:ext cx="534377" cy="259045"/>
    <xdr:sp macro="" textlink="">
      <xdr:nvSpPr>
        <xdr:cNvPr id="483" name="テキスト ボックス 482"/>
        <xdr:cNvSpPr txBox="1"/>
      </xdr:nvSpPr>
      <xdr:spPr>
        <a:xfrm>
          <a:off x="7594111" y="1658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138877</xdr:rowOff>
    </xdr:from>
    <xdr:to>
      <xdr:col>85</xdr:col>
      <xdr:colOff>127000</xdr:colOff>
      <xdr:row>38</xdr:row>
      <xdr:rowOff>139700</xdr:rowOff>
    </xdr:to>
    <xdr:cxnSp macro="">
      <xdr:nvCxnSpPr>
        <xdr:cNvPr id="510" name="直線コネクタ 509"/>
        <xdr:cNvCxnSpPr/>
      </xdr:nvCxnSpPr>
      <xdr:spPr>
        <a:xfrm>
          <a:off x="15481300" y="665397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138054</xdr:rowOff>
    </xdr:from>
    <xdr:to>
      <xdr:col>81</xdr:col>
      <xdr:colOff>50800</xdr:colOff>
      <xdr:row>38</xdr:row>
      <xdr:rowOff>138877</xdr:rowOff>
    </xdr:to>
    <xdr:cxnSp macro="">
      <xdr:nvCxnSpPr>
        <xdr:cNvPr id="513" name="直線コネクタ 512"/>
        <xdr:cNvCxnSpPr/>
      </xdr:nvCxnSpPr>
      <xdr:spPr>
        <a:xfrm>
          <a:off x="14592300" y="665315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138054</xdr:rowOff>
    </xdr:from>
    <xdr:to>
      <xdr:col>76</xdr:col>
      <xdr:colOff>114300</xdr:colOff>
      <xdr:row>38</xdr:row>
      <xdr:rowOff>139700</xdr:rowOff>
    </xdr:to>
    <xdr:cxnSp macro="">
      <xdr:nvCxnSpPr>
        <xdr:cNvPr id="516" name="直線コネクタ 515"/>
        <xdr:cNvCxnSpPr/>
      </xdr:nvCxnSpPr>
      <xdr:spPr>
        <a:xfrm flipV="1">
          <a:off x="13703300" y="6653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7" name="フローチャート: 判断 516"/>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8" name="テキスト ボックス 517"/>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1" name="テキスト ボックス 520"/>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3" name="テキスト ボックス 522"/>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88077</xdr:rowOff>
    </xdr:from>
    <xdr:to>
      <xdr:col>81</xdr:col>
      <xdr:colOff>101600</xdr:colOff>
      <xdr:row>39</xdr:row>
      <xdr:rowOff>18227</xdr:rowOff>
    </xdr:to>
    <xdr:sp macro="" textlink="">
      <xdr:nvSpPr>
        <xdr:cNvPr id="531" name="楕円 530"/>
        <xdr:cNvSpPr/>
      </xdr:nvSpPr>
      <xdr:spPr>
        <a:xfrm>
          <a:off x="15430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9354</xdr:rowOff>
    </xdr:from>
    <xdr:ext cx="313932" cy="259045"/>
    <xdr:sp macro="" textlink="">
      <xdr:nvSpPr>
        <xdr:cNvPr id="532" name="テキスト ボックス 531"/>
        <xdr:cNvSpPr txBox="1"/>
      </xdr:nvSpPr>
      <xdr:spPr>
        <a:xfrm>
          <a:off x="15324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87254</xdr:rowOff>
    </xdr:from>
    <xdr:to>
      <xdr:col>76</xdr:col>
      <xdr:colOff>165100</xdr:colOff>
      <xdr:row>39</xdr:row>
      <xdr:rowOff>17404</xdr:rowOff>
    </xdr:to>
    <xdr:sp macro="" textlink="">
      <xdr:nvSpPr>
        <xdr:cNvPr id="533" name="楕円 532"/>
        <xdr:cNvSpPr/>
      </xdr:nvSpPr>
      <xdr:spPr>
        <a:xfrm>
          <a:off x="14541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8531</xdr:rowOff>
    </xdr:from>
    <xdr:ext cx="313932" cy="259045"/>
    <xdr:sp macro="" textlink="">
      <xdr:nvSpPr>
        <xdr:cNvPr id="534" name="テキスト ボックス 533"/>
        <xdr:cNvSpPr txBox="1"/>
      </xdr:nvSpPr>
      <xdr:spPr>
        <a:xfrm>
          <a:off x="14435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126212</xdr:rowOff>
    </xdr:from>
    <xdr:to>
      <xdr:col>85</xdr:col>
      <xdr:colOff>127000</xdr:colOff>
      <xdr:row>76</xdr:row>
      <xdr:rowOff>140249</xdr:rowOff>
    </xdr:to>
    <xdr:cxnSp macro="">
      <xdr:nvCxnSpPr>
        <xdr:cNvPr id="615" name="直線コネクタ 614"/>
        <xdr:cNvCxnSpPr/>
      </xdr:nvCxnSpPr>
      <xdr:spPr>
        <a:xfrm>
          <a:off x="15481300" y="13156412"/>
          <a:ext cx="8382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79053</xdr:rowOff>
    </xdr:from>
    <xdr:ext cx="534377" cy="259045"/>
    <xdr:sp macro="" textlink="">
      <xdr:nvSpPr>
        <xdr:cNvPr id="616" name="公債費平均値テキスト"/>
        <xdr:cNvSpPr txBox="1"/>
      </xdr:nvSpPr>
      <xdr:spPr>
        <a:xfrm>
          <a:off x="16370300" y="1328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126212</xdr:rowOff>
    </xdr:from>
    <xdr:to>
      <xdr:col>81</xdr:col>
      <xdr:colOff>50800</xdr:colOff>
      <xdr:row>76</xdr:row>
      <xdr:rowOff>139517</xdr:rowOff>
    </xdr:to>
    <xdr:cxnSp macro="">
      <xdr:nvCxnSpPr>
        <xdr:cNvPr id="618" name="直線コネクタ 617"/>
        <xdr:cNvCxnSpPr/>
      </xdr:nvCxnSpPr>
      <xdr:spPr>
        <a:xfrm flipV="1">
          <a:off x="14592300" y="13156412"/>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22841</xdr:rowOff>
    </xdr:from>
    <xdr:ext cx="534377" cy="259045"/>
    <xdr:sp macro="" textlink="">
      <xdr:nvSpPr>
        <xdr:cNvPr id="620" name="テキスト ボックス 619"/>
        <xdr:cNvSpPr txBox="1"/>
      </xdr:nvSpPr>
      <xdr:spPr>
        <a:xfrm>
          <a:off x="15214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114257</xdr:rowOff>
    </xdr:from>
    <xdr:to>
      <xdr:col>76</xdr:col>
      <xdr:colOff>114300</xdr:colOff>
      <xdr:row>76</xdr:row>
      <xdr:rowOff>139517</xdr:rowOff>
    </xdr:to>
    <xdr:cxnSp macro="">
      <xdr:nvCxnSpPr>
        <xdr:cNvPr id="621" name="直線コネクタ 620"/>
        <xdr:cNvCxnSpPr/>
      </xdr:nvCxnSpPr>
      <xdr:spPr>
        <a:xfrm>
          <a:off x="13703300" y="13144457"/>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2" name="フローチャート: 判断 621"/>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157579</xdr:rowOff>
    </xdr:from>
    <xdr:ext cx="534377" cy="259045"/>
    <xdr:sp macro="" textlink="">
      <xdr:nvSpPr>
        <xdr:cNvPr id="623" name="テキスト ボックス 622"/>
        <xdr:cNvSpPr txBox="1"/>
      </xdr:nvSpPr>
      <xdr:spPr>
        <a:xfrm>
          <a:off x="14325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114257</xdr:rowOff>
    </xdr:from>
    <xdr:to>
      <xdr:col>71</xdr:col>
      <xdr:colOff>177800</xdr:colOff>
      <xdr:row>76</xdr:row>
      <xdr:rowOff>120041</xdr:rowOff>
    </xdr:to>
    <xdr:cxnSp macro="">
      <xdr:nvCxnSpPr>
        <xdr:cNvPr id="624" name="直線コネクタ 623"/>
        <xdr:cNvCxnSpPr/>
      </xdr:nvCxnSpPr>
      <xdr:spPr>
        <a:xfrm flipV="1">
          <a:off x="12814300" y="13144457"/>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72471</xdr:rowOff>
    </xdr:from>
    <xdr:ext cx="534377" cy="259045"/>
    <xdr:sp macro="" textlink="">
      <xdr:nvSpPr>
        <xdr:cNvPr id="626" name="テキスト ボックス 625"/>
        <xdr:cNvSpPr txBox="1"/>
      </xdr:nvSpPr>
      <xdr:spPr>
        <a:xfrm>
          <a:off x="13436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52263</xdr:rowOff>
    </xdr:from>
    <xdr:ext cx="534377" cy="259045"/>
    <xdr:sp macro="" textlink="">
      <xdr:nvSpPr>
        <xdr:cNvPr id="628" name="テキスト ボックス 627"/>
        <xdr:cNvSpPr txBox="1"/>
      </xdr:nvSpPr>
      <xdr:spPr>
        <a:xfrm>
          <a:off x="12547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89449</xdr:rowOff>
    </xdr:from>
    <xdr:to>
      <xdr:col>85</xdr:col>
      <xdr:colOff>177800</xdr:colOff>
      <xdr:row>77</xdr:row>
      <xdr:rowOff>19599</xdr:rowOff>
    </xdr:to>
    <xdr:sp macro="" textlink="">
      <xdr:nvSpPr>
        <xdr:cNvPr id="634" name="楕円 633"/>
        <xdr:cNvSpPr/>
      </xdr:nvSpPr>
      <xdr:spPr>
        <a:xfrm>
          <a:off x="16268700" y="131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112326</xdr:rowOff>
    </xdr:from>
    <xdr:ext cx="534377" cy="259045"/>
    <xdr:sp macro="" textlink="">
      <xdr:nvSpPr>
        <xdr:cNvPr id="635" name="公債費該当値テキスト"/>
        <xdr:cNvSpPr txBox="1"/>
      </xdr:nvSpPr>
      <xdr:spPr>
        <a:xfrm>
          <a:off x="16370300" y="1297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75412</xdr:rowOff>
    </xdr:from>
    <xdr:to>
      <xdr:col>81</xdr:col>
      <xdr:colOff>101600</xdr:colOff>
      <xdr:row>77</xdr:row>
      <xdr:rowOff>5562</xdr:rowOff>
    </xdr:to>
    <xdr:sp macro="" textlink="">
      <xdr:nvSpPr>
        <xdr:cNvPr id="636" name="楕円 635"/>
        <xdr:cNvSpPr/>
      </xdr:nvSpPr>
      <xdr:spPr>
        <a:xfrm>
          <a:off x="15430500" y="131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22089</xdr:rowOff>
    </xdr:from>
    <xdr:ext cx="534377" cy="259045"/>
    <xdr:sp macro="" textlink="">
      <xdr:nvSpPr>
        <xdr:cNvPr id="637" name="テキスト ボックス 636"/>
        <xdr:cNvSpPr txBox="1"/>
      </xdr:nvSpPr>
      <xdr:spPr>
        <a:xfrm>
          <a:off x="15214111" y="128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88717</xdr:rowOff>
    </xdr:from>
    <xdr:to>
      <xdr:col>76</xdr:col>
      <xdr:colOff>165100</xdr:colOff>
      <xdr:row>77</xdr:row>
      <xdr:rowOff>18867</xdr:rowOff>
    </xdr:to>
    <xdr:sp macro="" textlink="">
      <xdr:nvSpPr>
        <xdr:cNvPr id="638" name="楕円 637"/>
        <xdr:cNvSpPr/>
      </xdr:nvSpPr>
      <xdr:spPr>
        <a:xfrm>
          <a:off x="14541500" y="1311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35394</xdr:rowOff>
    </xdr:from>
    <xdr:ext cx="534377" cy="259045"/>
    <xdr:sp macro="" textlink="">
      <xdr:nvSpPr>
        <xdr:cNvPr id="639" name="テキスト ボックス 638"/>
        <xdr:cNvSpPr txBox="1"/>
      </xdr:nvSpPr>
      <xdr:spPr>
        <a:xfrm>
          <a:off x="14325111" y="128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63457</xdr:rowOff>
    </xdr:from>
    <xdr:to>
      <xdr:col>72</xdr:col>
      <xdr:colOff>38100</xdr:colOff>
      <xdr:row>76</xdr:row>
      <xdr:rowOff>165057</xdr:rowOff>
    </xdr:to>
    <xdr:sp macro="" textlink="">
      <xdr:nvSpPr>
        <xdr:cNvPr id="640" name="楕円 639"/>
        <xdr:cNvSpPr/>
      </xdr:nvSpPr>
      <xdr:spPr>
        <a:xfrm>
          <a:off x="13652500" y="130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10134</xdr:rowOff>
    </xdr:from>
    <xdr:ext cx="534377" cy="259045"/>
    <xdr:sp macro="" textlink="">
      <xdr:nvSpPr>
        <xdr:cNvPr id="641" name="テキスト ボックス 640"/>
        <xdr:cNvSpPr txBox="1"/>
      </xdr:nvSpPr>
      <xdr:spPr>
        <a:xfrm>
          <a:off x="13436111" y="128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69241</xdr:rowOff>
    </xdr:from>
    <xdr:to>
      <xdr:col>67</xdr:col>
      <xdr:colOff>101600</xdr:colOff>
      <xdr:row>76</xdr:row>
      <xdr:rowOff>170841</xdr:rowOff>
    </xdr:to>
    <xdr:sp macro="" textlink="">
      <xdr:nvSpPr>
        <xdr:cNvPr id="642" name="楕円 641"/>
        <xdr:cNvSpPr/>
      </xdr:nvSpPr>
      <xdr:spPr>
        <a:xfrm>
          <a:off x="12763500" y="130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15918</xdr:rowOff>
    </xdr:from>
    <xdr:ext cx="534377" cy="259045"/>
    <xdr:sp macro="" textlink="">
      <xdr:nvSpPr>
        <xdr:cNvPr id="643" name="テキスト ボックス 642"/>
        <xdr:cNvSpPr txBox="1"/>
      </xdr:nvSpPr>
      <xdr:spPr>
        <a:xfrm>
          <a:off x="12547111" y="1287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96200</xdr:rowOff>
    </xdr:from>
    <xdr:to>
      <xdr:col>85</xdr:col>
      <xdr:colOff>127000</xdr:colOff>
      <xdr:row>99</xdr:row>
      <xdr:rowOff>97115</xdr:rowOff>
    </xdr:to>
    <xdr:cxnSp macro="">
      <xdr:nvCxnSpPr>
        <xdr:cNvPr id="674" name="直線コネクタ 673"/>
        <xdr:cNvCxnSpPr/>
      </xdr:nvCxnSpPr>
      <xdr:spPr>
        <a:xfrm>
          <a:off x="15481300" y="1706975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5"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69258</xdr:rowOff>
    </xdr:from>
    <xdr:to>
      <xdr:col>81</xdr:col>
      <xdr:colOff>50800</xdr:colOff>
      <xdr:row>99</xdr:row>
      <xdr:rowOff>96200</xdr:rowOff>
    </xdr:to>
    <xdr:cxnSp macro="">
      <xdr:nvCxnSpPr>
        <xdr:cNvPr id="677" name="直線コネクタ 676"/>
        <xdr:cNvCxnSpPr/>
      </xdr:nvCxnSpPr>
      <xdr:spPr>
        <a:xfrm>
          <a:off x="14592300" y="17042808"/>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79" name="テキスト ボックス 678"/>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28699</xdr:rowOff>
    </xdr:from>
    <xdr:to>
      <xdr:col>76</xdr:col>
      <xdr:colOff>114300</xdr:colOff>
      <xdr:row>99</xdr:row>
      <xdr:rowOff>69258</xdr:rowOff>
    </xdr:to>
    <xdr:cxnSp macro="">
      <xdr:nvCxnSpPr>
        <xdr:cNvPr id="680" name="直線コネクタ 679"/>
        <xdr:cNvCxnSpPr/>
      </xdr:nvCxnSpPr>
      <xdr:spPr>
        <a:xfrm>
          <a:off x="13703300" y="17002249"/>
          <a:ext cx="889000" cy="4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1" name="フローチャート: 判断 680"/>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2" name="テキスト ボックス 681"/>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28699</xdr:rowOff>
    </xdr:from>
    <xdr:to>
      <xdr:col>71</xdr:col>
      <xdr:colOff>177800</xdr:colOff>
      <xdr:row>99</xdr:row>
      <xdr:rowOff>44047</xdr:rowOff>
    </xdr:to>
    <xdr:cxnSp macro="">
      <xdr:nvCxnSpPr>
        <xdr:cNvPr id="683" name="直線コネクタ 682"/>
        <xdr:cNvCxnSpPr/>
      </xdr:nvCxnSpPr>
      <xdr:spPr>
        <a:xfrm flipV="1">
          <a:off x="12814300" y="17002249"/>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5" name="テキスト ボックス 684"/>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7" name="テキスト ボックス 686"/>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46315</xdr:rowOff>
    </xdr:from>
    <xdr:to>
      <xdr:col>85</xdr:col>
      <xdr:colOff>177800</xdr:colOff>
      <xdr:row>99</xdr:row>
      <xdr:rowOff>147915</xdr:rowOff>
    </xdr:to>
    <xdr:sp macro="" textlink="">
      <xdr:nvSpPr>
        <xdr:cNvPr id="693" name="楕円 692"/>
        <xdr:cNvSpPr/>
      </xdr:nvSpPr>
      <xdr:spPr>
        <a:xfrm>
          <a:off x="16268700" y="170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132692</xdr:rowOff>
    </xdr:from>
    <xdr:ext cx="313932" cy="259045"/>
    <xdr:sp macro="" textlink="">
      <xdr:nvSpPr>
        <xdr:cNvPr id="694" name="積立金該当値テキスト"/>
        <xdr:cNvSpPr txBox="1"/>
      </xdr:nvSpPr>
      <xdr:spPr>
        <a:xfrm>
          <a:off x="16370300" y="16934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45400</xdr:rowOff>
    </xdr:from>
    <xdr:to>
      <xdr:col>81</xdr:col>
      <xdr:colOff>101600</xdr:colOff>
      <xdr:row>99</xdr:row>
      <xdr:rowOff>147000</xdr:rowOff>
    </xdr:to>
    <xdr:sp macro="" textlink="">
      <xdr:nvSpPr>
        <xdr:cNvPr id="695" name="楕円 694"/>
        <xdr:cNvSpPr/>
      </xdr:nvSpPr>
      <xdr:spPr>
        <a:xfrm>
          <a:off x="15430500" y="1701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138127</xdr:rowOff>
    </xdr:from>
    <xdr:ext cx="313932" cy="259045"/>
    <xdr:sp macro="" textlink="">
      <xdr:nvSpPr>
        <xdr:cNvPr id="696" name="テキスト ボックス 695"/>
        <xdr:cNvSpPr txBox="1"/>
      </xdr:nvSpPr>
      <xdr:spPr>
        <a:xfrm>
          <a:off x="15324333" y="17111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18458</xdr:rowOff>
    </xdr:from>
    <xdr:to>
      <xdr:col>76</xdr:col>
      <xdr:colOff>165100</xdr:colOff>
      <xdr:row>99</xdr:row>
      <xdr:rowOff>120058</xdr:rowOff>
    </xdr:to>
    <xdr:sp macro="" textlink="">
      <xdr:nvSpPr>
        <xdr:cNvPr id="697" name="楕円 696"/>
        <xdr:cNvSpPr/>
      </xdr:nvSpPr>
      <xdr:spPr>
        <a:xfrm>
          <a:off x="14541500" y="169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111185</xdr:rowOff>
    </xdr:from>
    <xdr:ext cx="378565" cy="259045"/>
    <xdr:sp macro="" textlink="">
      <xdr:nvSpPr>
        <xdr:cNvPr id="698" name="テキスト ボックス 697"/>
        <xdr:cNvSpPr txBox="1"/>
      </xdr:nvSpPr>
      <xdr:spPr>
        <a:xfrm>
          <a:off x="14403017" y="1708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149349</xdr:rowOff>
    </xdr:from>
    <xdr:to>
      <xdr:col>72</xdr:col>
      <xdr:colOff>38100</xdr:colOff>
      <xdr:row>99</xdr:row>
      <xdr:rowOff>79499</xdr:rowOff>
    </xdr:to>
    <xdr:sp macro="" textlink="">
      <xdr:nvSpPr>
        <xdr:cNvPr id="699" name="楕円 698"/>
        <xdr:cNvSpPr/>
      </xdr:nvSpPr>
      <xdr:spPr>
        <a:xfrm>
          <a:off x="13652500" y="169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70626</xdr:rowOff>
    </xdr:from>
    <xdr:ext cx="469744" cy="259045"/>
    <xdr:sp macro="" textlink="">
      <xdr:nvSpPr>
        <xdr:cNvPr id="700" name="テキスト ボックス 699"/>
        <xdr:cNvSpPr txBox="1"/>
      </xdr:nvSpPr>
      <xdr:spPr>
        <a:xfrm>
          <a:off x="13468428" y="170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164697</xdr:rowOff>
    </xdr:from>
    <xdr:to>
      <xdr:col>67</xdr:col>
      <xdr:colOff>101600</xdr:colOff>
      <xdr:row>99</xdr:row>
      <xdr:rowOff>94847</xdr:rowOff>
    </xdr:to>
    <xdr:sp macro="" textlink="">
      <xdr:nvSpPr>
        <xdr:cNvPr id="701" name="楕円 700"/>
        <xdr:cNvSpPr/>
      </xdr:nvSpPr>
      <xdr:spPr>
        <a:xfrm>
          <a:off x="12763500" y="169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85974</xdr:rowOff>
    </xdr:from>
    <xdr:ext cx="469744" cy="259045"/>
    <xdr:sp macro="" textlink="">
      <xdr:nvSpPr>
        <xdr:cNvPr id="702" name="テキスト ボックス 701"/>
        <xdr:cNvSpPr txBox="1"/>
      </xdr:nvSpPr>
      <xdr:spPr>
        <a:xfrm>
          <a:off x="12579428" y="1705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6" name="直線コネクタ 725"/>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9"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0" name="直線コネクタ 729"/>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156845</xdr:rowOff>
    </xdr:from>
    <xdr:to>
      <xdr:col>116</xdr:col>
      <xdr:colOff>63500</xdr:colOff>
      <xdr:row>38</xdr:row>
      <xdr:rowOff>158750</xdr:rowOff>
    </xdr:to>
    <xdr:cxnSp macro="">
      <xdr:nvCxnSpPr>
        <xdr:cNvPr id="731" name="直線コネクタ 730"/>
        <xdr:cNvCxnSpPr/>
      </xdr:nvCxnSpPr>
      <xdr:spPr>
        <a:xfrm flipV="1">
          <a:off x="21323300" y="66719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2"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3" name="フローチャート: 判断 732"/>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138176</xdr:rowOff>
    </xdr:from>
    <xdr:to>
      <xdr:col>111</xdr:col>
      <xdr:colOff>177800</xdr:colOff>
      <xdr:row>38</xdr:row>
      <xdr:rowOff>158750</xdr:rowOff>
    </xdr:to>
    <xdr:cxnSp macro="">
      <xdr:nvCxnSpPr>
        <xdr:cNvPr id="734" name="直線コネクタ 733"/>
        <xdr:cNvCxnSpPr/>
      </xdr:nvCxnSpPr>
      <xdr:spPr>
        <a:xfrm>
          <a:off x="20434300" y="66532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5" name="フローチャート: 判断 734"/>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6" name="テキスト ボックス 735"/>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138176</xdr:rowOff>
    </xdr:from>
    <xdr:to>
      <xdr:col>107</xdr:col>
      <xdr:colOff>50800</xdr:colOff>
      <xdr:row>38</xdr:row>
      <xdr:rowOff>162179</xdr:rowOff>
    </xdr:to>
    <xdr:cxnSp macro="">
      <xdr:nvCxnSpPr>
        <xdr:cNvPr id="737" name="直線コネクタ 736"/>
        <xdr:cNvCxnSpPr/>
      </xdr:nvCxnSpPr>
      <xdr:spPr>
        <a:xfrm flipV="1">
          <a:off x="19545300" y="665327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8" name="フローチャート: 判断 737"/>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39" name="テキスト ボックス 738"/>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138176</xdr:rowOff>
    </xdr:from>
    <xdr:to>
      <xdr:col>102</xdr:col>
      <xdr:colOff>114300</xdr:colOff>
      <xdr:row>38</xdr:row>
      <xdr:rowOff>162179</xdr:rowOff>
    </xdr:to>
    <xdr:cxnSp macro="">
      <xdr:nvCxnSpPr>
        <xdr:cNvPr id="740" name="直線コネクタ 739"/>
        <xdr:cNvCxnSpPr/>
      </xdr:nvCxnSpPr>
      <xdr:spPr>
        <a:xfrm>
          <a:off x="18656300" y="665327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1" name="フローチャート: 判断 740"/>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2" name="テキスト ボックス 741"/>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3" name="フローチャート: 判断 742"/>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4" name="テキスト ボックス 743"/>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106045</xdr:rowOff>
    </xdr:from>
    <xdr:to>
      <xdr:col>116</xdr:col>
      <xdr:colOff>114300</xdr:colOff>
      <xdr:row>39</xdr:row>
      <xdr:rowOff>36195</xdr:rowOff>
    </xdr:to>
    <xdr:sp macro="" textlink="">
      <xdr:nvSpPr>
        <xdr:cNvPr id="750" name="楕円 749"/>
        <xdr:cNvSpPr/>
      </xdr:nvSpPr>
      <xdr:spPr>
        <a:xfrm>
          <a:off x="221107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20972</xdr:rowOff>
    </xdr:from>
    <xdr:ext cx="378565" cy="259045"/>
    <xdr:sp macro="" textlink="">
      <xdr:nvSpPr>
        <xdr:cNvPr id="751" name="投資及び出資金該当値テキスト"/>
        <xdr:cNvSpPr txBox="1"/>
      </xdr:nvSpPr>
      <xdr:spPr>
        <a:xfrm>
          <a:off x="22212300" y="6536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107950</xdr:rowOff>
    </xdr:from>
    <xdr:to>
      <xdr:col>112</xdr:col>
      <xdr:colOff>38100</xdr:colOff>
      <xdr:row>39</xdr:row>
      <xdr:rowOff>38100</xdr:rowOff>
    </xdr:to>
    <xdr:sp macro="" textlink="">
      <xdr:nvSpPr>
        <xdr:cNvPr id="752" name="楕円 751"/>
        <xdr:cNvSpPr/>
      </xdr:nvSpPr>
      <xdr:spPr>
        <a:xfrm>
          <a:off x="21272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29227</xdr:rowOff>
    </xdr:from>
    <xdr:ext cx="378565" cy="259045"/>
    <xdr:sp macro="" textlink="">
      <xdr:nvSpPr>
        <xdr:cNvPr id="753" name="テキスト ボックス 752"/>
        <xdr:cNvSpPr txBox="1"/>
      </xdr:nvSpPr>
      <xdr:spPr>
        <a:xfrm>
          <a:off x="21134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87376</xdr:rowOff>
    </xdr:from>
    <xdr:to>
      <xdr:col>107</xdr:col>
      <xdr:colOff>101600</xdr:colOff>
      <xdr:row>39</xdr:row>
      <xdr:rowOff>17526</xdr:rowOff>
    </xdr:to>
    <xdr:sp macro="" textlink="">
      <xdr:nvSpPr>
        <xdr:cNvPr id="754" name="楕円 753"/>
        <xdr:cNvSpPr/>
      </xdr:nvSpPr>
      <xdr:spPr>
        <a:xfrm>
          <a:off x="203835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8653</xdr:rowOff>
    </xdr:from>
    <xdr:ext cx="378565" cy="259045"/>
    <xdr:sp macro="" textlink="">
      <xdr:nvSpPr>
        <xdr:cNvPr id="755" name="テキスト ボックス 754"/>
        <xdr:cNvSpPr txBox="1"/>
      </xdr:nvSpPr>
      <xdr:spPr>
        <a:xfrm>
          <a:off x="20245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111379</xdr:rowOff>
    </xdr:from>
    <xdr:to>
      <xdr:col>102</xdr:col>
      <xdr:colOff>165100</xdr:colOff>
      <xdr:row>39</xdr:row>
      <xdr:rowOff>41529</xdr:rowOff>
    </xdr:to>
    <xdr:sp macro="" textlink="">
      <xdr:nvSpPr>
        <xdr:cNvPr id="756" name="楕円 755"/>
        <xdr:cNvSpPr/>
      </xdr:nvSpPr>
      <xdr:spPr>
        <a:xfrm>
          <a:off x="19494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32656</xdr:rowOff>
    </xdr:from>
    <xdr:ext cx="378565" cy="259045"/>
    <xdr:sp macro="" textlink="">
      <xdr:nvSpPr>
        <xdr:cNvPr id="757" name="テキスト ボックス 756"/>
        <xdr:cNvSpPr txBox="1"/>
      </xdr:nvSpPr>
      <xdr:spPr>
        <a:xfrm>
          <a:off x="19356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8" name="楕円 757"/>
        <xdr:cNvSpPr/>
      </xdr:nvSpPr>
      <xdr:spPr>
        <a:xfrm>
          <a:off x="186055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8653</xdr:rowOff>
    </xdr:from>
    <xdr:ext cx="378565" cy="259045"/>
    <xdr:sp macro="" textlink="">
      <xdr:nvSpPr>
        <xdr:cNvPr id="759" name="テキスト ボックス 758"/>
        <xdr:cNvSpPr txBox="1"/>
      </xdr:nvSpPr>
      <xdr:spPr>
        <a:xfrm>
          <a:off x="18467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1" name="直線コネクタ 780"/>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4"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5" name="直線コネクタ 784"/>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170973</xdr:rowOff>
    </xdr:from>
    <xdr:to>
      <xdr:col>116</xdr:col>
      <xdr:colOff>63500</xdr:colOff>
      <xdr:row>57</xdr:row>
      <xdr:rowOff>54524</xdr:rowOff>
    </xdr:to>
    <xdr:cxnSp macro="">
      <xdr:nvCxnSpPr>
        <xdr:cNvPr id="786" name="直線コネクタ 785"/>
        <xdr:cNvCxnSpPr/>
      </xdr:nvCxnSpPr>
      <xdr:spPr>
        <a:xfrm flipV="1">
          <a:off x="21323300" y="9772173"/>
          <a:ext cx="8382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97868</xdr:rowOff>
    </xdr:from>
    <xdr:ext cx="469744" cy="259045"/>
    <xdr:sp macro="" textlink="">
      <xdr:nvSpPr>
        <xdr:cNvPr id="787" name="貸付金平均値テキスト"/>
        <xdr:cNvSpPr txBox="1"/>
      </xdr:nvSpPr>
      <xdr:spPr>
        <a:xfrm>
          <a:off x="22212300" y="987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8" name="フローチャート: 判断 787"/>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53198</xdr:rowOff>
    </xdr:from>
    <xdr:to>
      <xdr:col>111</xdr:col>
      <xdr:colOff>177800</xdr:colOff>
      <xdr:row>57</xdr:row>
      <xdr:rowOff>54524</xdr:rowOff>
    </xdr:to>
    <xdr:cxnSp macro="">
      <xdr:nvCxnSpPr>
        <xdr:cNvPr id="789" name="直線コネクタ 788"/>
        <xdr:cNvCxnSpPr/>
      </xdr:nvCxnSpPr>
      <xdr:spPr>
        <a:xfrm>
          <a:off x="20434300" y="9825848"/>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0" name="フローチャート: 判断 789"/>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30339</xdr:rowOff>
    </xdr:from>
    <xdr:ext cx="469744" cy="259045"/>
    <xdr:sp macro="" textlink="">
      <xdr:nvSpPr>
        <xdr:cNvPr id="791" name="テキスト ボックス 790"/>
        <xdr:cNvSpPr txBox="1"/>
      </xdr:nvSpPr>
      <xdr:spPr>
        <a:xfrm>
          <a:off x="21088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160686</xdr:rowOff>
    </xdr:from>
    <xdr:to>
      <xdr:col>107</xdr:col>
      <xdr:colOff>50800</xdr:colOff>
      <xdr:row>57</xdr:row>
      <xdr:rowOff>53198</xdr:rowOff>
    </xdr:to>
    <xdr:cxnSp macro="">
      <xdr:nvCxnSpPr>
        <xdr:cNvPr id="792" name="直線コネクタ 791"/>
        <xdr:cNvCxnSpPr/>
      </xdr:nvCxnSpPr>
      <xdr:spPr>
        <a:xfrm>
          <a:off x="19545300" y="9761886"/>
          <a:ext cx="8890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3" name="フローチャート: 判断 792"/>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157212</xdr:rowOff>
    </xdr:from>
    <xdr:ext cx="469744" cy="259045"/>
    <xdr:sp macro="" textlink="">
      <xdr:nvSpPr>
        <xdr:cNvPr id="794" name="テキスト ボックス 793"/>
        <xdr:cNvSpPr txBox="1"/>
      </xdr:nvSpPr>
      <xdr:spPr>
        <a:xfrm>
          <a:off x="20199428"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140798</xdr:rowOff>
    </xdr:from>
    <xdr:to>
      <xdr:col>102</xdr:col>
      <xdr:colOff>114300</xdr:colOff>
      <xdr:row>56</xdr:row>
      <xdr:rowOff>160686</xdr:rowOff>
    </xdr:to>
    <xdr:cxnSp macro="">
      <xdr:nvCxnSpPr>
        <xdr:cNvPr id="795" name="直線コネクタ 794"/>
        <xdr:cNvCxnSpPr/>
      </xdr:nvCxnSpPr>
      <xdr:spPr>
        <a:xfrm>
          <a:off x="18656300" y="9741998"/>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6" name="フローチャート: 判断 795"/>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57726</xdr:rowOff>
    </xdr:from>
    <xdr:ext cx="469744" cy="259045"/>
    <xdr:sp macro="" textlink="">
      <xdr:nvSpPr>
        <xdr:cNvPr id="797" name="テキスト ボックス 796"/>
        <xdr:cNvSpPr txBox="1"/>
      </xdr:nvSpPr>
      <xdr:spPr>
        <a:xfrm>
          <a:off x="19310428"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8" name="フローチャート: 判断 797"/>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81501</xdr:rowOff>
    </xdr:from>
    <xdr:ext cx="469744" cy="259045"/>
    <xdr:sp macro="" textlink="">
      <xdr:nvSpPr>
        <xdr:cNvPr id="799" name="テキスト ボックス 798"/>
        <xdr:cNvSpPr txBox="1"/>
      </xdr:nvSpPr>
      <xdr:spPr>
        <a:xfrm>
          <a:off x="18421428" y="98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120173</xdr:rowOff>
    </xdr:from>
    <xdr:to>
      <xdr:col>116</xdr:col>
      <xdr:colOff>114300</xdr:colOff>
      <xdr:row>57</xdr:row>
      <xdr:rowOff>50323</xdr:rowOff>
    </xdr:to>
    <xdr:sp macro="" textlink="">
      <xdr:nvSpPr>
        <xdr:cNvPr id="805" name="楕円 804"/>
        <xdr:cNvSpPr/>
      </xdr:nvSpPr>
      <xdr:spPr>
        <a:xfrm>
          <a:off x="22110700" y="97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143050</xdr:rowOff>
    </xdr:from>
    <xdr:ext cx="469744" cy="259045"/>
    <xdr:sp macro="" textlink="">
      <xdr:nvSpPr>
        <xdr:cNvPr id="806" name="貸付金該当値テキスト"/>
        <xdr:cNvSpPr txBox="1"/>
      </xdr:nvSpPr>
      <xdr:spPr>
        <a:xfrm>
          <a:off x="22212300" y="95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3724</xdr:rowOff>
    </xdr:from>
    <xdr:to>
      <xdr:col>112</xdr:col>
      <xdr:colOff>38100</xdr:colOff>
      <xdr:row>57</xdr:row>
      <xdr:rowOff>105324</xdr:rowOff>
    </xdr:to>
    <xdr:sp macro="" textlink="">
      <xdr:nvSpPr>
        <xdr:cNvPr id="807" name="楕円 806"/>
        <xdr:cNvSpPr/>
      </xdr:nvSpPr>
      <xdr:spPr>
        <a:xfrm>
          <a:off x="21272500" y="97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121851</xdr:rowOff>
    </xdr:from>
    <xdr:ext cx="469744" cy="259045"/>
    <xdr:sp macro="" textlink="">
      <xdr:nvSpPr>
        <xdr:cNvPr id="808" name="テキスト ボックス 807"/>
        <xdr:cNvSpPr txBox="1"/>
      </xdr:nvSpPr>
      <xdr:spPr>
        <a:xfrm>
          <a:off x="21088428" y="95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2398</xdr:rowOff>
    </xdr:from>
    <xdr:to>
      <xdr:col>107</xdr:col>
      <xdr:colOff>101600</xdr:colOff>
      <xdr:row>57</xdr:row>
      <xdr:rowOff>103998</xdr:rowOff>
    </xdr:to>
    <xdr:sp macro="" textlink="">
      <xdr:nvSpPr>
        <xdr:cNvPr id="809" name="楕円 808"/>
        <xdr:cNvSpPr/>
      </xdr:nvSpPr>
      <xdr:spPr>
        <a:xfrm>
          <a:off x="20383500" y="977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120525</xdr:rowOff>
    </xdr:from>
    <xdr:ext cx="469744" cy="259045"/>
    <xdr:sp macro="" textlink="">
      <xdr:nvSpPr>
        <xdr:cNvPr id="810" name="テキスト ボックス 809"/>
        <xdr:cNvSpPr txBox="1"/>
      </xdr:nvSpPr>
      <xdr:spPr>
        <a:xfrm>
          <a:off x="20199428" y="95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109886</xdr:rowOff>
    </xdr:from>
    <xdr:to>
      <xdr:col>102</xdr:col>
      <xdr:colOff>165100</xdr:colOff>
      <xdr:row>57</xdr:row>
      <xdr:rowOff>40036</xdr:rowOff>
    </xdr:to>
    <xdr:sp macro="" textlink="">
      <xdr:nvSpPr>
        <xdr:cNvPr id="811" name="楕円 810"/>
        <xdr:cNvSpPr/>
      </xdr:nvSpPr>
      <xdr:spPr>
        <a:xfrm>
          <a:off x="19494500" y="97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56563</xdr:rowOff>
    </xdr:from>
    <xdr:ext cx="469744" cy="259045"/>
    <xdr:sp macro="" textlink="">
      <xdr:nvSpPr>
        <xdr:cNvPr id="812" name="テキスト ボックス 811"/>
        <xdr:cNvSpPr txBox="1"/>
      </xdr:nvSpPr>
      <xdr:spPr>
        <a:xfrm>
          <a:off x="19310428" y="948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89998</xdr:rowOff>
    </xdr:from>
    <xdr:to>
      <xdr:col>98</xdr:col>
      <xdr:colOff>38100</xdr:colOff>
      <xdr:row>57</xdr:row>
      <xdr:rowOff>20148</xdr:rowOff>
    </xdr:to>
    <xdr:sp macro="" textlink="">
      <xdr:nvSpPr>
        <xdr:cNvPr id="813" name="楕円 812"/>
        <xdr:cNvSpPr/>
      </xdr:nvSpPr>
      <xdr:spPr>
        <a:xfrm>
          <a:off x="18605500" y="96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36675</xdr:rowOff>
    </xdr:from>
    <xdr:ext cx="469744" cy="259045"/>
    <xdr:sp macro="" textlink="">
      <xdr:nvSpPr>
        <xdr:cNvPr id="814" name="テキスト ボックス 813"/>
        <xdr:cNvSpPr txBox="1"/>
      </xdr:nvSpPr>
      <xdr:spPr>
        <a:xfrm>
          <a:off x="18421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7" name="直線コネクタ 836"/>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8"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9" name="直線コネクタ 838"/>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0"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1" name="直線コネクタ 840"/>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11684</xdr:rowOff>
    </xdr:from>
    <xdr:to>
      <xdr:col>116</xdr:col>
      <xdr:colOff>63500</xdr:colOff>
      <xdr:row>71</xdr:row>
      <xdr:rowOff>95626</xdr:rowOff>
    </xdr:to>
    <xdr:cxnSp macro="">
      <xdr:nvCxnSpPr>
        <xdr:cNvPr id="842" name="直線コネクタ 841"/>
        <xdr:cNvCxnSpPr/>
      </xdr:nvCxnSpPr>
      <xdr:spPr>
        <a:xfrm flipV="1">
          <a:off x="21323300" y="12184634"/>
          <a:ext cx="8382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125117</xdr:rowOff>
    </xdr:from>
    <xdr:ext cx="534377" cy="259045"/>
    <xdr:sp macro="" textlink="">
      <xdr:nvSpPr>
        <xdr:cNvPr id="843" name="繰出金平均値テキスト"/>
        <xdr:cNvSpPr txBox="1"/>
      </xdr:nvSpPr>
      <xdr:spPr>
        <a:xfrm>
          <a:off x="22212300" y="1281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4" name="フローチャート: 判断 843"/>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80264</xdr:rowOff>
    </xdr:from>
    <xdr:to>
      <xdr:col>111</xdr:col>
      <xdr:colOff>177800</xdr:colOff>
      <xdr:row>71</xdr:row>
      <xdr:rowOff>95626</xdr:rowOff>
    </xdr:to>
    <xdr:cxnSp macro="">
      <xdr:nvCxnSpPr>
        <xdr:cNvPr id="845" name="直線コネクタ 844"/>
        <xdr:cNvCxnSpPr/>
      </xdr:nvCxnSpPr>
      <xdr:spPr>
        <a:xfrm>
          <a:off x="20434300" y="12253214"/>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6" name="フローチャート: 判断 845"/>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60012</xdr:rowOff>
    </xdr:from>
    <xdr:ext cx="534377" cy="259045"/>
    <xdr:sp macro="" textlink="">
      <xdr:nvSpPr>
        <xdr:cNvPr id="847" name="テキスト ボックス 846"/>
        <xdr:cNvSpPr txBox="1"/>
      </xdr:nvSpPr>
      <xdr:spPr>
        <a:xfrm>
          <a:off x="21056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80264</xdr:rowOff>
    </xdr:from>
    <xdr:to>
      <xdr:col>107</xdr:col>
      <xdr:colOff>50800</xdr:colOff>
      <xdr:row>72</xdr:row>
      <xdr:rowOff>31481</xdr:rowOff>
    </xdr:to>
    <xdr:cxnSp macro="">
      <xdr:nvCxnSpPr>
        <xdr:cNvPr id="848" name="直線コネクタ 847"/>
        <xdr:cNvCxnSpPr/>
      </xdr:nvCxnSpPr>
      <xdr:spPr>
        <a:xfrm flipV="1">
          <a:off x="19545300" y="12253214"/>
          <a:ext cx="889000" cy="12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9" name="フローチャート: 判断 848"/>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57772</xdr:rowOff>
    </xdr:from>
    <xdr:ext cx="534377" cy="259045"/>
    <xdr:sp macro="" textlink="">
      <xdr:nvSpPr>
        <xdr:cNvPr id="850" name="テキスト ボックス 849"/>
        <xdr:cNvSpPr txBox="1"/>
      </xdr:nvSpPr>
      <xdr:spPr>
        <a:xfrm>
          <a:off x="20167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31481</xdr:rowOff>
    </xdr:from>
    <xdr:to>
      <xdr:col>102</xdr:col>
      <xdr:colOff>114300</xdr:colOff>
      <xdr:row>72</xdr:row>
      <xdr:rowOff>82230</xdr:rowOff>
    </xdr:to>
    <xdr:cxnSp macro="">
      <xdr:nvCxnSpPr>
        <xdr:cNvPr id="851" name="直線コネクタ 850"/>
        <xdr:cNvCxnSpPr/>
      </xdr:nvCxnSpPr>
      <xdr:spPr>
        <a:xfrm flipV="1">
          <a:off x="18656300" y="12375881"/>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2" name="フローチャート: 判断 851"/>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148983</xdr:rowOff>
    </xdr:from>
    <xdr:ext cx="534377" cy="259045"/>
    <xdr:sp macro="" textlink="">
      <xdr:nvSpPr>
        <xdr:cNvPr id="853" name="テキスト ボックス 852"/>
        <xdr:cNvSpPr txBox="1"/>
      </xdr:nvSpPr>
      <xdr:spPr>
        <a:xfrm>
          <a:off x="19278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4" name="フローチャート: 判断 853"/>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20464</xdr:rowOff>
    </xdr:from>
    <xdr:ext cx="534377" cy="259045"/>
    <xdr:sp macro="" textlink="">
      <xdr:nvSpPr>
        <xdr:cNvPr id="855" name="テキスト ボックス 854"/>
        <xdr:cNvSpPr txBox="1"/>
      </xdr:nvSpPr>
      <xdr:spPr>
        <a:xfrm>
          <a:off x="18389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132334</xdr:rowOff>
    </xdr:from>
    <xdr:to>
      <xdr:col>116</xdr:col>
      <xdr:colOff>114300</xdr:colOff>
      <xdr:row>71</xdr:row>
      <xdr:rowOff>62484</xdr:rowOff>
    </xdr:to>
    <xdr:sp macro="" textlink="">
      <xdr:nvSpPr>
        <xdr:cNvPr id="861" name="楕円 860"/>
        <xdr:cNvSpPr/>
      </xdr:nvSpPr>
      <xdr:spPr>
        <a:xfrm>
          <a:off x="22110700" y="121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85361</xdr:rowOff>
    </xdr:from>
    <xdr:ext cx="534377" cy="259045"/>
    <xdr:sp macro="" textlink="">
      <xdr:nvSpPr>
        <xdr:cNvPr id="862" name="繰出金該当値テキスト"/>
        <xdr:cNvSpPr txBox="1"/>
      </xdr:nvSpPr>
      <xdr:spPr>
        <a:xfrm>
          <a:off x="22212300" y="1208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44826</xdr:rowOff>
    </xdr:from>
    <xdr:to>
      <xdr:col>112</xdr:col>
      <xdr:colOff>38100</xdr:colOff>
      <xdr:row>71</xdr:row>
      <xdr:rowOff>146426</xdr:rowOff>
    </xdr:to>
    <xdr:sp macro="" textlink="">
      <xdr:nvSpPr>
        <xdr:cNvPr id="863" name="楕円 862"/>
        <xdr:cNvSpPr/>
      </xdr:nvSpPr>
      <xdr:spPr>
        <a:xfrm>
          <a:off x="21272500" y="122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162953</xdr:rowOff>
    </xdr:from>
    <xdr:ext cx="534377" cy="259045"/>
    <xdr:sp macro="" textlink="">
      <xdr:nvSpPr>
        <xdr:cNvPr id="864" name="テキスト ボックス 863"/>
        <xdr:cNvSpPr txBox="1"/>
      </xdr:nvSpPr>
      <xdr:spPr>
        <a:xfrm>
          <a:off x="21056111" y="1199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29464</xdr:rowOff>
    </xdr:from>
    <xdr:to>
      <xdr:col>107</xdr:col>
      <xdr:colOff>101600</xdr:colOff>
      <xdr:row>71</xdr:row>
      <xdr:rowOff>131064</xdr:rowOff>
    </xdr:to>
    <xdr:sp macro="" textlink="">
      <xdr:nvSpPr>
        <xdr:cNvPr id="865" name="楕円 864"/>
        <xdr:cNvSpPr/>
      </xdr:nvSpPr>
      <xdr:spPr>
        <a:xfrm>
          <a:off x="20383500" y="122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147591</xdr:rowOff>
    </xdr:from>
    <xdr:ext cx="534377" cy="259045"/>
    <xdr:sp macro="" textlink="">
      <xdr:nvSpPr>
        <xdr:cNvPr id="866" name="テキスト ボックス 865"/>
        <xdr:cNvSpPr txBox="1"/>
      </xdr:nvSpPr>
      <xdr:spPr>
        <a:xfrm>
          <a:off x="20167111" y="1197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152131</xdr:rowOff>
    </xdr:from>
    <xdr:to>
      <xdr:col>102</xdr:col>
      <xdr:colOff>165100</xdr:colOff>
      <xdr:row>72</xdr:row>
      <xdr:rowOff>82281</xdr:rowOff>
    </xdr:to>
    <xdr:sp macro="" textlink="">
      <xdr:nvSpPr>
        <xdr:cNvPr id="867" name="楕円 866"/>
        <xdr:cNvSpPr/>
      </xdr:nvSpPr>
      <xdr:spPr>
        <a:xfrm>
          <a:off x="19494500" y="123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98808</xdr:rowOff>
    </xdr:from>
    <xdr:ext cx="534377" cy="259045"/>
    <xdr:sp macro="" textlink="">
      <xdr:nvSpPr>
        <xdr:cNvPr id="868" name="テキスト ボックス 867"/>
        <xdr:cNvSpPr txBox="1"/>
      </xdr:nvSpPr>
      <xdr:spPr>
        <a:xfrm>
          <a:off x="19278111" y="1210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31430</xdr:rowOff>
    </xdr:from>
    <xdr:to>
      <xdr:col>98</xdr:col>
      <xdr:colOff>38100</xdr:colOff>
      <xdr:row>72</xdr:row>
      <xdr:rowOff>133030</xdr:rowOff>
    </xdr:to>
    <xdr:sp macro="" textlink="">
      <xdr:nvSpPr>
        <xdr:cNvPr id="869" name="楕円 868"/>
        <xdr:cNvSpPr/>
      </xdr:nvSpPr>
      <xdr:spPr>
        <a:xfrm>
          <a:off x="18605500" y="123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149557</xdr:rowOff>
    </xdr:from>
    <xdr:ext cx="534377" cy="259045"/>
    <xdr:sp macro="" textlink="">
      <xdr:nvSpPr>
        <xdr:cNvPr id="870" name="テキスト ボックス 869"/>
        <xdr:cNvSpPr txBox="1"/>
      </xdr:nvSpPr>
      <xdr:spPr>
        <a:xfrm>
          <a:off x="18389111" y="1215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扶助費の増額により義務的経費は増加している。また特別会計への繰出金が類似団体を上回り依然として高い水準にある。今後とも、効率的かつ効果的な財政運営に努めていく必要がある。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255,309
253,535
191.39
97,348,011
96,923,060
189,673
54,197,718
98,083,733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13426</xdr:rowOff>
    </xdr:from>
    <xdr:to>
      <xdr:col>24</xdr:col>
      <xdr:colOff>63500</xdr:colOff>
      <xdr:row>36</xdr:row>
      <xdr:rowOff>72208</xdr:rowOff>
    </xdr:to>
    <xdr:cxnSp macro="">
      <xdr:nvCxnSpPr>
        <xdr:cNvPr id="63" name="直線コネクタ 62"/>
        <xdr:cNvCxnSpPr/>
      </xdr:nvCxnSpPr>
      <xdr:spPr>
        <a:xfrm>
          <a:off x="3797300" y="618562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129738</xdr:rowOff>
    </xdr:from>
    <xdr:ext cx="469744" cy="259045"/>
    <xdr:sp macro="" textlink="">
      <xdr:nvSpPr>
        <xdr:cNvPr id="64" name="議会費平均値テキスト"/>
        <xdr:cNvSpPr txBox="1"/>
      </xdr:nvSpPr>
      <xdr:spPr>
        <a:xfrm>
          <a:off x="4686300" y="5959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66766</xdr:rowOff>
    </xdr:from>
    <xdr:to>
      <xdr:col>19</xdr:col>
      <xdr:colOff>177800</xdr:colOff>
      <xdr:row>36</xdr:row>
      <xdr:rowOff>13426</xdr:rowOff>
    </xdr:to>
    <xdr:cxnSp macro="">
      <xdr:nvCxnSpPr>
        <xdr:cNvPr id="66" name="直線コネクタ 65"/>
        <xdr:cNvCxnSpPr/>
      </xdr:nvCxnSpPr>
      <xdr:spPr>
        <a:xfrm>
          <a:off x="2908300" y="589606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44830</xdr:rowOff>
    </xdr:from>
    <xdr:ext cx="469744" cy="259045"/>
    <xdr:sp macro="" textlink="">
      <xdr:nvSpPr>
        <xdr:cNvPr id="68" name="テキスト ボックス 67"/>
        <xdr:cNvSpPr txBox="1"/>
      </xdr:nvSpPr>
      <xdr:spPr>
        <a:xfrm>
          <a:off x="3562428"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66766</xdr:rowOff>
    </xdr:from>
    <xdr:to>
      <xdr:col>15</xdr:col>
      <xdr:colOff>50800</xdr:colOff>
      <xdr:row>34</xdr:row>
      <xdr:rowOff>92892</xdr:rowOff>
    </xdr:to>
    <xdr:cxnSp macro="">
      <xdr:nvCxnSpPr>
        <xdr:cNvPr id="69" name="直線コネクタ 68"/>
        <xdr:cNvCxnSpPr/>
      </xdr:nvCxnSpPr>
      <xdr:spPr>
        <a:xfrm flipV="1">
          <a:off x="2019300" y="58960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92892</xdr:rowOff>
    </xdr:from>
    <xdr:to>
      <xdr:col>10</xdr:col>
      <xdr:colOff>114300</xdr:colOff>
      <xdr:row>34</xdr:row>
      <xdr:rowOff>110308</xdr:rowOff>
    </xdr:to>
    <xdr:cxnSp macro="">
      <xdr:nvCxnSpPr>
        <xdr:cNvPr id="72" name="直線コネクタ 71"/>
        <xdr:cNvCxnSpPr/>
      </xdr:nvCxnSpPr>
      <xdr:spPr>
        <a:xfrm flipV="1">
          <a:off x="1130300" y="5922192"/>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21408</xdr:rowOff>
    </xdr:from>
    <xdr:to>
      <xdr:col>24</xdr:col>
      <xdr:colOff>114300</xdr:colOff>
      <xdr:row>36</xdr:row>
      <xdr:rowOff>123008</xdr:rowOff>
    </xdr:to>
    <xdr:sp macro="" textlink="">
      <xdr:nvSpPr>
        <xdr:cNvPr id="82" name="楕円 81"/>
        <xdr:cNvSpPr/>
      </xdr:nvSpPr>
      <xdr:spPr>
        <a:xfrm>
          <a:off x="4584700" y="61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171285</xdr:rowOff>
    </xdr:from>
    <xdr:ext cx="469744" cy="259045"/>
    <xdr:sp macro="" textlink="">
      <xdr:nvSpPr>
        <xdr:cNvPr id="83" name="議会費該当値テキスト"/>
        <xdr:cNvSpPr txBox="1"/>
      </xdr:nvSpPr>
      <xdr:spPr>
        <a:xfrm>
          <a:off x="4686300" y="61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134076</xdr:rowOff>
    </xdr:from>
    <xdr:to>
      <xdr:col>20</xdr:col>
      <xdr:colOff>38100</xdr:colOff>
      <xdr:row>36</xdr:row>
      <xdr:rowOff>64226</xdr:rowOff>
    </xdr:to>
    <xdr:sp macro="" textlink="">
      <xdr:nvSpPr>
        <xdr:cNvPr id="84" name="楕円 83"/>
        <xdr:cNvSpPr/>
      </xdr:nvSpPr>
      <xdr:spPr>
        <a:xfrm>
          <a:off x="3746500" y="61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55353</xdr:rowOff>
    </xdr:from>
    <xdr:ext cx="469744" cy="259045"/>
    <xdr:sp macro="" textlink="">
      <xdr:nvSpPr>
        <xdr:cNvPr id="85" name="テキスト ボックス 84"/>
        <xdr:cNvSpPr txBox="1"/>
      </xdr:nvSpPr>
      <xdr:spPr>
        <a:xfrm>
          <a:off x="3562428"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15966</xdr:rowOff>
    </xdr:from>
    <xdr:to>
      <xdr:col>15</xdr:col>
      <xdr:colOff>101600</xdr:colOff>
      <xdr:row>34</xdr:row>
      <xdr:rowOff>117566</xdr:rowOff>
    </xdr:to>
    <xdr:sp macro="" textlink="">
      <xdr:nvSpPr>
        <xdr:cNvPr id="86" name="楕円 85"/>
        <xdr:cNvSpPr/>
      </xdr:nvSpPr>
      <xdr:spPr>
        <a:xfrm>
          <a:off x="2857500" y="58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134093</xdr:rowOff>
    </xdr:from>
    <xdr:ext cx="469744" cy="259045"/>
    <xdr:sp macro="" textlink="">
      <xdr:nvSpPr>
        <xdr:cNvPr id="87" name="テキスト ボックス 86"/>
        <xdr:cNvSpPr txBox="1"/>
      </xdr:nvSpPr>
      <xdr:spPr>
        <a:xfrm>
          <a:off x="2673428" y="562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42092</xdr:rowOff>
    </xdr:from>
    <xdr:to>
      <xdr:col>10</xdr:col>
      <xdr:colOff>165100</xdr:colOff>
      <xdr:row>34</xdr:row>
      <xdr:rowOff>143692</xdr:rowOff>
    </xdr:to>
    <xdr:sp macro="" textlink="">
      <xdr:nvSpPr>
        <xdr:cNvPr id="88" name="楕円 87"/>
        <xdr:cNvSpPr/>
      </xdr:nvSpPr>
      <xdr:spPr>
        <a:xfrm>
          <a:off x="1968500" y="58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160219</xdr:rowOff>
    </xdr:from>
    <xdr:ext cx="469744" cy="259045"/>
    <xdr:sp macro="" textlink="">
      <xdr:nvSpPr>
        <xdr:cNvPr id="89" name="テキスト ボックス 88"/>
        <xdr:cNvSpPr txBox="1"/>
      </xdr:nvSpPr>
      <xdr:spPr>
        <a:xfrm>
          <a:off x="1784428" y="564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59508</xdr:rowOff>
    </xdr:from>
    <xdr:to>
      <xdr:col>6</xdr:col>
      <xdr:colOff>38100</xdr:colOff>
      <xdr:row>34</xdr:row>
      <xdr:rowOff>161108</xdr:rowOff>
    </xdr:to>
    <xdr:sp macro="" textlink="">
      <xdr:nvSpPr>
        <xdr:cNvPr id="90" name="楕円 89"/>
        <xdr:cNvSpPr/>
      </xdr:nvSpPr>
      <xdr:spPr>
        <a:xfrm>
          <a:off x="1079500" y="58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6185</xdr:rowOff>
    </xdr:from>
    <xdr:ext cx="469744" cy="259045"/>
    <xdr:sp macro="" textlink="">
      <xdr:nvSpPr>
        <xdr:cNvPr id="91" name="テキスト ボックス 90"/>
        <xdr:cNvSpPr txBox="1"/>
      </xdr:nvSpPr>
      <xdr:spPr>
        <a:xfrm>
          <a:off x="895428" y="566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107562</xdr:rowOff>
    </xdr:from>
    <xdr:to>
      <xdr:col>24</xdr:col>
      <xdr:colOff>63500</xdr:colOff>
      <xdr:row>58</xdr:row>
      <xdr:rowOff>109696</xdr:rowOff>
    </xdr:to>
    <xdr:cxnSp macro="">
      <xdr:nvCxnSpPr>
        <xdr:cNvPr id="121" name="直線コネクタ 120"/>
        <xdr:cNvCxnSpPr/>
      </xdr:nvCxnSpPr>
      <xdr:spPr>
        <a:xfrm>
          <a:off x="3797300" y="10051662"/>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89884</xdr:rowOff>
    </xdr:from>
    <xdr:to>
      <xdr:col>19</xdr:col>
      <xdr:colOff>177800</xdr:colOff>
      <xdr:row>58</xdr:row>
      <xdr:rowOff>107562</xdr:rowOff>
    </xdr:to>
    <xdr:cxnSp macro="">
      <xdr:nvCxnSpPr>
        <xdr:cNvPr id="124" name="直線コネクタ 123"/>
        <xdr:cNvCxnSpPr/>
      </xdr:nvCxnSpPr>
      <xdr:spPr>
        <a:xfrm>
          <a:off x="2908300" y="10033984"/>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89884</xdr:rowOff>
    </xdr:from>
    <xdr:to>
      <xdr:col>15</xdr:col>
      <xdr:colOff>50800</xdr:colOff>
      <xdr:row>58</xdr:row>
      <xdr:rowOff>127603</xdr:rowOff>
    </xdr:to>
    <xdr:cxnSp macro="">
      <xdr:nvCxnSpPr>
        <xdr:cNvPr id="127" name="直線コネクタ 126"/>
        <xdr:cNvCxnSpPr/>
      </xdr:nvCxnSpPr>
      <xdr:spPr>
        <a:xfrm flipV="1">
          <a:off x="2019300" y="1003398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115968</xdr:rowOff>
    </xdr:from>
    <xdr:ext cx="534377" cy="259045"/>
    <xdr:sp macro="" textlink="">
      <xdr:nvSpPr>
        <xdr:cNvPr id="129" name="テキスト ボックス 128"/>
        <xdr:cNvSpPr txBox="1"/>
      </xdr:nvSpPr>
      <xdr:spPr>
        <a:xfrm>
          <a:off x="2641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107200</xdr:rowOff>
    </xdr:from>
    <xdr:to>
      <xdr:col>10</xdr:col>
      <xdr:colOff>114300</xdr:colOff>
      <xdr:row>58</xdr:row>
      <xdr:rowOff>127603</xdr:rowOff>
    </xdr:to>
    <xdr:cxnSp macro="">
      <xdr:nvCxnSpPr>
        <xdr:cNvPr id="130" name="直線コネクタ 129"/>
        <xdr:cNvCxnSpPr/>
      </xdr:nvCxnSpPr>
      <xdr:spPr>
        <a:xfrm>
          <a:off x="1130300" y="10051300"/>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58896</xdr:rowOff>
    </xdr:from>
    <xdr:to>
      <xdr:col>24</xdr:col>
      <xdr:colOff>114300</xdr:colOff>
      <xdr:row>58</xdr:row>
      <xdr:rowOff>160496</xdr:rowOff>
    </xdr:to>
    <xdr:sp macro="" textlink="">
      <xdr:nvSpPr>
        <xdr:cNvPr id="140" name="楕円 139"/>
        <xdr:cNvSpPr/>
      </xdr:nvSpPr>
      <xdr:spPr>
        <a:xfrm>
          <a:off x="4584700" y="100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145273</xdr:rowOff>
    </xdr:from>
    <xdr:ext cx="534377" cy="259045"/>
    <xdr:sp macro="" textlink="">
      <xdr:nvSpPr>
        <xdr:cNvPr id="141" name="総務費該当値テキスト"/>
        <xdr:cNvSpPr txBox="1"/>
      </xdr:nvSpPr>
      <xdr:spPr>
        <a:xfrm>
          <a:off x="4686300" y="99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56762</xdr:rowOff>
    </xdr:from>
    <xdr:to>
      <xdr:col>20</xdr:col>
      <xdr:colOff>38100</xdr:colOff>
      <xdr:row>58</xdr:row>
      <xdr:rowOff>158362</xdr:rowOff>
    </xdr:to>
    <xdr:sp macro="" textlink="">
      <xdr:nvSpPr>
        <xdr:cNvPr id="142" name="楕円 141"/>
        <xdr:cNvSpPr/>
      </xdr:nvSpPr>
      <xdr:spPr>
        <a:xfrm>
          <a:off x="3746500" y="100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149489</xdr:rowOff>
    </xdr:from>
    <xdr:ext cx="534377" cy="259045"/>
    <xdr:sp macro="" textlink="">
      <xdr:nvSpPr>
        <xdr:cNvPr id="143" name="テキスト ボックス 142"/>
        <xdr:cNvSpPr txBox="1"/>
      </xdr:nvSpPr>
      <xdr:spPr>
        <a:xfrm>
          <a:off x="3530111" y="1009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39084</xdr:rowOff>
    </xdr:from>
    <xdr:to>
      <xdr:col>15</xdr:col>
      <xdr:colOff>101600</xdr:colOff>
      <xdr:row>58</xdr:row>
      <xdr:rowOff>140684</xdr:rowOff>
    </xdr:to>
    <xdr:sp macro="" textlink="">
      <xdr:nvSpPr>
        <xdr:cNvPr id="144" name="楕円 143"/>
        <xdr:cNvSpPr/>
      </xdr:nvSpPr>
      <xdr:spPr>
        <a:xfrm>
          <a:off x="2857500" y="99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131811</xdr:rowOff>
    </xdr:from>
    <xdr:ext cx="534377" cy="259045"/>
    <xdr:sp macro="" textlink="">
      <xdr:nvSpPr>
        <xdr:cNvPr id="145" name="テキスト ボックス 144"/>
        <xdr:cNvSpPr txBox="1"/>
      </xdr:nvSpPr>
      <xdr:spPr>
        <a:xfrm>
          <a:off x="2641111" y="1007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76803</xdr:rowOff>
    </xdr:from>
    <xdr:to>
      <xdr:col>10</xdr:col>
      <xdr:colOff>165100</xdr:colOff>
      <xdr:row>59</xdr:row>
      <xdr:rowOff>6953</xdr:rowOff>
    </xdr:to>
    <xdr:sp macro="" textlink="">
      <xdr:nvSpPr>
        <xdr:cNvPr id="146" name="楕円 145"/>
        <xdr:cNvSpPr/>
      </xdr:nvSpPr>
      <xdr:spPr>
        <a:xfrm>
          <a:off x="1968500" y="1002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169530</xdr:rowOff>
    </xdr:from>
    <xdr:ext cx="534377" cy="259045"/>
    <xdr:sp macro="" textlink="">
      <xdr:nvSpPr>
        <xdr:cNvPr id="147" name="テキスト ボックス 146"/>
        <xdr:cNvSpPr txBox="1"/>
      </xdr:nvSpPr>
      <xdr:spPr>
        <a:xfrm>
          <a:off x="1752111" y="101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56400</xdr:rowOff>
    </xdr:from>
    <xdr:to>
      <xdr:col>6</xdr:col>
      <xdr:colOff>38100</xdr:colOff>
      <xdr:row>58</xdr:row>
      <xdr:rowOff>158000</xdr:rowOff>
    </xdr:to>
    <xdr:sp macro="" textlink="">
      <xdr:nvSpPr>
        <xdr:cNvPr id="148" name="楕円 147"/>
        <xdr:cNvSpPr/>
      </xdr:nvSpPr>
      <xdr:spPr>
        <a:xfrm>
          <a:off x="1079500" y="100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149127</xdr:rowOff>
    </xdr:from>
    <xdr:ext cx="534377" cy="259045"/>
    <xdr:sp macro="" textlink="">
      <xdr:nvSpPr>
        <xdr:cNvPr id="149" name="テキスト ボックス 148"/>
        <xdr:cNvSpPr txBox="1"/>
      </xdr:nvSpPr>
      <xdr:spPr>
        <a:xfrm>
          <a:off x="863111" y="1009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151783</xdr:rowOff>
    </xdr:from>
    <xdr:to>
      <xdr:col>24</xdr:col>
      <xdr:colOff>63500</xdr:colOff>
      <xdr:row>74</xdr:row>
      <xdr:rowOff>28524</xdr:rowOff>
    </xdr:to>
    <xdr:cxnSp macro="">
      <xdr:nvCxnSpPr>
        <xdr:cNvPr id="181" name="直線コネクタ 180"/>
        <xdr:cNvCxnSpPr/>
      </xdr:nvCxnSpPr>
      <xdr:spPr>
        <a:xfrm flipV="1">
          <a:off x="3797300" y="12667633"/>
          <a:ext cx="838200" cy="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6552</xdr:rowOff>
    </xdr:from>
    <xdr:ext cx="599010" cy="259045"/>
    <xdr:sp macro="" textlink="">
      <xdr:nvSpPr>
        <xdr:cNvPr id="182" name="民生費平均値テキスト"/>
        <xdr:cNvSpPr txBox="1"/>
      </xdr:nvSpPr>
      <xdr:spPr>
        <a:xfrm>
          <a:off x="4686300" y="12865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28524</xdr:rowOff>
    </xdr:from>
    <xdr:to>
      <xdr:col>19</xdr:col>
      <xdr:colOff>177800</xdr:colOff>
      <xdr:row>74</xdr:row>
      <xdr:rowOff>83726</xdr:rowOff>
    </xdr:to>
    <xdr:cxnSp macro="">
      <xdr:nvCxnSpPr>
        <xdr:cNvPr id="184" name="直線コネクタ 183"/>
        <xdr:cNvCxnSpPr/>
      </xdr:nvCxnSpPr>
      <xdr:spPr>
        <a:xfrm flipV="1">
          <a:off x="2908300" y="12715824"/>
          <a:ext cx="889000" cy="5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69907</xdr:rowOff>
    </xdr:from>
    <xdr:ext cx="599010" cy="259045"/>
    <xdr:sp macro="" textlink="">
      <xdr:nvSpPr>
        <xdr:cNvPr id="186" name="テキスト ボックス 185"/>
        <xdr:cNvSpPr txBox="1"/>
      </xdr:nvSpPr>
      <xdr:spPr>
        <a:xfrm>
          <a:off x="3497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83726</xdr:rowOff>
    </xdr:from>
    <xdr:to>
      <xdr:col>15</xdr:col>
      <xdr:colOff>50800</xdr:colOff>
      <xdr:row>74</xdr:row>
      <xdr:rowOff>122882</xdr:rowOff>
    </xdr:to>
    <xdr:cxnSp macro="">
      <xdr:nvCxnSpPr>
        <xdr:cNvPr id="187" name="直線コネクタ 186"/>
        <xdr:cNvCxnSpPr/>
      </xdr:nvCxnSpPr>
      <xdr:spPr>
        <a:xfrm flipV="1">
          <a:off x="2019300" y="12771026"/>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168172</xdr:rowOff>
    </xdr:from>
    <xdr:ext cx="599010" cy="259045"/>
    <xdr:sp macro="" textlink="">
      <xdr:nvSpPr>
        <xdr:cNvPr id="189" name="テキスト ボックス 188"/>
        <xdr:cNvSpPr txBox="1"/>
      </xdr:nvSpPr>
      <xdr:spPr>
        <a:xfrm>
          <a:off x="2608795" y="130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122882</xdr:rowOff>
    </xdr:from>
    <xdr:to>
      <xdr:col>10</xdr:col>
      <xdr:colOff>114300</xdr:colOff>
      <xdr:row>75</xdr:row>
      <xdr:rowOff>45941</xdr:rowOff>
    </xdr:to>
    <xdr:cxnSp macro="">
      <xdr:nvCxnSpPr>
        <xdr:cNvPr id="190" name="直線コネクタ 189"/>
        <xdr:cNvCxnSpPr/>
      </xdr:nvCxnSpPr>
      <xdr:spPr>
        <a:xfrm flipV="1">
          <a:off x="1130300" y="12810182"/>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11506</xdr:rowOff>
    </xdr:from>
    <xdr:ext cx="599010" cy="259045"/>
    <xdr:sp macro="" textlink="">
      <xdr:nvSpPr>
        <xdr:cNvPr id="192" name="テキスト ボックス 191"/>
        <xdr:cNvSpPr txBox="1"/>
      </xdr:nvSpPr>
      <xdr:spPr>
        <a:xfrm>
          <a:off x="1719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73031</xdr:rowOff>
    </xdr:from>
    <xdr:ext cx="599010" cy="259045"/>
    <xdr:sp macro="" textlink="">
      <xdr:nvSpPr>
        <xdr:cNvPr id="194" name="テキスト ボックス 193"/>
        <xdr:cNvSpPr txBox="1"/>
      </xdr:nvSpPr>
      <xdr:spPr>
        <a:xfrm>
          <a:off x="830795" y="131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100983</xdr:rowOff>
    </xdr:from>
    <xdr:to>
      <xdr:col>24</xdr:col>
      <xdr:colOff>114300</xdr:colOff>
      <xdr:row>74</xdr:row>
      <xdr:rowOff>31133</xdr:rowOff>
    </xdr:to>
    <xdr:sp macro="" textlink="">
      <xdr:nvSpPr>
        <xdr:cNvPr id="200" name="楕円 199"/>
        <xdr:cNvSpPr/>
      </xdr:nvSpPr>
      <xdr:spPr>
        <a:xfrm>
          <a:off x="4584700" y="126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123860</xdr:rowOff>
    </xdr:from>
    <xdr:ext cx="599010" cy="259045"/>
    <xdr:sp macro="" textlink="">
      <xdr:nvSpPr>
        <xdr:cNvPr id="201" name="民生費該当値テキスト"/>
        <xdr:cNvSpPr txBox="1"/>
      </xdr:nvSpPr>
      <xdr:spPr>
        <a:xfrm>
          <a:off x="4686300" y="1246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149174</xdr:rowOff>
    </xdr:from>
    <xdr:to>
      <xdr:col>20</xdr:col>
      <xdr:colOff>38100</xdr:colOff>
      <xdr:row>74</xdr:row>
      <xdr:rowOff>79324</xdr:rowOff>
    </xdr:to>
    <xdr:sp macro="" textlink="">
      <xdr:nvSpPr>
        <xdr:cNvPr id="202" name="楕円 201"/>
        <xdr:cNvSpPr/>
      </xdr:nvSpPr>
      <xdr:spPr>
        <a:xfrm>
          <a:off x="3746500" y="126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95851</xdr:rowOff>
    </xdr:from>
    <xdr:ext cx="599010" cy="259045"/>
    <xdr:sp macro="" textlink="">
      <xdr:nvSpPr>
        <xdr:cNvPr id="203" name="テキスト ボックス 202"/>
        <xdr:cNvSpPr txBox="1"/>
      </xdr:nvSpPr>
      <xdr:spPr>
        <a:xfrm>
          <a:off x="3497795" y="1244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32926</xdr:rowOff>
    </xdr:from>
    <xdr:to>
      <xdr:col>15</xdr:col>
      <xdr:colOff>101600</xdr:colOff>
      <xdr:row>74</xdr:row>
      <xdr:rowOff>134526</xdr:rowOff>
    </xdr:to>
    <xdr:sp macro="" textlink="">
      <xdr:nvSpPr>
        <xdr:cNvPr id="204" name="楕円 203"/>
        <xdr:cNvSpPr/>
      </xdr:nvSpPr>
      <xdr:spPr>
        <a:xfrm>
          <a:off x="2857500" y="127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151053</xdr:rowOff>
    </xdr:from>
    <xdr:ext cx="599010" cy="259045"/>
    <xdr:sp macro="" textlink="">
      <xdr:nvSpPr>
        <xdr:cNvPr id="205" name="テキスト ボックス 204"/>
        <xdr:cNvSpPr txBox="1"/>
      </xdr:nvSpPr>
      <xdr:spPr>
        <a:xfrm>
          <a:off x="2608795" y="1249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72082</xdr:rowOff>
    </xdr:from>
    <xdr:to>
      <xdr:col>10</xdr:col>
      <xdr:colOff>165100</xdr:colOff>
      <xdr:row>75</xdr:row>
      <xdr:rowOff>2232</xdr:rowOff>
    </xdr:to>
    <xdr:sp macro="" textlink="">
      <xdr:nvSpPr>
        <xdr:cNvPr id="206" name="楕円 205"/>
        <xdr:cNvSpPr/>
      </xdr:nvSpPr>
      <xdr:spPr>
        <a:xfrm>
          <a:off x="1968500" y="127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18759</xdr:rowOff>
    </xdr:from>
    <xdr:ext cx="599010" cy="259045"/>
    <xdr:sp macro="" textlink="">
      <xdr:nvSpPr>
        <xdr:cNvPr id="207" name="テキスト ボックス 206"/>
        <xdr:cNvSpPr txBox="1"/>
      </xdr:nvSpPr>
      <xdr:spPr>
        <a:xfrm>
          <a:off x="1719795" y="1253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166591</xdr:rowOff>
    </xdr:from>
    <xdr:to>
      <xdr:col>6</xdr:col>
      <xdr:colOff>38100</xdr:colOff>
      <xdr:row>75</xdr:row>
      <xdr:rowOff>96741</xdr:rowOff>
    </xdr:to>
    <xdr:sp macro="" textlink="">
      <xdr:nvSpPr>
        <xdr:cNvPr id="208" name="楕円 207"/>
        <xdr:cNvSpPr/>
      </xdr:nvSpPr>
      <xdr:spPr>
        <a:xfrm>
          <a:off x="1079500" y="128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113268</xdr:rowOff>
    </xdr:from>
    <xdr:ext cx="599010" cy="259045"/>
    <xdr:sp macro="" textlink="">
      <xdr:nvSpPr>
        <xdr:cNvPr id="209" name="テキスト ボックス 208"/>
        <xdr:cNvSpPr txBox="1"/>
      </xdr:nvSpPr>
      <xdr:spPr>
        <a:xfrm>
          <a:off x="830795" y="1262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92478</xdr:rowOff>
    </xdr:from>
    <xdr:to>
      <xdr:col>24</xdr:col>
      <xdr:colOff>63500</xdr:colOff>
      <xdr:row>94</xdr:row>
      <xdr:rowOff>103614</xdr:rowOff>
    </xdr:to>
    <xdr:cxnSp macro="">
      <xdr:nvCxnSpPr>
        <xdr:cNvPr id="241" name="直線コネクタ 240"/>
        <xdr:cNvCxnSpPr/>
      </xdr:nvCxnSpPr>
      <xdr:spPr>
        <a:xfrm>
          <a:off x="3797300" y="16208778"/>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65008</xdr:rowOff>
    </xdr:from>
    <xdr:ext cx="534377" cy="259045"/>
    <xdr:sp macro="" textlink="">
      <xdr:nvSpPr>
        <xdr:cNvPr id="242" name="衛生費平均値テキスト"/>
        <xdr:cNvSpPr txBox="1"/>
      </xdr:nvSpPr>
      <xdr:spPr>
        <a:xfrm>
          <a:off x="4686300" y="16352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81766</xdr:rowOff>
    </xdr:from>
    <xdr:to>
      <xdr:col>19</xdr:col>
      <xdr:colOff>177800</xdr:colOff>
      <xdr:row>94</xdr:row>
      <xdr:rowOff>92478</xdr:rowOff>
    </xdr:to>
    <xdr:cxnSp macro="">
      <xdr:nvCxnSpPr>
        <xdr:cNvPr id="244" name="直線コネクタ 243"/>
        <xdr:cNvCxnSpPr/>
      </xdr:nvCxnSpPr>
      <xdr:spPr>
        <a:xfrm>
          <a:off x="2908300" y="16198066"/>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17818</xdr:rowOff>
    </xdr:from>
    <xdr:ext cx="534377" cy="259045"/>
    <xdr:sp macro="" textlink="">
      <xdr:nvSpPr>
        <xdr:cNvPr id="246" name="テキスト ボックス 245"/>
        <xdr:cNvSpPr txBox="1"/>
      </xdr:nvSpPr>
      <xdr:spPr>
        <a:xfrm>
          <a:off x="3530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81766</xdr:rowOff>
    </xdr:from>
    <xdr:to>
      <xdr:col>15</xdr:col>
      <xdr:colOff>50800</xdr:colOff>
      <xdr:row>94</xdr:row>
      <xdr:rowOff>93490</xdr:rowOff>
    </xdr:to>
    <xdr:cxnSp macro="">
      <xdr:nvCxnSpPr>
        <xdr:cNvPr id="247" name="直線コネクタ 246"/>
        <xdr:cNvCxnSpPr/>
      </xdr:nvCxnSpPr>
      <xdr:spPr>
        <a:xfrm flipV="1">
          <a:off x="2019300" y="16198066"/>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168042</xdr:rowOff>
    </xdr:from>
    <xdr:ext cx="534377" cy="259045"/>
    <xdr:sp macro="" textlink="">
      <xdr:nvSpPr>
        <xdr:cNvPr id="249" name="テキスト ボックス 248"/>
        <xdr:cNvSpPr txBox="1"/>
      </xdr:nvSpPr>
      <xdr:spPr>
        <a:xfrm>
          <a:off x="2641111" y="164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93490</xdr:rowOff>
    </xdr:from>
    <xdr:to>
      <xdr:col>10</xdr:col>
      <xdr:colOff>114300</xdr:colOff>
      <xdr:row>94</xdr:row>
      <xdr:rowOff>111647</xdr:rowOff>
    </xdr:to>
    <xdr:cxnSp macro="">
      <xdr:nvCxnSpPr>
        <xdr:cNvPr id="250" name="直線コネクタ 249"/>
        <xdr:cNvCxnSpPr/>
      </xdr:nvCxnSpPr>
      <xdr:spPr>
        <a:xfrm flipV="1">
          <a:off x="1130300" y="16209790"/>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157918</xdr:rowOff>
    </xdr:from>
    <xdr:ext cx="534377" cy="259045"/>
    <xdr:sp macro="" textlink="">
      <xdr:nvSpPr>
        <xdr:cNvPr id="252" name="テキスト ボックス 251"/>
        <xdr:cNvSpPr txBox="1"/>
      </xdr:nvSpPr>
      <xdr:spPr>
        <a:xfrm>
          <a:off x="1752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26669</xdr:rowOff>
    </xdr:from>
    <xdr:ext cx="534377" cy="259045"/>
    <xdr:sp macro="" textlink="">
      <xdr:nvSpPr>
        <xdr:cNvPr id="254" name="テキスト ボックス 253"/>
        <xdr:cNvSpPr txBox="1"/>
      </xdr:nvSpPr>
      <xdr:spPr>
        <a:xfrm>
          <a:off x="863111" y="164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52814</xdr:rowOff>
    </xdr:from>
    <xdr:to>
      <xdr:col>24</xdr:col>
      <xdr:colOff>114300</xdr:colOff>
      <xdr:row>94</xdr:row>
      <xdr:rowOff>154414</xdr:rowOff>
    </xdr:to>
    <xdr:sp macro="" textlink="">
      <xdr:nvSpPr>
        <xdr:cNvPr id="260" name="楕円 259"/>
        <xdr:cNvSpPr/>
      </xdr:nvSpPr>
      <xdr:spPr>
        <a:xfrm>
          <a:off x="4584700" y="1616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75691</xdr:rowOff>
    </xdr:from>
    <xdr:ext cx="534377" cy="259045"/>
    <xdr:sp macro="" textlink="">
      <xdr:nvSpPr>
        <xdr:cNvPr id="261" name="衛生費該当値テキスト"/>
        <xdr:cNvSpPr txBox="1"/>
      </xdr:nvSpPr>
      <xdr:spPr>
        <a:xfrm>
          <a:off x="4686300" y="160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41678</xdr:rowOff>
    </xdr:from>
    <xdr:to>
      <xdr:col>20</xdr:col>
      <xdr:colOff>38100</xdr:colOff>
      <xdr:row>94</xdr:row>
      <xdr:rowOff>143278</xdr:rowOff>
    </xdr:to>
    <xdr:sp macro="" textlink="">
      <xdr:nvSpPr>
        <xdr:cNvPr id="262" name="楕円 261"/>
        <xdr:cNvSpPr/>
      </xdr:nvSpPr>
      <xdr:spPr>
        <a:xfrm>
          <a:off x="3746500" y="1615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159805</xdr:rowOff>
    </xdr:from>
    <xdr:ext cx="534377" cy="259045"/>
    <xdr:sp macro="" textlink="">
      <xdr:nvSpPr>
        <xdr:cNvPr id="263" name="テキスト ボックス 262"/>
        <xdr:cNvSpPr txBox="1"/>
      </xdr:nvSpPr>
      <xdr:spPr>
        <a:xfrm>
          <a:off x="3530111" y="1593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30966</xdr:rowOff>
    </xdr:from>
    <xdr:to>
      <xdr:col>15</xdr:col>
      <xdr:colOff>101600</xdr:colOff>
      <xdr:row>94</xdr:row>
      <xdr:rowOff>132566</xdr:rowOff>
    </xdr:to>
    <xdr:sp macro="" textlink="">
      <xdr:nvSpPr>
        <xdr:cNvPr id="264" name="楕円 263"/>
        <xdr:cNvSpPr/>
      </xdr:nvSpPr>
      <xdr:spPr>
        <a:xfrm>
          <a:off x="2857500" y="161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149093</xdr:rowOff>
    </xdr:from>
    <xdr:ext cx="534377" cy="259045"/>
    <xdr:sp macro="" textlink="">
      <xdr:nvSpPr>
        <xdr:cNvPr id="265" name="テキスト ボックス 264"/>
        <xdr:cNvSpPr txBox="1"/>
      </xdr:nvSpPr>
      <xdr:spPr>
        <a:xfrm>
          <a:off x="2641111" y="1592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42690</xdr:rowOff>
    </xdr:from>
    <xdr:to>
      <xdr:col>10</xdr:col>
      <xdr:colOff>165100</xdr:colOff>
      <xdr:row>94</xdr:row>
      <xdr:rowOff>144290</xdr:rowOff>
    </xdr:to>
    <xdr:sp macro="" textlink="">
      <xdr:nvSpPr>
        <xdr:cNvPr id="266" name="楕円 265"/>
        <xdr:cNvSpPr/>
      </xdr:nvSpPr>
      <xdr:spPr>
        <a:xfrm>
          <a:off x="1968500" y="161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160817</xdr:rowOff>
    </xdr:from>
    <xdr:ext cx="534377" cy="259045"/>
    <xdr:sp macro="" textlink="">
      <xdr:nvSpPr>
        <xdr:cNvPr id="267" name="テキスト ボックス 266"/>
        <xdr:cNvSpPr txBox="1"/>
      </xdr:nvSpPr>
      <xdr:spPr>
        <a:xfrm>
          <a:off x="1752111" y="1593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60847</xdr:rowOff>
    </xdr:from>
    <xdr:to>
      <xdr:col>6</xdr:col>
      <xdr:colOff>38100</xdr:colOff>
      <xdr:row>94</xdr:row>
      <xdr:rowOff>162447</xdr:rowOff>
    </xdr:to>
    <xdr:sp macro="" textlink="">
      <xdr:nvSpPr>
        <xdr:cNvPr id="268" name="楕円 267"/>
        <xdr:cNvSpPr/>
      </xdr:nvSpPr>
      <xdr:spPr>
        <a:xfrm>
          <a:off x="1079500" y="161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7524</xdr:rowOff>
    </xdr:from>
    <xdr:ext cx="534377" cy="259045"/>
    <xdr:sp macro="" textlink="">
      <xdr:nvSpPr>
        <xdr:cNvPr id="269" name="テキスト ボックス 268"/>
        <xdr:cNvSpPr txBox="1"/>
      </xdr:nvSpPr>
      <xdr:spPr>
        <a:xfrm>
          <a:off x="863111" y="1595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148844</xdr:rowOff>
    </xdr:from>
    <xdr:to>
      <xdr:col>55</xdr:col>
      <xdr:colOff>0</xdr:colOff>
      <xdr:row>38</xdr:row>
      <xdr:rowOff>156845</xdr:rowOff>
    </xdr:to>
    <xdr:cxnSp macro="">
      <xdr:nvCxnSpPr>
        <xdr:cNvPr id="298" name="直線コネクタ 297"/>
        <xdr:cNvCxnSpPr/>
      </xdr:nvCxnSpPr>
      <xdr:spPr>
        <a:xfrm flipV="1">
          <a:off x="9639300" y="666394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154178</xdr:rowOff>
    </xdr:from>
    <xdr:to>
      <xdr:col>50</xdr:col>
      <xdr:colOff>114300</xdr:colOff>
      <xdr:row>38</xdr:row>
      <xdr:rowOff>156845</xdr:rowOff>
    </xdr:to>
    <xdr:cxnSp macro="">
      <xdr:nvCxnSpPr>
        <xdr:cNvPr id="301" name="直線コネクタ 300"/>
        <xdr:cNvCxnSpPr/>
      </xdr:nvCxnSpPr>
      <xdr:spPr>
        <a:xfrm>
          <a:off x="8750300" y="666927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85979</xdr:rowOff>
    </xdr:from>
    <xdr:to>
      <xdr:col>45</xdr:col>
      <xdr:colOff>177800</xdr:colOff>
      <xdr:row>38</xdr:row>
      <xdr:rowOff>154178</xdr:rowOff>
    </xdr:to>
    <xdr:cxnSp macro="">
      <xdr:nvCxnSpPr>
        <xdr:cNvPr id="304" name="直線コネクタ 303"/>
        <xdr:cNvCxnSpPr/>
      </xdr:nvCxnSpPr>
      <xdr:spPr>
        <a:xfrm>
          <a:off x="7861300" y="6601079"/>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12065</xdr:rowOff>
    </xdr:from>
    <xdr:to>
      <xdr:col>41</xdr:col>
      <xdr:colOff>50800</xdr:colOff>
      <xdr:row>38</xdr:row>
      <xdr:rowOff>85979</xdr:rowOff>
    </xdr:to>
    <xdr:cxnSp macro="">
      <xdr:nvCxnSpPr>
        <xdr:cNvPr id="307" name="直線コネクタ 306"/>
        <xdr:cNvCxnSpPr/>
      </xdr:nvCxnSpPr>
      <xdr:spPr>
        <a:xfrm>
          <a:off x="6972300" y="6527165"/>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98044</xdr:rowOff>
    </xdr:from>
    <xdr:to>
      <xdr:col>55</xdr:col>
      <xdr:colOff>50800</xdr:colOff>
      <xdr:row>39</xdr:row>
      <xdr:rowOff>28194</xdr:rowOff>
    </xdr:to>
    <xdr:sp macro="" textlink="">
      <xdr:nvSpPr>
        <xdr:cNvPr id="317" name="楕円 316"/>
        <xdr:cNvSpPr/>
      </xdr:nvSpPr>
      <xdr:spPr>
        <a:xfrm>
          <a:off x="104267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12971</xdr:rowOff>
    </xdr:from>
    <xdr:ext cx="378565" cy="259045"/>
    <xdr:sp macro="" textlink="">
      <xdr:nvSpPr>
        <xdr:cNvPr id="318" name="労働費該当値テキスト"/>
        <xdr:cNvSpPr txBox="1"/>
      </xdr:nvSpPr>
      <xdr:spPr>
        <a:xfrm>
          <a:off x="10528300" y="652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106045</xdr:rowOff>
    </xdr:from>
    <xdr:to>
      <xdr:col>50</xdr:col>
      <xdr:colOff>165100</xdr:colOff>
      <xdr:row>39</xdr:row>
      <xdr:rowOff>36195</xdr:rowOff>
    </xdr:to>
    <xdr:sp macro="" textlink="">
      <xdr:nvSpPr>
        <xdr:cNvPr id="319" name="楕円 318"/>
        <xdr:cNvSpPr/>
      </xdr:nvSpPr>
      <xdr:spPr>
        <a:xfrm>
          <a:off x="9588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27322</xdr:rowOff>
    </xdr:from>
    <xdr:ext cx="378565" cy="259045"/>
    <xdr:sp macro="" textlink="">
      <xdr:nvSpPr>
        <xdr:cNvPr id="320" name="テキスト ボックス 319"/>
        <xdr:cNvSpPr txBox="1"/>
      </xdr:nvSpPr>
      <xdr:spPr>
        <a:xfrm>
          <a:off x="9450017" y="671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103378</xdr:rowOff>
    </xdr:from>
    <xdr:to>
      <xdr:col>46</xdr:col>
      <xdr:colOff>38100</xdr:colOff>
      <xdr:row>39</xdr:row>
      <xdr:rowOff>33528</xdr:rowOff>
    </xdr:to>
    <xdr:sp macro="" textlink="">
      <xdr:nvSpPr>
        <xdr:cNvPr id="321" name="楕円 320"/>
        <xdr:cNvSpPr/>
      </xdr:nvSpPr>
      <xdr:spPr>
        <a:xfrm>
          <a:off x="8699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24655</xdr:rowOff>
    </xdr:from>
    <xdr:ext cx="378565" cy="259045"/>
    <xdr:sp macro="" textlink="">
      <xdr:nvSpPr>
        <xdr:cNvPr id="322" name="テキスト ボックス 321"/>
        <xdr:cNvSpPr txBox="1"/>
      </xdr:nvSpPr>
      <xdr:spPr>
        <a:xfrm>
          <a:off x="8561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35179</xdr:rowOff>
    </xdr:from>
    <xdr:to>
      <xdr:col>41</xdr:col>
      <xdr:colOff>101600</xdr:colOff>
      <xdr:row>38</xdr:row>
      <xdr:rowOff>136779</xdr:rowOff>
    </xdr:to>
    <xdr:sp macro="" textlink="">
      <xdr:nvSpPr>
        <xdr:cNvPr id="323" name="楕円 322"/>
        <xdr:cNvSpPr/>
      </xdr:nvSpPr>
      <xdr:spPr>
        <a:xfrm>
          <a:off x="7810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127906</xdr:rowOff>
    </xdr:from>
    <xdr:ext cx="378565" cy="259045"/>
    <xdr:sp macro="" textlink="">
      <xdr:nvSpPr>
        <xdr:cNvPr id="324" name="テキスト ボックス 323"/>
        <xdr:cNvSpPr txBox="1"/>
      </xdr:nvSpPr>
      <xdr:spPr>
        <a:xfrm>
          <a:off x="7672017" y="6643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132715</xdr:rowOff>
    </xdr:from>
    <xdr:to>
      <xdr:col>36</xdr:col>
      <xdr:colOff>165100</xdr:colOff>
      <xdr:row>38</xdr:row>
      <xdr:rowOff>62865</xdr:rowOff>
    </xdr:to>
    <xdr:sp macro="" textlink="">
      <xdr:nvSpPr>
        <xdr:cNvPr id="325" name="楕円 324"/>
        <xdr:cNvSpPr/>
      </xdr:nvSpPr>
      <xdr:spPr>
        <a:xfrm>
          <a:off x="6921500" y="64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53992</xdr:rowOff>
    </xdr:from>
    <xdr:ext cx="378565" cy="259045"/>
    <xdr:sp macro="" textlink="">
      <xdr:nvSpPr>
        <xdr:cNvPr id="326" name="テキスト ボックス 325"/>
        <xdr:cNvSpPr txBox="1"/>
      </xdr:nvSpPr>
      <xdr:spPr>
        <a:xfrm>
          <a:off x="6783017" y="65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16073</xdr:rowOff>
    </xdr:from>
    <xdr:to>
      <xdr:col>55</xdr:col>
      <xdr:colOff>0</xdr:colOff>
      <xdr:row>56</xdr:row>
      <xdr:rowOff>25217</xdr:rowOff>
    </xdr:to>
    <xdr:cxnSp macro="">
      <xdr:nvCxnSpPr>
        <xdr:cNvPr id="353" name="直線コネクタ 352"/>
        <xdr:cNvCxnSpPr/>
      </xdr:nvCxnSpPr>
      <xdr:spPr>
        <a:xfrm>
          <a:off x="9639300" y="961727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131426</xdr:rowOff>
    </xdr:from>
    <xdr:ext cx="469744" cy="259045"/>
    <xdr:sp macro="" textlink="">
      <xdr:nvSpPr>
        <xdr:cNvPr id="354" name="農林水産業費平均値テキスト"/>
        <xdr:cNvSpPr txBox="1"/>
      </xdr:nvSpPr>
      <xdr:spPr>
        <a:xfrm>
          <a:off x="10528300" y="9732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16073</xdr:rowOff>
    </xdr:from>
    <xdr:to>
      <xdr:col>50</xdr:col>
      <xdr:colOff>114300</xdr:colOff>
      <xdr:row>56</xdr:row>
      <xdr:rowOff>46706</xdr:rowOff>
    </xdr:to>
    <xdr:cxnSp macro="">
      <xdr:nvCxnSpPr>
        <xdr:cNvPr id="356" name="直線コネクタ 355"/>
        <xdr:cNvCxnSpPr/>
      </xdr:nvCxnSpPr>
      <xdr:spPr>
        <a:xfrm flipV="1">
          <a:off x="8750300" y="9617273"/>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94394</xdr:rowOff>
    </xdr:from>
    <xdr:ext cx="469744" cy="259045"/>
    <xdr:sp macro="" textlink="">
      <xdr:nvSpPr>
        <xdr:cNvPr id="358" name="テキスト ボックス 357"/>
        <xdr:cNvSpPr txBox="1"/>
      </xdr:nvSpPr>
      <xdr:spPr>
        <a:xfrm>
          <a:off x="9404428" y="98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23754</xdr:rowOff>
    </xdr:from>
    <xdr:to>
      <xdr:col>45</xdr:col>
      <xdr:colOff>177800</xdr:colOff>
      <xdr:row>56</xdr:row>
      <xdr:rowOff>46706</xdr:rowOff>
    </xdr:to>
    <xdr:cxnSp macro="">
      <xdr:nvCxnSpPr>
        <xdr:cNvPr id="359" name="直線コネクタ 358"/>
        <xdr:cNvCxnSpPr/>
      </xdr:nvCxnSpPr>
      <xdr:spPr>
        <a:xfrm>
          <a:off x="7861300" y="9624954"/>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55714</xdr:rowOff>
    </xdr:from>
    <xdr:ext cx="469744" cy="259045"/>
    <xdr:sp macro="" textlink="">
      <xdr:nvSpPr>
        <xdr:cNvPr id="361" name="テキスト ボックス 360"/>
        <xdr:cNvSpPr txBox="1"/>
      </xdr:nvSpPr>
      <xdr:spPr>
        <a:xfrm>
          <a:off x="8515428" y="98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23754</xdr:rowOff>
    </xdr:from>
    <xdr:to>
      <xdr:col>41</xdr:col>
      <xdr:colOff>50800</xdr:colOff>
      <xdr:row>56</xdr:row>
      <xdr:rowOff>32989</xdr:rowOff>
    </xdr:to>
    <xdr:cxnSp macro="">
      <xdr:nvCxnSpPr>
        <xdr:cNvPr id="362" name="直線コネクタ 361"/>
        <xdr:cNvCxnSpPr/>
      </xdr:nvCxnSpPr>
      <xdr:spPr>
        <a:xfrm flipV="1">
          <a:off x="6972300" y="9624954"/>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145867</xdr:rowOff>
    </xdr:from>
    <xdr:to>
      <xdr:col>55</xdr:col>
      <xdr:colOff>50800</xdr:colOff>
      <xdr:row>56</xdr:row>
      <xdr:rowOff>76017</xdr:rowOff>
    </xdr:to>
    <xdr:sp macro="" textlink="">
      <xdr:nvSpPr>
        <xdr:cNvPr id="372" name="楕円 371"/>
        <xdr:cNvSpPr/>
      </xdr:nvSpPr>
      <xdr:spPr>
        <a:xfrm>
          <a:off x="10426700" y="957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168744</xdr:rowOff>
    </xdr:from>
    <xdr:ext cx="469744" cy="259045"/>
    <xdr:sp macro="" textlink="">
      <xdr:nvSpPr>
        <xdr:cNvPr id="373" name="農林水産業費該当値テキスト"/>
        <xdr:cNvSpPr txBox="1"/>
      </xdr:nvSpPr>
      <xdr:spPr>
        <a:xfrm>
          <a:off x="10528300" y="942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136723</xdr:rowOff>
    </xdr:from>
    <xdr:to>
      <xdr:col>50</xdr:col>
      <xdr:colOff>165100</xdr:colOff>
      <xdr:row>56</xdr:row>
      <xdr:rowOff>66873</xdr:rowOff>
    </xdr:to>
    <xdr:sp macro="" textlink="">
      <xdr:nvSpPr>
        <xdr:cNvPr id="374" name="楕円 373"/>
        <xdr:cNvSpPr/>
      </xdr:nvSpPr>
      <xdr:spPr>
        <a:xfrm>
          <a:off x="9588500" y="956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83400</xdr:rowOff>
    </xdr:from>
    <xdr:ext cx="469744" cy="259045"/>
    <xdr:sp macro="" textlink="">
      <xdr:nvSpPr>
        <xdr:cNvPr id="375" name="テキスト ボックス 374"/>
        <xdr:cNvSpPr txBox="1"/>
      </xdr:nvSpPr>
      <xdr:spPr>
        <a:xfrm>
          <a:off x="9404428" y="93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167356</xdr:rowOff>
    </xdr:from>
    <xdr:to>
      <xdr:col>46</xdr:col>
      <xdr:colOff>38100</xdr:colOff>
      <xdr:row>56</xdr:row>
      <xdr:rowOff>97506</xdr:rowOff>
    </xdr:to>
    <xdr:sp macro="" textlink="">
      <xdr:nvSpPr>
        <xdr:cNvPr id="376" name="楕円 375"/>
        <xdr:cNvSpPr/>
      </xdr:nvSpPr>
      <xdr:spPr>
        <a:xfrm>
          <a:off x="8699500" y="95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114033</xdr:rowOff>
    </xdr:from>
    <xdr:ext cx="469744" cy="259045"/>
    <xdr:sp macro="" textlink="">
      <xdr:nvSpPr>
        <xdr:cNvPr id="377" name="テキスト ボックス 376"/>
        <xdr:cNvSpPr txBox="1"/>
      </xdr:nvSpPr>
      <xdr:spPr>
        <a:xfrm>
          <a:off x="8515428" y="937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144404</xdr:rowOff>
    </xdr:from>
    <xdr:to>
      <xdr:col>41</xdr:col>
      <xdr:colOff>101600</xdr:colOff>
      <xdr:row>56</xdr:row>
      <xdr:rowOff>74554</xdr:rowOff>
    </xdr:to>
    <xdr:sp macro="" textlink="">
      <xdr:nvSpPr>
        <xdr:cNvPr id="378" name="楕円 377"/>
        <xdr:cNvSpPr/>
      </xdr:nvSpPr>
      <xdr:spPr>
        <a:xfrm>
          <a:off x="7810500" y="95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65681</xdr:rowOff>
    </xdr:from>
    <xdr:ext cx="469744" cy="259045"/>
    <xdr:sp macro="" textlink="">
      <xdr:nvSpPr>
        <xdr:cNvPr id="379" name="テキスト ボックス 378"/>
        <xdr:cNvSpPr txBox="1"/>
      </xdr:nvSpPr>
      <xdr:spPr>
        <a:xfrm>
          <a:off x="7626428" y="966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153639</xdr:rowOff>
    </xdr:from>
    <xdr:to>
      <xdr:col>36</xdr:col>
      <xdr:colOff>165100</xdr:colOff>
      <xdr:row>56</xdr:row>
      <xdr:rowOff>83789</xdr:rowOff>
    </xdr:to>
    <xdr:sp macro="" textlink="">
      <xdr:nvSpPr>
        <xdr:cNvPr id="380" name="楕円 379"/>
        <xdr:cNvSpPr/>
      </xdr:nvSpPr>
      <xdr:spPr>
        <a:xfrm>
          <a:off x="6921500" y="95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74916</xdr:rowOff>
    </xdr:from>
    <xdr:ext cx="469744" cy="259045"/>
    <xdr:sp macro="" textlink="">
      <xdr:nvSpPr>
        <xdr:cNvPr id="381" name="テキスト ボックス 380"/>
        <xdr:cNvSpPr txBox="1"/>
      </xdr:nvSpPr>
      <xdr:spPr>
        <a:xfrm>
          <a:off x="6737428" y="967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168594</xdr:rowOff>
    </xdr:from>
    <xdr:to>
      <xdr:col>55</xdr:col>
      <xdr:colOff>0</xdr:colOff>
      <xdr:row>77</xdr:row>
      <xdr:rowOff>1580</xdr:rowOff>
    </xdr:to>
    <xdr:cxnSp macro="">
      <xdr:nvCxnSpPr>
        <xdr:cNvPr id="408" name="直線コネクタ 407"/>
        <xdr:cNvCxnSpPr/>
      </xdr:nvCxnSpPr>
      <xdr:spPr>
        <a:xfrm>
          <a:off x="9639300" y="13198794"/>
          <a:ext cx="8382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5284</xdr:rowOff>
    </xdr:from>
    <xdr:ext cx="469744" cy="259045"/>
    <xdr:sp macro="" textlink="">
      <xdr:nvSpPr>
        <xdr:cNvPr id="409" name="商工費平均値テキスト"/>
        <xdr:cNvSpPr txBox="1"/>
      </xdr:nvSpPr>
      <xdr:spPr>
        <a:xfrm>
          <a:off x="10528300" y="1320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125253</xdr:rowOff>
    </xdr:from>
    <xdr:to>
      <xdr:col>50</xdr:col>
      <xdr:colOff>114300</xdr:colOff>
      <xdr:row>76</xdr:row>
      <xdr:rowOff>168594</xdr:rowOff>
    </xdr:to>
    <xdr:cxnSp macro="">
      <xdr:nvCxnSpPr>
        <xdr:cNvPr id="411" name="直線コネクタ 410"/>
        <xdr:cNvCxnSpPr/>
      </xdr:nvCxnSpPr>
      <xdr:spPr>
        <a:xfrm>
          <a:off x="8750300" y="13155453"/>
          <a:ext cx="889000" cy="4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115608</xdr:rowOff>
    </xdr:from>
    <xdr:ext cx="469744" cy="259045"/>
    <xdr:sp macro="" textlink="">
      <xdr:nvSpPr>
        <xdr:cNvPr id="413" name="テキスト ボックス 412"/>
        <xdr:cNvSpPr txBox="1"/>
      </xdr:nvSpPr>
      <xdr:spPr>
        <a:xfrm>
          <a:off x="9404428" y="133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82367</xdr:rowOff>
    </xdr:from>
    <xdr:to>
      <xdr:col>45</xdr:col>
      <xdr:colOff>177800</xdr:colOff>
      <xdr:row>76</xdr:row>
      <xdr:rowOff>125253</xdr:rowOff>
    </xdr:to>
    <xdr:cxnSp macro="">
      <xdr:nvCxnSpPr>
        <xdr:cNvPr id="414" name="直線コネクタ 413"/>
        <xdr:cNvCxnSpPr/>
      </xdr:nvCxnSpPr>
      <xdr:spPr>
        <a:xfrm>
          <a:off x="7861300" y="13112567"/>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27551</xdr:rowOff>
    </xdr:from>
    <xdr:ext cx="469744" cy="259045"/>
    <xdr:sp macro="" textlink="">
      <xdr:nvSpPr>
        <xdr:cNvPr id="416" name="テキスト ボックス 415"/>
        <xdr:cNvSpPr txBox="1"/>
      </xdr:nvSpPr>
      <xdr:spPr>
        <a:xfrm>
          <a:off x="8515428" y="132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82367</xdr:rowOff>
    </xdr:from>
    <xdr:to>
      <xdr:col>41</xdr:col>
      <xdr:colOff>50800</xdr:colOff>
      <xdr:row>76</xdr:row>
      <xdr:rowOff>151130</xdr:rowOff>
    </xdr:to>
    <xdr:cxnSp macro="">
      <xdr:nvCxnSpPr>
        <xdr:cNvPr id="417" name="直線コネクタ 416"/>
        <xdr:cNvCxnSpPr/>
      </xdr:nvCxnSpPr>
      <xdr:spPr>
        <a:xfrm flipV="1">
          <a:off x="6972300" y="13112567"/>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143679</xdr:rowOff>
    </xdr:from>
    <xdr:ext cx="469744" cy="259045"/>
    <xdr:sp macro="" textlink="">
      <xdr:nvSpPr>
        <xdr:cNvPr id="419" name="テキスト ボックス 418"/>
        <xdr:cNvSpPr txBox="1"/>
      </xdr:nvSpPr>
      <xdr:spPr>
        <a:xfrm>
          <a:off x="7626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122230</xdr:rowOff>
    </xdr:from>
    <xdr:to>
      <xdr:col>55</xdr:col>
      <xdr:colOff>50800</xdr:colOff>
      <xdr:row>77</xdr:row>
      <xdr:rowOff>52380</xdr:rowOff>
    </xdr:to>
    <xdr:sp macro="" textlink="">
      <xdr:nvSpPr>
        <xdr:cNvPr id="427" name="楕円 426"/>
        <xdr:cNvSpPr/>
      </xdr:nvSpPr>
      <xdr:spPr>
        <a:xfrm>
          <a:off x="10426700" y="131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145107</xdr:rowOff>
    </xdr:from>
    <xdr:ext cx="469744" cy="259045"/>
    <xdr:sp macro="" textlink="">
      <xdr:nvSpPr>
        <xdr:cNvPr id="428" name="商工費該当値テキスト"/>
        <xdr:cNvSpPr txBox="1"/>
      </xdr:nvSpPr>
      <xdr:spPr>
        <a:xfrm>
          <a:off x="10528300" y="130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117794</xdr:rowOff>
    </xdr:from>
    <xdr:to>
      <xdr:col>50</xdr:col>
      <xdr:colOff>165100</xdr:colOff>
      <xdr:row>77</xdr:row>
      <xdr:rowOff>47944</xdr:rowOff>
    </xdr:to>
    <xdr:sp macro="" textlink="">
      <xdr:nvSpPr>
        <xdr:cNvPr id="429" name="楕円 428"/>
        <xdr:cNvSpPr/>
      </xdr:nvSpPr>
      <xdr:spPr>
        <a:xfrm>
          <a:off x="9588500" y="131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64472</xdr:rowOff>
    </xdr:from>
    <xdr:ext cx="469744" cy="259045"/>
    <xdr:sp macro="" textlink="">
      <xdr:nvSpPr>
        <xdr:cNvPr id="430" name="テキスト ボックス 429"/>
        <xdr:cNvSpPr txBox="1"/>
      </xdr:nvSpPr>
      <xdr:spPr>
        <a:xfrm>
          <a:off x="9404428" y="129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74453</xdr:rowOff>
    </xdr:from>
    <xdr:to>
      <xdr:col>46</xdr:col>
      <xdr:colOff>38100</xdr:colOff>
      <xdr:row>77</xdr:row>
      <xdr:rowOff>4603</xdr:rowOff>
    </xdr:to>
    <xdr:sp macro="" textlink="">
      <xdr:nvSpPr>
        <xdr:cNvPr id="431" name="楕円 430"/>
        <xdr:cNvSpPr/>
      </xdr:nvSpPr>
      <xdr:spPr>
        <a:xfrm>
          <a:off x="8699500" y="131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21130</xdr:rowOff>
    </xdr:from>
    <xdr:ext cx="469744" cy="259045"/>
    <xdr:sp macro="" textlink="">
      <xdr:nvSpPr>
        <xdr:cNvPr id="432" name="テキスト ボックス 431"/>
        <xdr:cNvSpPr txBox="1"/>
      </xdr:nvSpPr>
      <xdr:spPr>
        <a:xfrm>
          <a:off x="8515428" y="1287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31567</xdr:rowOff>
    </xdr:from>
    <xdr:to>
      <xdr:col>41</xdr:col>
      <xdr:colOff>101600</xdr:colOff>
      <xdr:row>76</xdr:row>
      <xdr:rowOff>133167</xdr:rowOff>
    </xdr:to>
    <xdr:sp macro="" textlink="">
      <xdr:nvSpPr>
        <xdr:cNvPr id="433" name="楕円 432"/>
        <xdr:cNvSpPr/>
      </xdr:nvSpPr>
      <xdr:spPr>
        <a:xfrm>
          <a:off x="7810500" y="130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149694</xdr:rowOff>
    </xdr:from>
    <xdr:ext cx="469744" cy="259045"/>
    <xdr:sp macro="" textlink="">
      <xdr:nvSpPr>
        <xdr:cNvPr id="434" name="テキスト ボックス 433"/>
        <xdr:cNvSpPr txBox="1"/>
      </xdr:nvSpPr>
      <xdr:spPr>
        <a:xfrm>
          <a:off x="7626428" y="1283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100330</xdr:rowOff>
    </xdr:from>
    <xdr:to>
      <xdr:col>36</xdr:col>
      <xdr:colOff>165100</xdr:colOff>
      <xdr:row>77</xdr:row>
      <xdr:rowOff>30480</xdr:rowOff>
    </xdr:to>
    <xdr:sp macro="" textlink="">
      <xdr:nvSpPr>
        <xdr:cNvPr id="435" name="楕円 434"/>
        <xdr:cNvSpPr/>
      </xdr:nvSpPr>
      <xdr:spPr>
        <a:xfrm>
          <a:off x="6921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21607</xdr:rowOff>
    </xdr:from>
    <xdr:ext cx="469744" cy="259045"/>
    <xdr:sp macro="" textlink="">
      <xdr:nvSpPr>
        <xdr:cNvPr id="436" name="テキスト ボックス 435"/>
        <xdr:cNvSpPr txBox="1"/>
      </xdr:nvSpPr>
      <xdr:spPr>
        <a:xfrm>
          <a:off x="6737428" y="1322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34316</xdr:rowOff>
    </xdr:from>
    <xdr:to>
      <xdr:col>55</xdr:col>
      <xdr:colOff>0</xdr:colOff>
      <xdr:row>95</xdr:row>
      <xdr:rowOff>148551</xdr:rowOff>
    </xdr:to>
    <xdr:cxnSp macro="">
      <xdr:nvCxnSpPr>
        <xdr:cNvPr id="468" name="直線コネクタ 467"/>
        <xdr:cNvCxnSpPr/>
      </xdr:nvCxnSpPr>
      <xdr:spPr>
        <a:xfrm flipV="1">
          <a:off x="9639300" y="16322066"/>
          <a:ext cx="838200" cy="1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27224</xdr:rowOff>
    </xdr:from>
    <xdr:ext cx="534377" cy="259045"/>
    <xdr:sp macro="" textlink="">
      <xdr:nvSpPr>
        <xdr:cNvPr id="469" name="土木費平均値テキスト"/>
        <xdr:cNvSpPr txBox="1"/>
      </xdr:nvSpPr>
      <xdr:spPr>
        <a:xfrm>
          <a:off x="10528300" y="164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64686</xdr:rowOff>
    </xdr:from>
    <xdr:to>
      <xdr:col>50</xdr:col>
      <xdr:colOff>114300</xdr:colOff>
      <xdr:row>95</xdr:row>
      <xdr:rowOff>148551</xdr:rowOff>
    </xdr:to>
    <xdr:cxnSp macro="">
      <xdr:nvCxnSpPr>
        <xdr:cNvPr id="471" name="直線コネクタ 470"/>
        <xdr:cNvCxnSpPr/>
      </xdr:nvCxnSpPr>
      <xdr:spPr>
        <a:xfrm>
          <a:off x="8750300" y="16352436"/>
          <a:ext cx="889000" cy="8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64686</xdr:rowOff>
    </xdr:from>
    <xdr:to>
      <xdr:col>45</xdr:col>
      <xdr:colOff>177800</xdr:colOff>
      <xdr:row>95</xdr:row>
      <xdr:rowOff>115534</xdr:rowOff>
    </xdr:to>
    <xdr:cxnSp macro="">
      <xdr:nvCxnSpPr>
        <xdr:cNvPr id="474" name="直線コネクタ 473"/>
        <xdr:cNvCxnSpPr/>
      </xdr:nvCxnSpPr>
      <xdr:spPr>
        <a:xfrm flipV="1">
          <a:off x="7861300" y="16352436"/>
          <a:ext cx="889000" cy="5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79737</xdr:rowOff>
    </xdr:from>
    <xdr:ext cx="534377" cy="259045"/>
    <xdr:sp macro="" textlink="">
      <xdr:nvSpPr>
        <xdr:cNvPr id="476" name="テキスト ボックス 475"/>
        <xdr:cNvSpPr txBox="1"/>
      </xdr:nvSpPr>
      <xdr:spPr>
        <a:xfrm>
          <a:off x="8483111" y="165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33989</xdr:rowOff>
    </xdr:from>
    <xdr:to>
      <xdr:col>41</xdr:col>
      <xdr:colOff>50800</xdr:colOff>
      <xdr:row>95</xdr:row>
      <xdr:rowOff>115534</xdr:rowOff>
    </xdr:to>
    <xdr:cxnSp macro="">
      <xdr:nvCxnSpPr>
        <xdr:cNvPr id="477" name="直線コネクタ 476"/>
        <xdr:cNvCxnSpPr/>
      </xdr:nvCxnSpPr>
      <xdr:spPr>
        <a:xfrm>
          <a:off x="6972300" y="16321739"/>
          <a:ext cx="889000" cy="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61056</xdr:rowOff>
    </xdr:from>
    <xdr:ext cx="534377" cy="259045"/>
    <xdr:sp macro="" textlink="">
      <xdr:nvSpPr>
        <xdr:cNvPr id="479" name="テキスト ボックス 478"/>
        <xdr:cNvSpPr txBox="1"/>
      </xdr:nvSpPr>
      <xdr:spPr>
        <a:xfrm>
          <a:off x="7594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14716</xdr:rowOff>
    </xdr:from>
    <xdr:ext cx="534377" cy="259045"/>
    <xdr:sp macro="" textlink="">
      <xdr:nvSpPr>
        <xdr:cNvPr id="481" name="テキスト ボックス 480"/>
        <xdr:cNvSpPr txBox="1"/>
      </xdr:nvSpPr>
      <xdr:spPr>
        <a:xfrm>
          <a:off x="6705111" y="164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154966</xdr:rowOff>
    </xdr:from>
    <xdr:to>
      <xdr:col>55</xdr:col>
      <xdr:colOff>50800</xdr:colOff>
      <xdr:row>95</xdr:row>
      <xdr:rowOff>85116</xdr:rowOff>
    </xdr:to>
    <xdr:sp macro="" textlink="">
      <xdr:nvSpPr>
        <xdr:cNvPr id="487" name="楕円 486"/>
        <xdr:cNvSpPr/>
      </xdr:nvSpPr>
      <xdr:spPr>
        <a:xfrm>
          <a:off x="10426700" y="162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6393</xdr:rowOff>
    </xdr:from>
    <xdr:ext cx="534377" cy="259045"/>
    <xdr:sp macro="" textlink="">
      <xdr:nvSpPr>
        <xdr:cNvPr id="488" name="土木費該当値テキスト"/>
        <xdr:cNvSpPr txBox="1"/>
      </xdr:nvSpPr>
      <xdr:spPr>
        <a:xfrm>
          <a:off x="10528300" y="1612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97751</xdr:rowOff>
    </xdr:from>
    <xdr:to>
      <xdr:col>50</xdr:col>
      <xdr:colOff>165100</xdr:colOff>
      <xdr:row>96</xdr:row>
      <xdr:rowOff>27901</xdr:rowOff>
    </xdr:to>
    <xdr:sp macro="" textlink="">
      <xdr:nvSpPr>
        <xdr:cNvPr id="489" name="楕円 488"/>
        <xdr:cNvSpPr/>
      </xdr:nvSpPr>
      <xdr:spPr>
        <a:xfrm>
          <a:off x="9588500" y="163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44428</xdr:rowOff>
    </xdr:from>
    <xdr:ext cx="534377" cy="259045"/>
    <xdr:sp macro="" textlink="">
      <xdr:nvSpPr>
        <xdr:cNvPr id="490" name="テキスト ボックス 489"/>
        <xdr:cNvSpPr txBox="1"/>
      </xdr:nvSpPr>
      <xdr:spPr>
        <a:xfrm>
          <a:off x="9372111" y="161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13886</xdr:rowOff>
    </xdr:from>
    <xdr:to>
      <xdr:col>46</xdr:col>
      <xdr:colOff>38100</xdr:colOff>
      <xdr:row>95</xdr:row>
      <xdr:rowOff>115486</xdr:rowOff>
    </xdr:to>
    <xdr:sp macro="" textlink="">
      <xdr:nvSpPr>
        <xdr:cNvPr id="491" name="楕円 490"/>
        <xdr:cNvSpPr/>
      </xdr:nvSpPr>
      <xdr:spPr>
        <a:xfrm>
          <a:off x="8699500" y="1630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132013</xdr:rowOff>
    </xdr:from>
    <xdr:ext cx="534377" cy="259045"/>
    <xdr:sp macro="" textlink="">
      <xdr:nvSpPr>
        <xdr:cNvPr id="492" name="テキスト ボックス 491"/>
        <xdr:cNvSpPr txBox="1"/>
      </xdr:nvSpPr>
      <xdr:spPr>
        <a:xfrm>
          <a:off x="8483111" y="160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64734</xdr:rowOff>
    </xdr:from>
    <xdr:to>
      <xdr:col>41</xdr:col>
      <xdr:colOff>101600</xdr:colOff>
      <xdr:row>95</xdr:row>
      <xdr:rowOff>166334</xdr:rowOff>
    </xdr:to>
    <xdr:sp macro="" textlink="">
      <xdr:nvSpPr>
        <xdr:cNvPr id="493" name="楕円 492"/>
        <xdr:cNvSpPr/>
      </xdr:nvSpPr>
      <xdr:spPr>
        <a:xfrm>
          <a:off x="7810500" y="1635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11411</xdr:rowOff>
    </xdr:from>
    <xdr:ext cx="534377" cy="259045"/>
    <xdr:sp macro="" textlink="">
      <xdr:nvSpPr>
        <xdr:cNvPr id="494" name="テキスト ボックス 493"/>
        <xdr:cNvSpPr txBox="1"/>
      </xdr:nvSpPr>
      <xdr:spPr>
        <a:xfrm>
          <a:off x="7594111" y="161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154639</xdr:rowOff>
    </xdr:from>
    <xdr:to>
      <xdr:col>36</xdr:col>
      <xdr:colOff>165100</xdr:colOff>
      <xdr:row>95</xdr:row>
      <xdr:rowOff>84789</xdr:rowOff>
    </xdr:to>
    <xdr:sp macro="" textlink="">
      <xdr:nvSpPr>
        <xdr:cNvPr id="495" name="楕円 494"/>
        <xdr:cNvSpPr/>
      </xdr:nvSpPr>
      <xdr:spPr>
        <a:xfrm>
          <a:off x="6921500" y="162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101316</xdr:rowOff>
    </xdr:from>
    <xdr:ext cx="534377" cy="259045"/>
    <xdr:sp macro="" textlink="">
      <xdr:nvSpPr>
        <xdr:cNvPr id="496" name="テキスト ボックス 495"/>
        <xdr:cNvSpPr txBox="1"/>
      </xdr:nvSpPr>
      <xdr:spPr>
        <a:xfrm>
          <a:off x="6705111" y="1604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95286</xdr:rowOff>
    </xdr:from>
    <xdr:to>
      <xdr:col>85</xdr:col>
      <xdr:colOff>127000</xdr:colOff>
      <xdr:row>37</xdr:row>
      <xdr:rowOff>39279</xdr:rowOff>
    </xdr:to>
    <xdr:cxnSp macro="">
      <xdr:nvCxnSpPr>
        <xdr:cNvPr id="528" name="直線コネクタ 527"/>
        <xdr:cNvCxnSpPr/>
      </xdr:nvCxnSpPr>
      <xdr:spPr>
        <a:xfrm>
          <a:off x="15481300" y="6267486"/>
          <a:ext cx="8382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9"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127453</xdr:rowOff>
    </xdr:from>
    <xdr:to>
      <xdr:col>81</xdr:col>
      <xdr:colOff>50800</xdr:colOff>
      <xdr:row>36</xdr:row>
      <xdr:rowOff>95286</xdr:rowOff>
    </xdr:to>
    <xdr:cxnSp macro="">
      <xdr:nvCxnSpPr>
        <xdr:cNvPr id="531" name="直線コネクタ 530"/>
        <xdr:cNvCxnSpPr/>
      </xdr:nvCxnSpPr>
      <xdr:spPr>
        <a:xfrm>
          <a:off x="14592300" y="5956753"/>
          <a:ext cx="889000" cy="3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33" name="テキスト ボックス 532"/>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127453</xdr:rowOff>
    </xdr:from>
    <xdr:to>
      <xdr:col>76</xdr:col>
      <xdr:colOff>114300</xdr:colOff>
      <xdr:row>36</xdr:row>
      <xdr:rowOff>64425</xdr:rowOff>
    </xdr:to>
    <xdr:cxnSp macro="">
      <xdr:nvCxnSpPr>
        <xdr:cNvPr id="534" name="直線コネクタ 533"/>
        <xdr:cNvCxnSpPr/>
      </xdr:nvCxnSpPr>
      <xdr:spPr>
        <a:xfrm flipV="1">
          <a:off x="13703300" y="5956753"/>
          <a:ext cx="889000" cy="27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85942</xdr:rowOff>
    </xdr:from>
    <xdr:ext cx="534377" cy="259045"/>
    <xdr:sp macro="" textlink="">
      <xdr:nvSpPr>
        <xdr:cNvPr id="536" name="テキスト ボックス 535"/>
        <xdr:cNvSpPr txBox="1"/>
      </xdr:nvSpPr>
      <xdr:spPr>
        <a:xfrm>
          <a:off x="14325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64425</xdr:rowOff>
    </xdr:from>
    <xdr:to>
      <xdr:col>71</xdr:col>
      <xdr:colOff>177800</xdr:colOff>
      <xdr:row>37</xdr:row>
      <xdr:rowOff>90224</xdr:rowOff>
    </xdr:to>
    <xdr:cxnSp macro="">
      <xdr:nvCxnSpPr>
        <xdr:cNvPr id="537" name="直線コネクタ 536"/>
        <xdr:cNvCxnSpPr/>
      </xdr:nvCxnSpPr>
      <xdr:spPr>
        <a:xfrm flipV="1">
          <a:off x="12814300" y="6236625"/>
          <a:ext cx="889000" cy="19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159929</xdr:rowOff>
    </xdr:from>
    <xdr:to>
      <xdr:col>85</xdr:col>
      <xdr:colOff>177800</xdr:colOff>
      <xdr:row>37</xdr:row>
      <xdr:rowOff>90079</xdr:rowOff>
    </xdr:to>
    <xdr:sp macro="" textlink="">
      <xdr:nvSpPr>
        <xdr:cNvPr id="547" name="楕円 546"/>
        <xdr:cNvSpPr/>
      </xdr:nvSpPr>
      <xdr:spPr>
        <a:xfrm>
          <a:off x="16268700" y="63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138356</xdr:rowOff>
    </xdr:from>
    <xdr:ext cx="534377" cy="259045"/>
    <xdr:sp macro="" textlink="">
      <xdr:nvSpPr>
        <xdr:cNvPr id="548" name="消防費該当値テキスト"/>
        <xdr:cNvSpPr txBox="1"/>
      </xdr:nvSpPr>
      <xdr:spPr>
        <a:xfrm>
          <a:off x="16370300" y="631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44486</xdr:rowOff>
    </xdr:from>
    <xdr:to>
      <xdr:col>81</xdr:col>
      <xdr:colOff>101600</xdr:colOff>
      <xdr:row>36</xdr:row>
      <xdr:rowOff>146086</xdr:rowOff>
    </xdr:to>
    <xdr:sp macro="" textlink="">
      <xdr:nvSpPr>
        <xdr:cNvPr id="549" name="楕円 548"/>
        <xdr:cNvSpPr/>
      </xdr:nvSpPr>
      <xdr:spPr>
        <a:xfrm>
          <a:off x="15430500" y="62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137213</xdr:rowOff>
    </xdr:from>
    <xdr:ext cx="534377" cy="259045"/>
    <xdr:sp macro="" textlink="">
      <xdr:nvSpPr>
        <xdr:cNvPr id="550" name="テキスト ボックス 549"/>
        <xdr:cNvSpPr txBox="1"/>
      </xdr:nvSpPr>
      <xdr:spPr>
        <a:xfrm>
          <a:off x="15214111" y="63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76653</xdr:rowOff>
    </xdr:from>
    <xdr:to>
      <xdr:col>76</xdr:col>
      <xdr:colOff>165100</xdr:colOff>
      <xdr:row>35</xdr:row>
      <xdr:rowOff>6803</xdr:rowOff>
    </xdr:to>
    <xdr:sp macro="" textlink="">
      <xdr:nvSpPr>
        <xdr:cNvPr id="551" name="楕円 550"/>
        <xdr:cNvSpPr/>
      </xdr:nvSpPr>
      <xdr:spPr>
        <a:xfrm>
          <a:off x="14541500" y="590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23330</xdr:rowOff>
    </xdr:from>
    <xdr:ext cx="534377" cy="259045"/>
    <xdr:sp macro="" textlink="">
      <xdr:nvSpPr>
        <xdr:cNvPr id="552" name="テキスト ボックス 551"/>
        <xdr:cNvSpPr txBox="1"/>
      </xdr:nvSpPr>
      <xdr:spPr>
        <a:xfrm>
          <a:off x="14325111" y="568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13625</xdr:rowOff>
    </xdr:from>
    <xdr:to>
      <xdr:col>72</xdr:col>
      <xdr:colOff>38100</xdr:colOff>
      <xdr:row>36</xdr:row>
      <xdr:rowOff>115225</xdr:rowOff>
    </xdr:to>
    <xdr:sp macro="" textlink="">
      <xdr:nvSpPr>
        <xdr:cNvPr id="553" name="楕円 552"/>
        <xdr:cNvSpPr/>
      </xdr:nvSpPr>
      <xdr:spPr>
        <a:xfrm>
          <a:off x="13652500" y="61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106352</xdr:rowOff>
    </xdr:from>
    <xdr:ext cx="534377" cy="259045"/>
    <xdr:sp macro="" textlink="">
      <xdr:nvSpPr>
        <xdr:cNvPr id="554" name="テキスト ボックス 553"/>
        <xdr:cNvSpPr txBox="1"/>
      </xdr:nvSpPr>
      <xdr:spPr>
        <a:xfrm>
          <a:off x="13436111" y="627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39424</xdr:rowOff>
    </xdr:from>
    <xdr:to>
      <xdr:col>67</xdr:col>
      <xdr:colOff>101600</xdr:colOff>
      <xdr:row>37</xdr:row>
      <xdr:rowOff>141024</xdr:rowOff>
    </xdr:to>
    <xdr:sp macro="" textlink="">
      <xdr:nvSpPr>
        <xdr:cNvPr id="555" name="楕円 554"/>
        <xdr:cNvSpPr/>
      </xdr:nvSpPr>
      <xdr:spPr>
        <a:xfrm>
          <a:off x="12763500" y="63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132152</xdr:rowOff>
    </xdr:from>
    <xdr:ext cx="534377" cy="259045"/>
    <xdr:sp macro="" textlink="">
      <xdr:nvSpPr>
        <xdr:cNvPr id="556" name="テキスト ボックス 555"/>
        <xdr:cNvSpPr txBox="1"/>
      </xdr:nvSpPr>
      <xdr:spPr>
        <a:xfrm>
          <a:off x="12547111" y="64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163063</xdr:rowOff>
    </xdr:from>
    <xdr:to>
      <xdr:col>85</xdr:col>
      <xdr:colOff>127000</xdr:colOff>
      <xdr:row>57</xdr:row>
      <xdr:rowOff>45631</xdr:rowOff>
    </xdr:to>
    <xdr:cxnSp macro="">
      <xdr:nvCxnSpPr>
        <xdr:cNvPr id="584" name="直線コネクタ 583"/>
        <xdr:cNvCxnSpPr/>
      </xdr:nvCxnSpPr>
      <xdr:spPr>
        <a:xfrm flipV="1">
          <a:off x="15481300" y="9764263"/>
          <a:ext cx="838200" cy="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5"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62479</xdr:rowOff>
    </xdr:from>
    <xdr:to>
      <xdr:col>81</xdr:col>
      <xdr:colOff>50800</xdr:colOff>
      <xdr:row>57</xdr:row>
      <xdr:rowOff>45631</xdr:rowOff>
    </xdr:to>
    <xdr:cxnSp macro="">
      <xdr:nvCxnSpPr>
        <xdr:cNvPr id="587" name="直線コネクタ 586"/>
        <xdr:cNvCxnSpPr/>
      </xdr:nvCxnSpPr>
      <xdr:spPr>
        <a:xfrm>
          <a:off x="14592300" y="9663679"/>
          <a:ext cx="889000" cy="15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9" name="テキスト ボックス 588"/>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62479</xdr:rowOff>
    </xdr:from>
    <xdr:to>
      <xdr:col>76</xdr:col>
      <xdr:colOff>114300</xdr:colOff>
      <xdr:row>56</xdr:row>
      <xdr:rowOff>92242</xdr:rowOff>
    </xdr:to>
    <xdr:cxnSp macro="">
      <xdr:nvCxnSpPr>
        <xdr:cNvPr id="590" name="直線コネクタ 589"/>
        <xdr:cNvCxnSpPr/>
      </xdr:nvCxnSpPr>
      <xdr:spPr>
        <a:xfrm flipV="1">
          <a:off x="13703300" y="9663679"/>
          <a:ext cx="889000" cy="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106943</xdr:rowOff>
    </xdr:from>
    <xdr:ext cx="534377" cy="259045"/>
    <xdr:sp macro="" textlink="">
      <xdr:nvSpPr>
        <xdr:cNvPr id="592" name="テキスト ボックス 591"/>
        <xdr:cNvSpPr txBox="1"/>
      </xdr:nvSpPr>
      <xdr:spPr>
        <a:xfrm>
          <a:off x="14325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92242</xdr:rowOff>
    </xdr:from>
    <xdr:to>
      <xdr:col>71</xdr:col>
      <xdr:colOff>177800</xdr:colOff>
      <xdr:row>57</xdr:row>
      <xdr:rowOff>18885</xdr:rowOff>
    </xdr:to>
    <xdr:cxnSp macro="">
      <xdr:nvCxnSpPr>
        <xdr:cNvPr id="593" name="直線コネクタ 592"/>
        <xdr:cNvCxnSpPr/>
      </xdr:nvCxnSpPr>
      <xdr:spPr>
        <a:xfrm flipV="1">
          <a:off x="12814300" y="9693442"/>
          <a:ext cx="889000" cy="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112263</xdr:rowOff>
    </xdr:from>
    <xdr:to>
      <xdr:col>85</xdr:col>
      <xdr:colOff>177800</xdr:colOff>
      <xdr:row>57</xdr:row>
      <xdr:rowOff>42413</xdr:rowOff>
    </xdr:to>
    <xdr:sp macro="" textlink="">
      <xdr:nvSpPr>
        <xdr:cNvPr id="603" name="楕円 602"/>
        <xdr:cNvSpPr/>
      </xdr:nvSpPr>
      <xdr:spPr>
        <a:xfrm>
          <a:off x="16268700" y="97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90690</xdr:rowOff>
    </xdr:from>
    <xdr:ext cx="534377" cy="259045"/>
    <xdr:sp macro="" textlink="">
      <xdr:nvSpPr>
        <xdr:cNvPr id="604" name="教育費該当値テキスト"/>
        <xdr:cNvSpPr txBox="1"/>
      </xdr:nvSpPr>
      <xdr:spPr>
        <a:xfrm>
          <a:off x="16370300" y="96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166281</xdr:rowOff>
    </xdr:from>
    <xdr:to>
      <xdr:col>81</xdr:col>
      <xdr:colOff>101600</xdr:colOff>
      <xdr:row>57</xdr:row>
      <xdr:rowOff>96431</xdr:rowOff>
    </xdr:to>
    <xdr:sp macro="" textlink="">
      <xdr:nvSpPr>
        <xdr:cNvPr id="605" name="楕円 604"/>
        <xdr:cNvSpPr/>
      </xdr:nvSpPr>
      <xdr:spPr>
        <a:xfrm>
          <a:off x="15430500" y="97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87558</xdr:rowOff>
    </xdr:from>
    <xdr:ext cx="534377" cy="259045"/>
    <xdr:sp macro="" textlink="">
      <xdr:nvSpPr>
        <xdr:cNvPr id="606" name="テキスト ボックス 605"/>
        <xdr:cNvSpPr txBox="1"/>
      </xdr:nvSpPr>
      <xdr:spPr>
        <a:xfrm>
          <a:off x="15214111" y="986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11679</xdr:rowOff>
    </xdr:from>
    <xdr:to>
      <xdr:col>76</xdr:col>
      <xdr:colOff>165100</xdr:colOff>
      <xdr:row>56</xdr:row>
      <xdr:rowOff>113279</xdr:rowOff>
    </xdr:to>
    <xdr:sp macro="" textlink="">
      <xdr:nvSpPr>
        <xdr:cNvPr id="607" name="楕円 606"/>
        <xdr:cNvSpPr/>
      </xdr:nvSpPr>
      <xdr:spPr>
        <a:xfrm>
          <a:off x="14541500" y="96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129806</xdr:rowOff>
    </xdr:from>
    <xdr:ext cx="534377" cy="259045"/>
    <xdr:sp macro="" textlink="">
      <xdr:nvSpPr>
        <xdr:cNvPr id="608" name="テキスト ボックス 607"/>
        <xdr:cNvSpPr txBox="1"/>
      </xdr:nvSpPr>
      <xdr:spPr>
        <a:xfrm>
          <a:off x="14325111" y="93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41442</xdr:rowOff>
    </xdr:from>
    <xdr:to>
      <xdr:col>72</xdr:col>
      <xdr:colOff>38100</xdr:colOff>
      <xdr:row>56</xdr:row>
      <xdr:rowOff>143042</xdr:rowOff>
    </xdr:to>
    <xdr:sp macro="" textlink="">
      <xdr:nvSpPr>
        <xdr:cNvPr id="609" name="楕円 608"/>
        <xdr:cNvSpPr/>
      </xdr:nvSpPr>
      <xdr:spPr>
        <a:xfrm>
          <a:off x="13652500" y="96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134169</xdr:rowOff>
    </xdr:from>
    <xdr:ext cx="534377" cy="259045"/>
    <xdr:sp macro="" textlink="">
      <xdr:nvSpPr>
        <xdr:cNvPr id="610" name="テキスト ボックス 609"/>
        <xdr:cNvSpPr txBox="1"/>
      </xdr:nvSpPr>
      <xdr:spPr>
        <a:xfrm>
          <a:off x="13436111" y="97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139535</xdr:rowOff>
    </xdr:from>
    <xdr:to>
      <xdr:col>67</xdr:col>
      <xdr:colOff>101600</xdr:colOff>
      <xdr:row>57</xdr:row>
      <xdr:rowOff>69685</xdr:rowOff>
    </xdr:to>
    <xdr:sp macro="" textlink="">
      <xdr:nvSpPr>
        <xdr:cNvPr id="611" name="楕円 610"/>
        <xdr:cNvSpPr/>
      </xdr:nvSpPr>
      <xdr:spPr>
        <a:xfrm>
          <a:off x="12763500" y="97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60812</xdr:rowOff>
    </xdr:from>
    <xdr:ext cx="534377" cy="259045"/>
    <xdr:sp macro="" textlink="">
      <xdr:nvSpPr>
        <xdr:cNvPr id="612" name="テキスト ボックス 611"/>
        <xdr:cNvSpPr txBox="1"/>
      </xdr:nvSpPr>
      <xdr:spPr>
        <a:xfrm>
          <a:off x="12547111" y="983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138877</xdr:rowOff>
    </xdr:from>
    <xdr:to>
      <xdr:col>85</xdr:col>
      <xdr:colOff>127000</xdr:colOff>
      <xdr:row>78</xdr:row>
      <xdr:rowOff>139700</xdr:rowOff>
    </xdr:to>
    <xdr:cxnSp macro="">
      <xdr:nvCxnSpPr>
        <xdr:cNvPr id="639" name="直線コネクタ 638"/>
        <xdr:cNvCxnSpPr/>
      </xdr:nvCxnSpPr>
      <xdr:spPr>
        <a:xfrm>
          <a:off x="15481300" y="1351197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138054</xdr:rowOff>
    </xdr:from>
    <xdr:to>
      <xdr:col>81</xdr:col>
      <xdr:colOff>50800</xdr:colOff>
      <xdr:row>78</xdr:row>
      <xdr:rowOff>138877</xdr:rowOff>
    </xdr:to>
    <xdr:cxnSp macro="">
      <xdr:nvCxnSpPr>
        <xdr:cNvPr id="642" name="直線コネクタ 641"/>
        <xdr:cNvCxnSpPr/>
      </xdr:nvCxnSpPr>
      <xdr:spPr>
        <a:xfrm>
          <a:off x="14592300" y="1351115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138054</xdr:rowOff>
    </xdr:from>
    <xdr:to>
      <xdr:col>76</xdr:col>
      <xdr:colOff>114300</xdr:colOff>
      <xdr:row>78</xdr:row>
      <xdr:rowOff>139700</xdr:rowOff>
    </xdr:to>
    <xdr:cxnSp macro="">
      <xdr:nvCxnSpPr>
        <xdr:cNvPr id="645" name="直線コネクタ 644"/>
        <xdr:cNvCxnSpPr/>
      </xdr:nvCxnSpPr>
      <xdr:spPr>
        <a:xfrm flipV="1">
          <a:off x="13703300" y="13511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7" name="テキスト ボックス 646"/>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88077</xdr:rowOff>
    </xdr:from>
    <xdr:to>
      <xdr:col>81</xdr:col>
      <xdr:colOff>101600</xdr:colOff>
      <xdr:row>79</xdr:row>
      <xdr:rowOff>18227</xdr:rowOff>
    </xdr:to>
    <xdr:sp macro="" textlink="">
      <xdr:nvSpPr>
        <xdr:cNvPr id="660" name="楕円 659"/>
        <xdr:cNvSpPr/>
      </xdr:nvSpPr>
      <xdr:spPr>
        <a:xfrm>
          <a:off x="15430500" y="134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9354</xdr:rowOff>
    </xdr:from>
    <xdr:ext cx="313932" cy="259045"/>
    <xdr:sp macro="" textlink="">
      <xdr:nvSpPr>
        <xdr:cNvPr id="661" name="テキスト ボックス 660"/>
        <xdr:cNvSpPr txBox="1"/>
      </xdr:nvSpPr>
      <xdr:spPr>
        <a:xfrm>
          <a:off x="15324333" y="13553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87254</xdr:rowOff>
    </xdr:from>
    <xdr:to>
      <xdr:col>76</xdr:col>
      <xdr:colOff>165100</xdr:colOff>
      <xdr:row>79</xdr:row>
      <xdr:rowOff>17404</xdr:rowOff>
    </xdr:to>
    <xdr:sp macro="" textlink="">
      <xdr:nvSpPr>
        <xdr:cNvPr id="662" name="楕円 661"/>
        <xdr:cNvSpPr/>
      </xdr:nvSpPr>
      <xdr:spPr>
        <a:xfrm>
          <a:off x="145415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8531</xdr:rowOff>
    </xdr:from>
    <xdr:ext cx="313932" cy="259045"/>
    <xdr:sp macro="" textlink="">
      <xdr:nvSpPr>
        <xdr:cNvPr id="663" name="テキスト ボックス 662"/>
        <xdr:cNvSpPr txBox="1"/>
      </xdr:nvSpPr>
      <xdr:spPr>
        <a:xfrm>
          <a:off x="14435333" y="13553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126189</xdr:rowOff>
    </xdr:from>
    <xdr:to>
      <xdr:col>85</xdr:col>
      <xdr:colOff>127000</xdr:colOff>
      <xdr:row>96</xdr:row>
      <xdr:rowOff>140226</xdr:rowOff>
    </xdr:to>
    <xdr:cxnSp macro="">
      <xdr:nvCxnSpPr>
        <xdr:cNvPr id="695" name="直線コネクタ 694"/>
        <xdr:cNvCxnSpPr/>
      </xdr:nvCxnSpPr>
      <xdr:spPr>
        <a:xfrm>
          <a:off x="15481300" y="16585389"/>
          <a:ext cx="8382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79032</xdr:rowOff>
    </xdr:from>
    <xdr:ext cx="534377" cy="259045"/>
    <xdr:sp macro="" textlink="">
      <xdr:nvSpPr>
        <xdr:cNvPr id="696" name="公債費平均値テキスト"/>
        <xdr:cNvSpPr txBox="1"/>
      </xdr:nvSpPr>
      <xdr:spPr>
        <a:xfrm>
          <a:off x="16370300" y="1670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126189</xdr:rowOff>
    </xdr:from>
    <xdr:to>
      <xdr:col>81</xdr:col>
      <xdr:colOff>50800</xdr:colOff>
      <xdr:row>96</xdr:row>
      <xdr:rowOff>139517</xdr:rowOff>
    </xdr:to>
    <xdr:cxnSp macro="">
      <xdr:nvCxnSpPr>
        <xdr:cNvPr id="698" name="直線コネクタ 697"/>
        <xdr:cNvCxnSpPr/>
      </xdr:nvCxnSpPr>
      <xdr:spPr>
        <a:xfrm flipV="1">
          <a:off x="14592300" y="16585389"/>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22818</xdr:rowOff>
    </xdr:from>
    <xdr:ext cx="534377" cy="259045"/>
    <xdr:sp macro="" textlink="">
      <xdr:nvSpPr>
        <xdr:cNvPr id="700" name="テキスト ボックス 699"/>
        <xdr:cNvSpPr txBox="1"/>
      </xdr:nvSpPr>
      <xdr:spPr>
        <a:xfrm>
          <a:off x="15214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114233</xdr:rowOff>
    </xdr:from>
    <xdr:to>
      <xdr:col>76</xdr:col>
      <xdr:colOff>114300</xdr:colOff>
      <xdr:row>96</xdr:row>
      <xdr:rowOff>139517</xdr:rowOff>
    </xdr:to>
    <xdr:cxnSp macro="">
      <xdr:nvCxnSpPr>
        <xdr:cNvPr id="701" name="直線コネクタ 700"/>
        <xdr:cNvCxnSpPr/>
      </xdr:nvCxnSpPr>
      <xdr:spPr>
        <a:xfrm>
          <a:off x="13703300" y="16573433"/>
          <a:ext cx="8890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157556</xdr:rowOff>
    </xdr:from>
    <xdr:ext cx="534377" cy="259045"/>
    <xdr:sp macro="" textlink="">
      <xdr:nvSpPr>
        <xdr:cNvPr id="703" name="テキスト ボックス 702"/>
        <xdr:cNvSpPr txBox="1"/>
      </xdr:nvSpPr>
      <xdr:spPr>
        <a:xfrm>
          <a:off x="14325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114233</xdr:rowOff>
    </xdr:from>
    <xdr:to>
      <xdr:col>71</xdr:col>
      <xdr:colOff>177800</xdr:colOff>
      <xdr:row>96</xdr:row>
      <xdr:rowOff>119994</xdr:rowOff>
    </xdr:to>
    <xdr:cxnSp macro="">
      <xdr:nvCxnSpPr>
        <xdr:cNvPr id="704" name="直線コネクタ 703"/>
        <xdr:cNvCxnSpPr/>
      </xdr:nvCxnSpPr>
      <xdr:spPr>
        <a:xfrm flipV="1">
          <a:off x="12814300" y="16573433"/>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72379</xdr:rowOff>
    </xdr:from>
    <xdr:ext cx="534377" cy="259045"/>
    <xdr:sp macro="" textlink="">
      <xdr:nvSpPr>
        <xdr:cNvPr id="706" name="テキスト ボックス 705"/>
        <xdr:cNvSpPr txBox="1"/>
      </xdr:nvSpPr>
      <xdr:spPr>
        <a:xfrm>
          <a:off x="13436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52148</xdr:rowOff>
    </xdr:from>
    <xdr:ext cx="534377" cy="259045"/>
    <xdr:sp macro="" textlink="">
      <xdr:nvSpPr>
        <xdr:cNvPr id="708" name="テキスト ボックス 707"/>
        <xdr:cNvSpPr txBox="1"/>
      </xdr:nvSpPr>
      <xdr:spPr>
        <a:xfrm>
          <a:off x="12547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89426</xdr:rowOff>
    </xdr:from>
    <xdr:to>
      <xdr:col>85</xdr:col>
      <xdr:colOff>177800</xdr:colOff>
      <xdr:row>97</xdr:row>
      <xdr:rowOff>19576</xdr:rowOff>
    </xdr:to>
    <xdr:sp macro="" textlink="">
      <xdr:nvSpPr>
        <xdr:cNvPr id="714" name="楕円 713"/>
        <xdr:cNvSpPr/>
      </xdr:nvSpPr>
      <xdr:spPr>
        <a:xfrm>
          <a:off x="16268700" y="1654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112303</xdr:rowOff>
    </xdr:from>
    <xdr:ext cx="534377" cy="259045"/>
    <xdr:sp macro="" textlink="">
      <xdr:nvSpPr>
        <xdr:cNvPr id="715" name="公債費該当値テキスト"/>
        <xdr:cNvSpPr txBox="1"/>
      </xdr:nvSpPr>
      <xdr:spPr>
        <a:xfrm>
          <a:off x="16370300" y="164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75389</xdr:rowOff>
    </xdr:from>
    <xdr:to>
      <xdr:col>81</xdr:col>
      <xdr:colOff>101600</xdr:colOff>
      <xdr:row>97</xdr:row>
      <xdr:rowOff>5539</xdr:rowOff>
    </xdr:to>
    <xdr:sp macro="" textlink="">
      <xdr:nvSpPr>
        <xdr:cNvPr id="716" name="楕円 715"/>
        <xdr:cNvSpPr/>
      </xdr:nvSpPr>
      <xdr:spPr>
        <a:xfrm>
          <a:off x="15430500" y="165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22066</xdr:rowOff>
    </xdr:from>
    <xdr:ext cx="534377" cy="259045"/>
    <xdr:sp macro="" textlink="">
      <xdr:nvSpPr>
        <xdr:cNvPr id="717" name="テキスト ボックス 716"/>
        <xdr:cNvSpPr txBox="1"/>
      </xdr:nvSpPr>
      <xdr:spPr>
        <a:xfrm>
          <a:off x="15214111" y="1630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88717</xdr:rowOff>
    </xdr:from>
    <xdr:to>
      <xdr:col>76</xdr:col>
      <xdr:colOff>165100</xdr:colOff>
      <xdr:row>97</xdr:row>
      <xdr:rowOff>18867</xdr:rowOff>
    </xdr:to>
    <xdr:sp macro="" textlink="">
      <xdr:nvSpPr>
        <xdr:cNvPr id="718" name="楕円 717"/>
        <xdr:cNvSpPr/>
      </xdr:nvSpPr>
      <xdr:spPr>
        <a:xfrm>
          <a:off x="14541500" y="165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35394</xdr:rowOff>
    </xdr:from>
    <xdr:ext cx="534377" cy="259045"/>
    <xdr:sp macro="" textlink="">
      <xdr:nvSpPr>
        <xdr:cNvPr id="719" name="テキスト ボックス 718"/>
        <xdr:cNvSpPr txBox="1"/>
      </xdr:nvSpPr>
      <xdr:spPr>
        <a:xfrm>
          <a:off x="14325111" y="1632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63433</xdr:rowOff>
    </xdr:from>
    <xdr:to>
      <xdr:col>72</xdr:col>
      <xdr:colOff>38100</xdr:colOff>
      <xdr:row>96</xdr:row>
      <xdr:rowOff>165033</xdr:rowOff>
    </xdr:to>
    <xdr:sp macro="" textlink="">
      <xdr:nvSpPr>
        <xdr:cNvPr id="720" name="楕円 719"/>
        <xdr:cNvSpPr/>
      </xdr:nvSpPr>
      <xdr:spPr>
        <a:xfrm>
          <a:off x="13652500" y="1652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10110</xdr:rowOff>
    </xdr:from>
    <xdr:ext cx="534377" cy="259045"/>
    <xdr:sp macro="" textlink="">
      <xdr:nvSpPr>
        <xdr:cNvPr id="721" name="テキスト ボックス 720"/>
        <xdr:cNvSpPr txBox="1"/>
      </xdr:nvSpPr>
      <xdr:spPr>
        <a:xfrm>
          <a:off x="13436111" y="1629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69194</xdr:rowOff>
    </xdr:from>
    <xdr:to>
      <xdr:col>67</xdr:col>
      <xdr:colOff>101600</xdr:colOff>
      <xdr:row>96</xdr:row>
      <xdr:rowOff>170794</xdr:rowOff>
    </xdr:to>
    <xdr:sp macro="" textlink="">
      <xdr:nvSpPr>
        <xdr:cNvPr id="722" name="楕円 721"/>
        <xdr:cNvSpPr/>
      </xdr:nvSpPr>
      <xdr:spPr>
        <a:xfrm>
          <a:off x="12763500" y="1652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15871</xdr:rowOff>
    </xdr:from>
    <xdr:ext cx="534377" cy="259045"/>
    <xdr:sp macro="" textlink="">
      <xdr:nvSpPr>
        <xdr:cNvPr id="723" name="テキスト ボックス 722"/>
        <xdr:cNvSpPr txBox="1"/>
      </xdr:nvSpPr>
      <xdr:spPr>
        <a:xfrm>
          <a:off x="12547111" y="1630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9" name="テキスト ボックス 738"/>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101409</xdr:rowOff>
    </xdr:from>
    <xdr:to>
      <xdr:col>116</xdr:col>
      <xdr:colOff>62864</xdr:colOff>
      <xdr:row>38</xdr:row>
      <xdr:rowOff>25400</xdr:rowOff>
    </xdr:to>
    <xdr:cxnSp macro="">
      <xdr:nvCxnSpPr>
        <xdr:cNvPr id="743" name="直線コネクタ 742"/>
        <xdr:cNvCxnSpPr/>
      </xdr:nvCxnSpPr>
      <xdr:spPr>
        <a:xfrm flipV="1">
          <a:off x="22159595" y="5416359"/>
          <a:ext cx="1269" cy="1124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4"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48086</xdr:rowOff>
    </xdr:from>
    <xdr:ext cx="469744" cy="259045"/>
    <xdr:sp macro="" textlink="">
      <xdr:nvSpPr>
        <xdr:cNvPr id="746" name="諸支出金最大値テキスト"/>
        <xdr:cNvSpPr txBox="1"/>
      </xdr:nvSpPr>
      <xdr:spPr>
        <a:xfrm>
          <a:off x="22212300" y="519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101409</xdr:rowOff>
    </xdr:from>
    <xdr:to>
      <xdr:col>116</xdr:col>
      <xdr:colOff>152400</xdr:colOff>
      <xdr:row>31</xdr:row>
      <xdr:rowOff>101409</xdr:rowOff>
    </xdr:to>
    <xdr:cxnSp macro="">
      <xdr:nvCxnSpPr>
        <xdr:cNvPr id="747" name="直線コネクタ 746"/>
        <xdr:cNvCxnSpPr/>
      </xdr:nvCxnSpPr>
      <xdr:spPr>
        <a:xfrm>
          <a:off x="22072600" y="54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101409</xdr:rowOff>
    </xdr:from>
    <xdr:to>
      <xdr:col>116</xdr:col>
      <xdr:colOff>63500</xdr:colOff>
      <xdr:row>31</xdr:row>
      <xdr:rowOff>124270</xdr:rowOff>
    </xdr:to>
    <xdr:cxnSp macro="">
      <xdr:nvCxnSpPr>
        <xdr:cNvPr id="748" name="直線コネクタ 747"/>
        <xdr:cNvCxnSpPr/>
      </xdr:nvCxnSpPr>
      <xdr:spPr>
        <a:xfrm flipV="1">
          <a:off x="21323300" y="541635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46181</xdr:rowOff>
    </xdr:from>
    <xdr:ext cx="378565" cy="259045"/>
    <xdr:sp macro="" textlink="">
      <xdr:nvSpPr>
        <xdr:cNvPr id="749" name="諸支出金平均値テキスト"/>
        <xdr:cNvSpPr txBox="1"/>
      </xdr:nvSpPr>
      <xdr:spPr>
        <a:xfrm>
          <a:off x="22212300" y="63898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67754</xdr:rowOff>
    </xdr:from>
    <xdr:to>
      <xdr:col>116</xdr:col>
      <xdr:colOff>114300</xdr:colOff>
      <xdr:row>37</xdr:row>
      <xdr:rowOff>169354</xdr:rowOff>
    </xdr:to>
    <xdr:sp macro="" textlink="">
      <xdr:nvSpPr>
        <xdr:cNvPr id="750" name="フローチャート: 判断 749"/>
        <xdr:cNvSpPr/>
      </xdr:nvSpPr>
      <xdr:spPr>
        <a:xfrm>
          <a:off x="221107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64262</xdr:rowOff>
    </xdr:from>
    <xdr:to>
      <xdr:col>111</xdr:col>
      <xdr:colOff>177800</xdr:colOff>
      <xdr:row>31</xdr:row>
      <xdr:rowOff>124270</xdr:rowOff>
    </xdr:to>
    <xdr:cxnSp macro="">
      <xdr:nvCxnSpPr>
        <xdr:cNvPr id="751" name="直線コネクタ 750"/>
        <xdr:cNvCxnSpPr/>
      </xdr:nvCxnSpPr>
      <xdr:spPr>
        <a:xfrm>
          <a:off x="20434300" y="5379212"/>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54610</xdr:rowOff>
    </xdr:from>
    <xdr:to>
      <xdr:col>112</xdr:col>
      <xdr:colOff>38100</xdr:colOff>
      <xdr:row>37</xdr:row>
      <xdr:rowOff>156210</xdr:rowOff>
    </xdr:to>
    <xdr:sp macro="" textlink="">
      <xdr:nvSpPr>
        <xdr:cNvPr id="752" name="フローチャート: 判断 751"/>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147337</xdr:rowOff>
    </xdr:from>
    <xdr:ext cx="378565" cy="259045"/>
    <xdr:sp macro="" textlink="">
      <xdr:nvSpPr>
        <xdr:cNvPr id="753" name="テキスト ボックス 752"/>
        <xdr:cNvSpPr txBox="1"/>
      </xdr:nvSpPr>
      <xdr:spPr>
        <a:xfrm>
          <a:off x="21134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64262</xdr:rowOff>
    </xdr:from>
    <xdr:to>
      <xdr:col>107</xdr:col>
      <xdr:colOff>50800</xdr:colOff>
      <xdr:row>31</xdr:row>
      <xdr:rowOff>161417</xdr:rowOff>
    </xdr:to>
    <xdr:cxnSp macro="">
      <xdr:nvCxnSpPr>
        <xdr:cNvPr id="754" name="直線コネクタ 753"/>
        <xdr:cNvCxnSpPr/>
      </xdr:nvCxnSpPr>
      <xdr:spPr>
        <a:xfrm flipV="1">
          <a:off x="19545300" y="5379212"/>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47180</xdr:rowOff>
    </xdr:from>
    <xdr:to>
      <xdr:col>107</xdr:col>
      <xdr:colOff>101600</xdr:colOff>
      <xdr:row>37</xdr:row>
      <xdr:rowOff>148780</xdr:rowOff>
    </xdr:to>
    <xdr:sp macro="" textlink="">
      <xdr:nvSpPr>
        <xdr:cNvPr id="755" name="フローチャート: 判断 754"/>
        <xdr:cNvSpPr/>
      </xdr:nvSpPr>
      <xdr:spPr>
        <a:xfrm>
          <a:off x="203835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139908</xdr:rowOff>
    </xdr:from>
    <xdr:ext cx="378565" cy="259045"/>
    <xdr:sp macro="" textlink="">
      <xdr:nvSpPr>
        <xdr:cNvPr id="756" name="テキスト ボックス 755"/>
        <xdr:cNvSpPr txBox="1"/>
      </xdr:nvSpPr>
      <xdr:spPr>
        <a:xfrm>
          <a:off x="20245017" y="6483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168847</xdr:rowOff>
    </xdr:from>
    <xdr:to>
      <xdr:col>102</xdr:col>
      <xdr:colOff>114300</xdr:colOff>
      <xdr:row>31</xdr:row>
      <xdr:rowOff>161417</xdr:rowOff>
    </xdr:to>
    <xdr:cxnSp macro="">
      <xdr:nvCxnSpPr>
        <xdr:cNvPr id="757" name="直線コネクタ 756"/>
        <xdr:cNvCxnSpPr/>
      </xdr:nvCxnSpPr>
      <xdr:spPr>
        <a:xfrm>
          <a:off x="18656300" y="5312347"/>
          <a:ext cx="889000" cy="16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169482</xdr:rowOff>
    </xdr:from>
    <xdr:to>
      <xdr:col>102</xdr:col>
      <xdr:colOff>165100</xdr:colOff>
      <xdr:row>37</xdr:row>
      <xdr:rowOff>99632</xdr:rowOff>
    </xdr:to>
    <xdr:sp macro="" textlink="">
      <xdr:nvSpPr>
        <xdr:cNvPr id="758" name="フローチャート: 判断 757"/>
        <xdr:cNvSpPr/>
      </xdr:nvSpPr>
      <xdr:spPr>
        <a:xfrm>
          <a:off x="19494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90759</xdr:rowOff>
    </xdr:from>
    <xdr:ext cx="378565" cy="259045"/>
    <xdr:sp macro="" textlink="">
      <xdr:nvSpPr>
        <xdr:cNvPr id="759" name="テキスト ボックス 758"/>
        <xdr:cNvSpPr txBox="1"/>
      </xdr:nvSpPr>
      <xdr:spPr>
        <a:xfrm>
          <a:off x="19356017" y="643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35179</xdr:rowOff>
    </xdr:from>
    <xdr:to>
      <xdr:col>98</xdr:col>
      <xdr:colOff>38100</xdr:colOff>
      <xdr:row>37</xdr:row>
      <xdr:rowOff>136779</xdr:rowOff>
    </xdr:to>
    <xdr:sp macro="" textlink="">
      <xdr:nvSpPr>
        <xdr:cNvPr id="760" name="フローチャート: 判断 759"/>
        <xdr:cNvSpPr/>
      </xdr:nvSpPr>
      <xdr:spPr>
        <a:xfrm>
          <a:off x="18605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127906</xdr:rowOff>
    </xdr:from>
    <xdr:ext cx="378565" cy="259045"/>
    <xdr:sp macro="" textlink="">
      <xdr:nvSpPr>
        <xdr:cNvPr id="761" name="テキスト ボックス 760"/>
        <xdr:cNvSpPr txBox="1"/>
      </xdr:nvSpPr>
      <xdr:spPr>
        <a:xfrm>
          <a:off x="18467017" y="647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50609</xdr:rowOff>
    </xdr:from>
    <xdr:to>
      <xdr:col>116</xdr:col>
      <xdr:colOff>114300</xdr:colOff>
      <xdr:row>31</xdr:row>
      <xdr:rowOff>152209</xdr:rowOff>
    </xdr:to>
    <xdr:sp macro="" textlink="">
      <xdr:nvSpPr>
        <xdr:cNvPr id="767" name="楕円 766"/>
        <xdr:cNvSpPr/>
      </xdr:nvSpPr>
      <xdr:spPr>
        <a:xfrm>
          <a:off x="22110700" y="53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3636</xdr:rowOff>
    </xdr:from>
    <xdr:ext cx="469744" cy="259045"/>
    <xdr:sp macro="" textlink="">
      <xdr:nvSpPr>
        <xdr:cNvPr id="768" name="諸支出金該当値テキスト"/>
        <xdr:cNvSpPr txBox="1"/>
      </xdr:nvSpPr>
      <xdr:spPr>
        <a:xfrm>
          <a:off x="22212300" y="531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73470</xdr:rowOff>
    </xdr:from>
    <xdr:to>
      <xdr:col>112</xdr:col>
      <xdr:colOff>38100</xdr:colOff>
      <xdr:row>32</xdr:row>
      <xdr:rowOff>3620</xdr:rowOff>
    </xdr:to>
    <xdr:sp macro="" textlink="">
      <xdr:nvSpPr>
        <xdr:cNvPr id="769" name="楕円 768"/>
        <xdr:cNvSpPr/>
      </xdr:nvSpPr>
      <xdr:spPr>
        <a:xfrm>
          <a:off x="21272500" y="538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20147</xdr:rowOff>
    </xdr:from>
    <xdr:ext cx="469744" cy="259045"/>
    <xdr:sp macro="" textlink="">
      <xdr:nvSpPr>
        <xdr:cNvPr id="770" name="テキスト ボックス 769"/>
        <xdr:cNvSpPr txBox="1"/>
      </xdr:nvSpPr>
      <xdr:spPr>
        <a:xfrm>
          <a:off x="21088428" y="516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13462</xdr:rowOff>
    </xdr:from>
    <xdr:to>
      <xdr:col>107</xdr:col>
      <xdr:colOff>101600</xdr:colOff>
      <xdr:row>31</xdr:row>
      <xdr:rowOff>115062</xdr:rowOff>
    </xdr:to>
    <xdr:sp macro="" textlink="">
      <xdr:nvSpPr>
        <xdr:cNvPr id="771" name="楕円 770"/>
        <xdr:cNvSpPr/>
      </xdr:nvSpPr>
      <xdr:spPr>
        <a:xfrm>
          <a:off x="20383500" y="53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131589</xdr:rowOff>
    </xdr:from>
    <xdr:ext cx="469744" cy="259045"/>
    <xdr:sp macro="" textlink="">
      <xdr:nvSpPr>
        <xdr:cNvPr id="772" name="テキスト ボックス 771"/>
        <xdr:cNvSpPr txBox="1"/>
      </xdr:nvSpPr>
      <xdr:spPr>
        <a:xfrm>
          <a:off x="20199428" y="51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110617</xdr:rowOff>
    </xdr:from>
    <xdr:to>
      <xdr:col>102</xdr:col>
      <xdr:colOff>165100</xdr:colOff>
      <xdr:row>32</xdr:row>
      <xdr:rowOff>40767</xdr:rowOff>
    </xdr:to>
    <xdr:sp macro="" textlink="">
      <xdr:nvSpPr>
        <xdr:cNvPr id="773" name="楕円 772"/>
        <xdr:cNvSpPr/>
      </xdr:nvSpPr>
      <xdr:spPr>
        <a:xfrm>
          <a:off x="19494500" y="54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57294</xdr:rowOff>
    </xdr:from>
    <xdr:ext cx="469744" cy="259045"/>
    <xdr:sp macro="" textlink="">
      <xdr:nvSpPr>
        <xdr:cNvPr id="774" name="テキスト ボックス 773"/>
        <xdr:cNvSpPr txBox="1"/>
      </xdr:nvSpPr>
      <xdr:spPr>
        <a:xfrm>
          <a:off x="19310428" y="520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118047</xdr:rowOff>
    </xdr:from>
    <xdr:to>
      <xdr:col>98</xdr:col>
      <xdr:colOff>38100</xdr:colOff>
      <xdr:row>31</xdr:row>
      <xdr:rowOff>48197</xdr:rowOff>
    </xdr:to>
    <xdr:sp macro="" textlink="">
      <xdr:nvSpPr>
        <xdr:cNvPr id="775" name="楕円 774"/>
        <xdr:cNvSpPr/>
      </xdr:nvSpPr>
      <xdr:spPr>
        <a:xfrm>
          <a:off x="18605500" y="526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64724</xdr:rowOff>
    </xdr:from>
    <xdr:ext cx="469744" cy="259045"/>
    <xdr:sp macro="" textlink="">
      <xdr:nvSpPr>
        <xdr:cNvPr id="776" name="テキスト ボックス 775"/>
        <xdr:cNvSpPr txBox="1"/>
      </xdr:nvSpPr>
      <xdr:spPr>
        <a:xfrm>
          <a:off x="18421428" y="503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民生費は、住民一人当たり</a:t>
          </a:r>
          <a:r>
            <a:rPr lang="en-US" altLang="ja-JP" sz="1100" b="0" i="0" baseline="0">
              <a:solidFill>
                <a:schemeClr val="dk1"/>
              </a:solidFill>
              <a:effectLst/>
              <a:latin typeface="+mn-lt"/>
              <a:ea typeface="+mn-ea"/>
              <a:cs typeface="+mn-cs"/>
            </a:rPr>
            <a:t>179,640</a:t>
          </a:r>
          <a:r>
            <a:rPr lang="ja-JP" altLang="ja-JP" sz="1100" b="0" i="0" baseline="0">
              <a:solidFill>
                <a:schemeClr val="dk1"/>
              </a:solidFill>
              <a:effectLst/>
              <a:latin typeface="+mn-lt"/>
              <a:ea typeface="+mn-ea"/>
              <a:cs typeface="+mn-cs"/>
            </a:rPr>
            <a:t>円となっており、決算額全体の約４７％を占めている。平成２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年度から増加傾向にあるが、子ども・子育て支援や、障害者福祉など社会保障費によるものである。</a:t>
          </a:r>
          <a:endParaRPr lang="ja-JP" altLang="ja-JP" sz="1400">
            <a:effectLst/>
          </a:endParaRPr>
        </a:p>
        <a:p>
          <a:r>
            <a:rPr kumimoji="1" lang="ja-JP" altLang="ja-JP" sz="1100">
              <a:solidFill>
                <a:schemeClr val="dk1"/>
              </a:solidFill>
              <a:effectLst/>
              <a:latin typeface="+mn-lt"/>
              <a:ea typeface="+mn-ea"/>
              <a:cs typeface="+mn-cs"/>
            </a:rPr>
            <a:t>公債費は、投資経費の抑制等により減少傾向</a:t>
          </a:r>
          <a:r>
            <a:rPr kumimoji="1" lang="ja-JP" altLang="en-US" sz="1100">
              <a:solidFill>
                <a:schemeClr val="dk1"/>
              </a:solidFill>
              <a:effectLst/>
              <a:latin typeface="+mn-lt"/>
              <a:ea typeface="+mn-ea"/>
              <a:cs typeface="+mn-cs"/>
            </a:rPr>
            <a:t>にあり</a:t>
          </a:r>
          <a:r>
            <a:rPr kumimoji="1" lang="ja-JP" altLang="ja-JP" sz="1100">
              <a:solidFill>
                <a:schemeClr val="dk1"/>
              </a:solidFill>
              <a:effectLst/>
              <a:latin typeface="+mn-lt"/>
              <a:ea typeface="+mn-ea"/>
              <a:cs typeface="+mn-cs"/>
            </a:rPr>
            <a:t>、今後も適正な市債の発行に努めていきたい。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９年度は、行財政力強化プラン２０１４に基づく取り組みを推進し、経費の削減、効率的かつ効果的な財政運営に努めたものの、義務的経費である扶助費が増加するなど厳しい状況であり、財政調整基金を取り崩すこととなった。</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　今後も景気の大幅な回復は期待できず、扶助費など社会保障関係の経費は増加傾向にあるため、引き続き厳しい財政状況が想定される。そのため、財政力の強化に向けた取組みを中心に財政基盤の一層の強化に努めなければならな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全ての会計において黒字となっている。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平成２７年度及び平成２８年度に赤字決算であった</a:t>
          </a:r>
          <a:r>
            <a:rPr lang="ja-JP" altLang="ja-JP" sz="1100" b="0" i="0" baseline="0">
              <a:solidFill>
                <a:schemeClr val="dk1"/>
              </a:solidFill>
              <a:effectLst/>
              <a:latin typeface="+mn-lt"/>
              <a:ea typeface="+mn-ea"/>
              <a:cs typeface="+mn-cs"/>
            </a:rPr>
            <a:t>国民健康保険事業特別会計</a:t>
          </a:r>
          <a:r>
            <a:rPr lang="ja-JP" altLang="en-US" sz="1100" b="0" i="0" baseline="0">
              <a:solidFill>
                <a:schemeClr val="dk1"/>
              </a:solidFill>
              <a:effectLst/>
              <a:latin typeface="+mn-lt"/>
              <a:ea typeface="+mn-ea"/>
              <a:cs typeface="+mn-cs"/>
            </a:rPr>
            <a:t>については、被保険者の減少に伴う保険給付費が減少したことなどにより黒字に転じている。</a:t>
          </a:r>
          <a:endParaRPr lang="en-US" altLang="ja-JP" sz="1100" b="0" i="0" baseline="0">
            <a:solidFill>
              <a:schemeClr val="dk1"/>
            </a:solidFill>
            <a:effectLst/>
            <a:latin typeface="+mn-lt"/>
            <a:ea typeface="+mn-ea"/>
            <a:cs typeface="+mn-cs"/>
          </a:endParaRPr>
        </a:p>
        <a:p>
          <a:pPr rtl="0" eaLnBrk="1" fontAlgn="base" latinLnBrk="0" hangingPunct="1"/>
          <a:r>
            <a:rPr lang="ja-JP" altLang="ja-JP" sz="1100" b="0" i="0" baseline="0">
              <a:solidFill>
                <a:schemeClr val="dk1"/>
              </a:solidFill>
              <a:effectLst/>
              <a:latin typeface="+mn-lt"/>
              <a:ea typeface="+mn-ea"/>
              <a:cs typeface="+mn-cs"/>
            </a:rPr>
            <a:t>　平成２５年度までのその他会計（赤字）について、食肉センター事業特別会計が平成２１年度に経営健全化計画を策定し、累積赤字解消を目指して経営健全化に取り組んだ結果、平成２５年度末に累積赤字を解消している。また、商業観光施設事業会計において、平成２５年度に赤字が発生したものの、平成２６年度には解消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実質公債費比率の分子の大部分を占める元利償還金等</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、算入公債費等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ともに横ばい傾向にある。</a:t>
          </a:r>
          <a:r>
            <a:rPr lang="ja-JP" altLang="en-US" sz="1100" b="0" i="0" baseline="0">
              <a:solidFill>
                <a:schemeClr val="dk1"/>
              </a:solidFill>
              <a:effectLst/>
              <a:latin typeface="+mn-lt"/>
              <a:ea typeface="+mn-ea"/>
              <a:cs typeface="+mn-cs"/>
            </a:rPr>
            <a:t>引き続き地方債の発行にあたっては、適正な発行に努めていく。</a:t>
          </a:r>
          <a:endParaRPr lang="en-US" altLang="ja-JP" sz="1100" b="0" i="0" baseline="0">
            <a:solidFill>
              <a:schemeClr val="dk1"/>
            </a:solidFill>
            <a:effectLst/>
            <a:latin typeface="+mn-lt"/>
            <a:ea typeface="+mn-ea"/>
            <a:cs typeface="+mn-cs"/>
          </a:endParaRPr>
        </a:p>
        <a:p>
          <a:pPr rtl="0" eaLnBrk="1" fontAlgn="base" latinLnBrk="0" hangingPunct="1"/>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一般会計の退職手当負担見込額が増加する一方、財政調整基金等の充当可能基金が減少したことにより、将来負担比率の分子は増加し、将来負担比率も平成２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年度に比べて増加している。（対前年度比</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ポイント増加）</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今後は、より一層、現在の負担と将来の負担を念頭においた中・長期的な観点から、健全な財政運営に努めていきたい。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徳島県徳島市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収入は徴収率向上の取り組み等により増加傾向にあるものの、社会保障関係経費である扶助費が大幅に増加したこと等による収支不足を補うため、財政調整基金及び減債基金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市税などの自主財源や交付金などの特定財源の積極的な活用等により、財政調整基金及び減債基金取り崩しの抑制に努める。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が魅せるまち・とくしま事業推進基金：</a:t>
          </a:r>
          <a:r>
            <a:rPr lang="en-US" altLang="ja-JP" sz="1300">
              <a:effectLst/>
              <a:latin typeface="ＭＳ ゴシック" panose="020B0609070205080204" pitchFamily="49" charset="-128"/>
              <a:ea typeface="ＭＳ ゴシック" panose="020B0609070205080204" pitchFamily="49" charset="-128"/>
            </a:rPr>
            <a:t>LED(</a:t>
          </a:r>
          <a:r>
            <a:rPr lang="ja-JP" altLang="en-US" sz="1300">
              <a:effectLst/>
              <a:latin typeface="ＭＳ ゴシック" panose="020B0609070205080204" pitchFamily="49" charset="-128"/>
              <a:ea typeface="ＭＳ ゴシック" panose="020B0609070205080204" pitchFamily="49" charset="-128"/>
            </a:rPr>
            <a:t>発光ダイオードをいう。</a:t>
          </a:r>
          <a:r>
            <a:rPr lang="en-US" altLang="ja-JP" sz="1300">
              <a:effectLst/>
              <a:latin typeface="ＭＳ ゴシック" panose="020B0609070205080204" pitchFamily="49" charset="-128"/>
              <a:ea typeface="ＭＳ ゴシック" panose="020B0609070205080204" pitchFamily="49" charset="-128"/>
            </a:rPr>
            <a:t>)</a:t>
          </a:r>
          <a:r>
            <a:rPr lang="ja-JP" altLang="en-US" sz="1300">
              <a:effectLst/>
              <a:latin typeface="ＭＳ ゴシック" panose="020B0609070205080204" pitchFamily="49" charset="-128"/>
              <a:ea typeface="ＭＳ ゴシック" panose="020B0609070205080204" pitchFamily="49" charset="-128"/>
            </a:rPr>
            <a:t>を活用したまちづくりに関する事業を総合的に推進</a:t>
          </a:r>
          <a:endParaRPr lang="en-US" altLang="ja-JP" sz="1300">
            <a:effectLst/>
            <a:latin typeface="ＭＳ ゴシック" panose="020B0609070205080204" pitchFamily="49" charset="-128"/>
            <a:ea typeface="ＭＳ ゴシック" panose="020B0609070205080204" pitchFamily="49" charset="-128"/>
          </a:endParaRPr>
        </a:p>
        <a:p>
          <a:endParaRPr lang="en-US"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effectLst/>
              <a:latin typeface="ＭＳ ゴシック" panose="020B0609070205080204" pitchFamily="49" charset="-128"/>
              <a:ea typeface="ＭＳ ゴシック" panose="020B0609070205080204" pitchFamily="49" charset="-128"/>
            </a:rPr>
            <a:t>中小企業振興基金：本市の中小企業の振興を図る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が魅せるまち・とくしま事業推進基金：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とくしま</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デジタルアートフェスティバルの財源として充当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基金の設置目的に従い、引き続き適正な運用に努める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市税収入は徴収率向上の取り組み等により増加傾向にあるものの、社会保障関係経費である扶助費が大幅に増加したこと等による収支不足を補うため、財政調整基金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市税などの自主財源や交付金などの特定財源の積極的な活用等により、財政調整基金取り崩しの抑制に努める。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市税収入は徴収率向上の取り組み等により増加傾向にあるものの、社会保障関係経費である扶助費が大幅に増加したこと等による収支不足を補うため、減債基金を取り崩したことにより、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市税などの自主財源や交付金などの特定財源の積極的な活用等により、減債基金取り崩しの抑制に努める。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255,309
253,535
191.39
97,348,011
96,923,060
189,673
54,197,718
98,083,733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類似団体内平均値と比較して高い水準にあることから、公共施設総合管理計画に基づき、施設の適切な更新・統廃合・長寿命化の実施に努める。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67"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0" name="フローチャート: 判断 69"/>
        <xdr:cNvSpPr/>
      </xdr:nvSpPr>
      <xdr:spPr>
        <a:xfrm>
          <a:off x="3238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8001</xdr:rowOff>
    </xdr:from>
    <xdr:to>
      <xdr:col>19</xdr:col>
      <xdr:colOff>187325</xdr:colOff>
      <xdr:row>28</xdr:row>
      <xdr:rowOff>109601</xdr:rowOff>
    </xdr:to>
    <xdr:sp macro="" textlink="">
      <xdr:nvSpPr>
        <xdr:cNvPr id="76" name="楕円 75"/>
        <xdr:cNvSpPr/>
      </xdr:nvSpPr>
      <xdr:spPr>
        <a:xfrm>
          <a:off x="4000500" y="55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64135</xdr:rowOff>
    </xdr:from>
    <xdr:to>
      <xdr:col>15</xdr:col>
      <xdr:colOff>187325</xdr:colOff>
      <xdr:row>28</xdr:row>
      <xdr:rowOff>165735</xdr:rowOff>
    </xdr:to>
    <xdr:sp macro="" textlink="">
      <xdr:nvSpPr>
        <xdr:cNvPr id="77" name="楕円 76"/>
        <xdr:cNvSpPr/>
      </xdr:nvSpPr>
      <xdr:spPr>
        <a:xfrm>
          <a:off x="3238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58801</xdr:rowOff>
    </xdr:from>
    <xdr:to>
      <xdr:col>19</xdr:col>
      <xdr:colOff>136525</xdr:colOff>
      <xdr:row>28</xdr:row>
      <xdr:rowOff>114935</xdr:rowOff>
    </xdr:to>
    <xdr:cxnSp macro="">
      <xdr:nvCxnSpPr>
        <xdr:cNvPr id="78" name="直線コネクタ 77"/>
        <xdr:cNvCxnSpPr/>
      </xdr:nvCxnSpPr>
      <xdr:spPr>
        <a:xfrm flipV="1">
          <a:off x="3289300" y="5630926"/>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79" name="n_1ave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91584</xdr:rowOff>
    </xdr:from>
    <xdr:ext cx="405111" cy="259045"/>
    <xdr:sp macro="" textlink="">
      <xdr:nvSpPr>
        <xdr:cNvPr id="80" name="n_2aveValue有形固定資産減価償却率"/>
        <xdr:cNvSpPr txBox="1"/>
      </xdr:nvSpPr>
      <xdr:spPr>
        <a:xfrm>
          <a:off x="3086744"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126128</xdr:rowOff>
    </xdr:from>
    <xdr:ext cx="405111" cy="259045"/>
    <xdr:sp macro="" textlink="">
      <xdr:nvSpPr>
        <xdr:cNvPr id="81" name="n_1mainValue有形固定資産減価償却率"/>
        <xdr:cNvSpPr txBox="1"/>
      </xdr:nvSpPr>
      <xdr:spPr>
        <a:xfrm>
          <a:off x="3836044" y="535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82" name="n_2mainValue有形固定資産減価償却率"/>
        <xdr:cNvSpPr txBox="1"/>
      </xdr:nvSpPr>
      <xdr:spPr>
        <a:xfrm>
          <a:off x="3086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類似団体内平均値よりも長いことから、平均と比べて債務償還能力が低い状況にあるため、実質債務の減少及び業務活動収支の黒字の増加に努める。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7" name="テキスト ボックス 106"/>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3" name="直線コネクタ 112"/>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6"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7" name="直線コネクタ 116"/>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18" name="債務償還可能年数平均値テキスト"/>
        <xdr:cNvSpPr txBox="1"/>
      </xdr:nvSpPr>
      <xdr:spPr>
        <a:xfrm>
          <a:off x="14846300" y="5867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19" name="フローチャート: 判断 118"/>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135618</xdr:rowOff>
    </xdr:from>
    <xdr:to>
      <xdr:col>76</xdr:col>
      <xdr:colOff>73025</xdr:colOff>
      <xdr:row>27</xdr:row>
      <xdr:rowOff>65768</xdr:rowOff>
    </xdr:to>
    <xdr:sp macro="" textlink="">
      <xdr:nvSpPr>
        <xdr:cNvPr id="125" name="楕円 124"/>
        <xdr:cNvSpPr/>
      </xdr:nvSpPr>
      <xdr:spPr>
        <a:xfrm>
          <a:off x="14744700" y="53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50545</xdr:rowOff>
    </xdr:from>
    <xdr:ext cx="340478" cy="259045"/>
    <xdr:sp macro="" textlink="">
      <xdr:nvSpPr>
        <xdr:cNvPr id="126" name="債務償還可能年数該当値テキスト"/>
        <xdr:cNvSpPr txBox="1"/>
      </xdr:nvSpPr>
      <xdr:spPr>
        <a:xfrm>
          <a:off x="14846300" y="5279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255,309
253,535
191.39
97,348,011
96,923,060
189,673
54,197,718
98,083,733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0" name="楕円 69"/>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53975</xdr:rowOff>
    </xdr:from>
    <xdr:to>
      <xdr:col>15</xdr:col>
      <xdr:colOff>101600</xdr:colOff>
      <xdr:row>38</xdr:row>
      <xdr:rowOff>155575</xdr:rowOff>
    </xdr:to>
    <xdr:sp macro="" textlink="">
      <xdr:nvSpPr>
        <xdr:cNvPr id="71" name="楕円 70"/>
        <xdr:cNvSpPr/>
      </xdr:nvSpPr>
      <xdr:spPr>
        <a:xfrm>
          <a:off x="2857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104775</xdr:rowOff>
    </xdr:to>
    <xdr:cxnSp macro="">
      <xdr:nvCxnSpPr>
        <xdr:cNvPr id="72" name="直線コネクタ 71"/>
        <xdr:cNvCxnSpPr/>
      </xdr:nvCxnSpPr>
      <xdr:spPr>
        <a:xfrm flipV="1">
          <a:off x="2908300" y="6591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105427</xdr:rowOff>
    </xdr:from>
    <xdr:ext cx="405111" cy="259045"/>
    <xdr:sp macro="" textlink="">
      <xdr:nvSpPr>
        <xdr:cNvPr id="73" name="n_1aveValue【道路】&#10;有形固定資産減価償却率"/>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4"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75" name="n_1mainValue【道路】&#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146702</xdr:rowOff>
    </xdr:from>
    <xdr:ext cx="405111" cy="259045"/>
    <xdr:sp macro="" textlink="">
      <xdr:nvSpPr>
        <xdr:cNvPr id="76" name="n_2mainValue【道路】&#10;有形固定資産減価償却率"/>
        <xdr:cNvSpPr txBox="1"/>
      </xdr:nvSpPr>
      <xdr:spPr>
        <a:xfrm>
          <a:off x="2705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8" name="直線コネクタ 97"/>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9"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0" name="直線コネクタ 99"/>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1"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2" name="直線コネクタ 101"/>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37111</xdr:rowOff>
    </xdr:from>
    <xdr:ext cx="469744" cy="259045"/>
    <xdr:sp macro="" textlink="">
      <xdr:nvSpPr>
        <xdr:cNvPr id="103" name="【道路】&#10;一人当たり延長平均値テキスト"/>
        <xdr:cNvSpPr txBox="1"/>
      </xdr:nvSpPr>
      <xdr:spPr>
        <a:xfrm>
          <a:off x="10515600" y="6895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4" name="フローチャート: 判断 103"/>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5" name="フローチャート: 判断 104"/>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6" name="フローチャート: 判断 105"/>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142580</xdr:rowOff>
    </xdr:from>
    <xdr:to>
      <xdr:col>50</xdr:col>
      <xdr:colOff>165100</xdr:colOff>
      <xdr:row>40</xdr:row>
      <xdr:rowOff>72730</xdr:rowOff>
    </xdr:to>
    <xdr:sp macro="" textlink="">
      <xdr:nvSpPr>
        <xdr:cNvPr id="112" name="楕円 111"/>
        <xdr:cNvSpPr/>
      </xdr:nvSpPr>
      <xdr:spPr>
        <a:xfrm>
          <a:off x="9588500" y="68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143312</xdr:rowOff>
    </xdr:from>
    <xdr:to>
      <xdr:col>46</xdr:col>
      <xdr:colOff>38100</xdr:colOff>
      <xdr:row>40</xdr:row>
      <xdr:rowOff>73462</xdr:rowOff>
    </xdr:to>
    <xdr:sp macro="" textlink="">
      <xdr:nvSpPr>
        <xdr:cNvPr id="113" name="楕円 112"/>
        <xdr:cNvSpPr/>
      </xdr:nvSpPr>
      <xdr:spPr>
        <a:xfrm>
          <a:off x="8699500" y="68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21930</xdr:rowOff>
    </xdr:from>
    <xdr:to>
      <xdr:col>50</xdr:col>
      <xdr:colOff>114300</xdr:colOff>
      <xdr:row>40</xdr:row>
      <xdr:rowOff>22662</xdr:rowOff>
    </xdr:to>
    <xdr:cxnSp macro="">
      <xdr:nvCxnSpPr>
        <xdr:cNvPr id="114" name="直線コネクタ 113"/>
        <xdr:cNvCxnSpPr/>
      </xdr:nvCxnSpPr>
      <xdr:spPr>
        <a:xfrm flipV="1">
          <a:off x="8750300" y="687993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129968</xdr:rowOff>
    </xdr:from>
    <xdr:ext cx="469744" cy="259045"/>
    <xdr:sp macro="" textlink="">
      <xdr:nvSpPr>
        <xdr:cNvPr id="115" name="n_1aveValue【道路】&#10;一人当たり延長"/>
        <xdr:cNvSpPr txBox="1"/>
      </xdr:nvSpPr>
      <xdr:spPr>
        <a:xfrm>
          <a:off x="93917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7302</xdr:rowOff>
    </xdr:from>
    <xdr:ext cx="469744" cy="259045"/>
    <xdr:sp macro="" textlink="">
      <xdr:nvSpPr>
        <xdr:cNvPr id="116" name="n_2aveValue【道路】&#10;一人当たり延長"/>
        <xdr:cNvSpPr txBox="1"/>
      </xdr:nvSpPr>
      <xdr:spPr>
        <a:xfrm>
          <a:off x="8515427" y="70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89257</xdr:rowOff>
    </xdr:from>
    <xdr:ext cx="469744" cy="259045"/>
    <xdr:sp macro="" textlink="">
      <xdr:nvSpPr>
        <xdr:cNvPr id="117" name="n_1mainValue【道路】&#10;一人当たり延長"/>
        <xdr:cNvSpPr txBox="1"/>
      </xdr:nvSpPr>
      <xdr:spPr>
        <a:xfrm>
          <a:off x="9391727" y="66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89989</xdr:rowOff>
    </xdr:from>
    <xdr:ext cx="469744" cy="259045"/>
    <xdr:sp macro="" textlink="">
      <xdr:nvSpPr>
        <xdr:cNvPr id="118" name="n_2mainValue【道路】&#10;一人当たり延長"/>
        <xdr:cNvSpPr txBox="1"/>
      </xdr:nvSpPr>
      <xdr:spPr>
        <a:xfrm>
          <a:off x="8515427" y="660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3"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45"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156227</xdr:rowOff>
    </xdr:from>
    <xdr:ext cx="405111" cy="259045"/>
    <xdr:sp macro="" textlink="">
      <xdr:nvSpPr>
        <xdr:cNvPr id="147" name="【橋りょう・トンネル】&#10;有形固定資産減価償却率平均値テキスト"/>
        <xdr:cNvSpPr txBox="1"/>
      </xdr:nvSpPr>
      <xdr:spPr>
        <a:xfrm>
          <a:off x="46736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50" name="フローチャート: 判断 149"/>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99695</xdr:rowOff>
    </xdr:from>
    <xdr:to>
      <xdr:col>20</xdr:col>
      <xdr:colOff>38100</xdr:colOff>
      <xdr:row>58</xdr:row>
      <xdr:rowOff>29845</xdr:rowOff>
    </xdr:to>
    <xdr:sp macro="" textlink="">
      <xdr:nvSpPr>
        <xdr:cNvPr id="156" name="楕円 155"/>
        <xdr:cNvSpPr/>
      </xdr:nvSpPr>
      <xdr:spPr>
        <a:xfrm>
          <a:off x="3746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118745</xdr:rowOff>
    </xdr:from>
    <xdr:to>
      <xdr:col>15</xdr:col>
      <xdr:colOff>101600</xdr:colOff>
      <xdr:row>58</xdr:row>
      <xdr:rowOff>48895</xdr:rowOff>
    </xdr:to>
    <xdr:sp macro="" textlink="">
      <xdr:nvSpPr>
        <xdr:cNvPr id="157" name="楕円 156"/>
        <xdr:cNvSpPr/>
      </xdr:nvSpPr>
      <xdr:spPr>
        <a:xfrm>
          <a:off x="2857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150495</xdr:rowOff>
    </xdr:from>
    <xdr:to>
      <xdr:col>19</xdr:col>
      <xdr:colOff>177800</xdr:colOff>
      <xdr:row>57</xdr:row>
      <xdr:rowOff>169545</xdr:rowOff>
    </xdr:to>
    <xdr:cxnSp macro="">
      <xdr:nvCxnSpPr>
        <xdr:cNvPr id="158" name="直線コネクタ 157"/>
        <xdr:cNvCxnSpPr/>
      </xdr:nvCxnSpPr>
      <xdr:spPr>
        <a:xfrm flipV="1">
          <a:off x="2908300" y="99231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131462</xdr:rowOff>
    </xdr:from>
    <xdr:ext cx="405111" cy="259045"/>
    <xdr:sp macro="" textlink="">
      <xdr:nvSpPr>
        <xdr:cNvPr id="159" name="n_1aveValue【橋りょう・トンネル】&#10;有形固定資産減価償却率"/>
        <xdr:cNvSpPr txBox="1"/>
      </xdr:nvSpPr>
      <xdr:spPr>
        <a:xfrm>
          <a:off x="3582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112412</xdr:rowOff>
    </xdr:from>
    <xdr:ext cx="405111" cy="259045"/>
    <xdr:sp macro="" textlink="">
      <xdr:nvSpPr>
        <xdr:cNvPr id="160" name="n_2aveValue【橋りょう・トンネル】&#10;有形固定資産減価償却率"/>
        <xdr:cNvSpPr txBox="1"/>
      </xdr:nvSpPr>
      <xdr:spPr>
        <a:xfrm>
          <a:off x="270574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46372</xdr:rowOff>
    </xdr:from>
    <xdr:ext cx="405111" cy="259045"/>
    <xdr:sp macro="" textlink="">
      <xdr:nvSpPr>
        <xdr:cNvPr id="161" name="n_1mainValue【橋りょう・トンネル】&#10;有形固定資産減価償却率"/>
        <xdr:cNvSpPr txBox="1"/>
      </xdr:nvSpPr>
      <xdr:spPr>
        <a:xfrm>
          <a:off x="35820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65422</xdr:rowOff>
    </xdr:from>
    <xdr:ext cx="405111" cy="259045"/>
    <xdr:sp macro="" textlink="">
      <xdr:nvSpPr>
        <xdr:cNvPr id="162" name="n_2mainValue【橋りょう・トンネル】&#10;有形固定資産減価償却率"/>
        <xdr:cNvSpPr txBox="1"/>
      </xdr:nvSpPr>
      <xdr:spPr>
        <a:xfrm>
          <a:off x="2705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6" name="テキスト ボックス 17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86" name="直線コネクタ 185"/>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87"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88" name="直線コネクタ 187"/>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9"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0" name="直線コネクタ 189"/>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191" name="【橋りょう・トンネル】&#10;一人当たり有形固定資産（償却資産）額平均値テキスト"/>
        <xdr:cNvSpPr txBox="1"/>
      </xdr:nvSpPr>
      <xdr:spPr>
        <a:xfrm>
          <a:off x="10515600"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92" name="フローチャート: 判断 191"/>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93" name="フローチャート: 判断 192"/>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94" name="フローチャート: 判断 193"/>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51560</xdr:rowOff>
    </xdr:from>
    <xdr:to>
      <xdr:col>50</xdr:col>
      <xdr:colOff>165100</xdr:colOff>
      <xdr:row>59</xdr:row>
      <xdr:rowOff>153160</xdr:rowOff>
    </xdr:to>
    <xdr:sp macro="" textlink="">
      <xdr:nvSpPr>
        <xdr:cNvPr id="200" name="楕円 199"/>
        <xdr:cNvSpPr/>
      </xdr:nvSpPr>
      <xdr:spPr>
        <a:xfrm>
          <a:off x="9588500" y="1016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61023</xdr:rowOff>
    </xdr:from>
    <xdr:to>
      <xdr:col>46</xdr:col>
      <xdr:colOff>38100</xdr:colOff>
      <xdr:row>59</xdr:row>
      <xdr:rowOff>162623</xdr:rowOff>
    </xdr:to>
    <xdr:sp macro="" textlink="">
      <xdr:nvSpPr>
        <xdr:cNvPr id="201" name="楕円 200"/>
        <xdr:cNvSpPr/>
      </xdr:nvSpPr>
      <xdr:spPr>
        <a:xfrm>
          <a:off x="8699500" y="101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102360</xdr:rowOff>
    </xdr:from>
    <xdr:to>
      <xdr:col>50</xdr:col>
      <xdr:colOff>114300</xdr:colOff>
      <xdr:row>59</xdr:row>
      <xdr:rowOff>111823</xdr:rowOff>
    </xdr:to>
    <xdr:cxnSp macro="">
      <xdr:nvCxnSpPr>
        <xdr:cNvPr id="202" name="直線コネクタ 201"/>
        <xdr:cNvCxnSpPr/>
      </xdr:nvCxnSpPr>
      <xdr:spPr>
        <a:xfrm flipV="1">
          <a:off x="8750300" y="10217910"/>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65031</xdr:rowOff>
    </xdr:from>
    <xdr:ext cx="534377" cy="259045"/>
    <xdr:sp macro="" textlink="">
      <xdr:nvSpPr>
        <xdr:cNvPr id="203" name="n_1aveValue【橋りょう・トンネル】&#10;一人当たり有形固定資産（償却資産）額"/>
        <xdr:cNvSpPr txBox="1"/>
      </xdr:nvSpPr>
      <xdr:spPr>
        <a:xfrm>
          <a:off x="9359411" y="103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46369</xdr:rowOff>
    </xdr:from>
    <xdr:ext cx="534377" cy="259045"/>
    <xdr:sp macro="" textlink="">
      <xdr:nvSpPr>
        <xdr:cNvPr id="204" name="n_2aveValue【橋りょう・トンネル】&#10;一人当たり有形固定資産（償却資産）額"/>
        <xdr:cNvSpPr txBox="1"/>
      </xdr:nvSpPr>
      <xdr:spPr>
        <a:xfrm>
          <a:off x="8483111" y="105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169687</xdr:rowOff>
    </xdr:from>
    <xdr:ext cx="599010" cy="259045"/>
    <xdr:sp macro="" textlink="">
      <xdr:nvSpPr>
        <xdr:cNvPr id="205" name="n_1mainValue【橋りょう・トンネル】&#10;一人当たり有形固定資産（償却資産）額"/>
        <xdr:cNvSpPr txBox="1"/>
      </xdr:nvSpPr>
      <xdr:spPr>
        <a:xfrm>
          <a:off x="9327095" y="994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7700</xdr:rowOff>
    </xdr:from>
    <xdr:ext cx="599010" cy="259045"/>
    <xdr:sp macro="" textlink="">
      <xdr:nvSpPr>
        <xdr:cNvPr id="206" name="n_2mainValue【橋りょう・トンネル】&#10;一人当たり有形固定資産（償却資産）額"/>
        <xdr:cNvSpPr txBox="1"/>
      </xdr:nvSpPr>
      <xdr:spPr>
        <a:xfrm>
          <a:off x="8450795" y="995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29" name="直線コネクタ 228"/>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30"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31" name="直線コネクタ 230"/>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234" name="【公営住宅】&#10;有形固定資産減価償却率平均値テキスト"/>
        <xdr:cNvSpPr txBox="1"/>
      </xdr:nvSpPr>
      <xdr:spPr>
        <a:xfrm>
          <a:off x="46736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35" name="フローチャート: 判断 234"/>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36" name="フローチャート: 判断 235"/>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37" name="フローチャート: 判断 236"/>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243" name="楕円 242"/>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69596</xdr:rowOff>
    </xdr:from>
    <xdr:to>
      <xdr:col>15</xdr:col>
      <xdr:colOff>101600</xdr:colOff>
      <xdr:row>81</xdr:row>
      <xdr:rowOff>171196</xdr:rowOff>
    </xdr:to>
    <xdr:sp macro="" textlink="">
      <xdr:nvSpPr>
        <xdr:cNvPr id="244" name="楕円 243"/>
        <xdr:cNvSpPr/>
      </xdr:nvSpPr>
      <xdr:spPr>
        <a:xfrm>
          <a:off x="2857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120396</xdr:rowOff>
    </xdr:to>
    <xdr:cxnSp macro="">
      <xdr:nvCxnSpPr>
        <xdr:cNvPr id="245" name="直線コネクタ 244"/>
        <xdr:cNvCxnSpPr/>
      </xdr:nvCxnSpPr>
      <xdr:spPr>
        <a:xfrm flipV="1">
          <a:off x="2908300" y="139712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134890</xdr:rowOff>
    </xdr:from>
    <xdr:ext cx="405111" cy="259045"/>
    <xdr:sp macro="" textlink="">
      <xdr:nvSpPr>
        <xdr:cNvPr id="246" name="n_1aveValue【公営住宅】&#10;有形固定資産減価償却率"/>
        <xdr:cNvSpPr txBox="1"/>
      </xdr:nvSpPr>
      <xdr:spPr>
        <a:xfrm>
          <a:off x="3582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4590</xdr:rowOff>
    </xdr:from>
    <xdr:ext cx="405111" cy="259045"/>
    <xdr:sp macro="" textlink="">
      <xdr:nvSpPr>
        <xdr:cNvPr id="247" name="n_2aveValue【公営住宅】&#10;有形固定資産減価償却率"/>
        <xdr:cNvSpPr txBox="1"/>
      </xdr:nvSpPr>
      <xdr:spPr>
        <a:xfrm>
          <a:off x="27057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248" name="n_1mainValue【公営住宅】&#10;有形固定資産減価償却率"/>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16273</xdr:rowOff>
    </xdr:from>
    <xdr:ext cx="405111" cy="259045"/>
    <xdr:sp macro="" textlink="">
      <xdr:nvSpPr>
        <xdr:cNvPr id="249" name="n_2mainValue【公営住宅】&#10;有形固定資産減価償却率"/>
        <xdr:cNvSpPr txBox="1"/>
      </xdr:nvSpPr>
      <xdr:spPr>
        <a:xfrm>
          <a:off x="2705744" y="137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71" name="直線コネクタ 270"/>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73" name="直線コネクタ 27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74"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75" name="直線コネクタ 274"/>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129404</xdr:rowOff>
    </xdr:from>
    <xdr:ext cx="469744" cy="259045"/>
    <xdr:sp macro="" textlink="">
      <xdr:nvSpPr>
        <xdr:cNvPr id="276" name="【公営住宅】&#10;一人当たり面積平均値テキスト"/>
        <xdr:cNvSpPr txBox="1"/>
      </xdr:nvSpPr>
      <xdr:spPr>
        <a:xfrm>
          <a:off x="10515600" y="14531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77" name="フローチャート: 判断 276"/>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78" name="フローチャート: 判断 277"/>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79" name="フローチャート: 判断 278"/>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27076</xdr:rowOff>
    </xdr:from>
    <xdr:to>
      <xdr:col>50</xdr:col>
      <xdr:colOff>165100</xdr:colOff>
      <xdr:row>83</xdr:row>
      <xdr:rowOff>128676</xdr:rowOff>
    </xdr:to>
    <xdr:sp macro="" textlink="">
      <xdr:nvSpPr>
        <xdr:cNvPr id="285" name="楕円 284"/>
        <xdr:cNvSpPr/>
      </xdr:nvSpPr>
      <xdr:spPr>
        <a:xfrm>
          <a:off x="9588500" y="142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33934</xdr:rowOff>
    </xdr:from>
    <xdr:to>
      <xdr:col>46</xdr:col>
      <xdr:colOff>38100</xdr:colOff>
      <xdr:row>83</xdr:row>
      <xdr:rowOff>135534</xdr:rowOff>
    </xdr:to>
    <xdr:sp macro="" textlink="">
      <xdr:nvSpPr>
        <xdr:cNvPr id="286" name="楕円 285"/>
        <xdr:cNvSpPr/>
      </xdr:nvSpPr>
      <xdr:spPr>
        <a:xfrm>
          <a:off x="8699500" y="1426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77876</xdr:rowOff>
    </xdr:from>
    <xdr:to>
      <xdr:col>50</xdr:col>
      <xdr:colOff>114300</xdr:colOff>
      <xdr:row>83</xdr:row>
      <xdr:rowOff>84734</xdr:rowOff>
    </xdr:to>
    <xdr:cxnSp macro="">
      <xdr:nvCxnSpPr>
        <xdr:cNvPr id="287" name="直線コネクタ 286"/>
        <xdr:cNvCxnSpPr/>
      </xdr:nvCxnSpPr>
      <xdr:spPr>
        <a:xfrm flipV="1">
          <a:off x="8750300" y="143082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34765</xdr:rowOff>
    </xdr:from>
    <xdr:ext cx="469744" cy="259045"/>
    <xdr:sp macro="" textlink="">
      <xdr:nvSpPr>
        <xdr:cNvPr id="288" name="n_1aveValue【公営住宅】&#10;一人当たり面積"/>
        <xdr:cNvSpPr txBox="1"/>
      </xdr:nvSpPr>
      <xdr:spPr>
        <a:xfrm>
          <a:off x="93917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138549</xdr:rowOff>
    </xdr:from>
    <xdr:ext cx="469744" cy="259045"/>
    <xdr:sp macro="" textlink="">
      <xdr:nvSpPr>
        <xdr:cNvPr id="289" name="n_2aveValue【公営住宅】&#10;一人当たり面積"/>
        <xdr:cNvSpPr txBox="1"/>
      </xdr:nvSpPr>
      <xdr:spPr>
        <a:xfrm>
          <a:off x="8515427"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145203</xdr:rowOff>
    </xdr:from>
    <xdr:ext cx="469744" cy="259045"/>
    <xdr:sp macro="" textlink="">
      <xdr:nvSpPr>
        <xdr:cNvPr id="290" name="n_1mainValue【公営住宅】&#10;一人当たり面積"/>
        <xdr:cNvSpPr txBox="1"/>
      </xdr:nvSpPr>
      <xdr:spPr>
        <a:xfrm>
          <a:off x="9391727" y="1403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152061</xdr:rowOff>
    </xdr:from>
    <xdr:ext cx="469744" cy="259045"/>
    <xdr:sp macro="" textlink="">
      <xdr:nvSpPr>
        <xdr:cNvPr id="291" name="n_2mainValue【公営住宅】&#10;一人当たり面積"/>
        <xdr:cNvSpPr txBox="1"/>
      </xdr:nvSpPr>
      <xdr:spPr>
        <a:xfrm>
          <a:off x="8515427" y="140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32" name="直線コネクタ 331"/>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33"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34" name="直線コネクタ 333"/>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35"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36" name="直線コネクタ 335"/>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37"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38" name="フローチャート: 判断 337"/>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9" name="フローチャート: 判断 338"/>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40" name="フローチャート: 判断 339"/>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346" name="楕円 345"/>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47" name="楕円 346"/>
        <xdr:cNvSpPr/>
      </xdr:nvSpPr>
      <xdr:spPr>
        <a:xfrm>
          <a:off x="1454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37</xdr:row>
      <xdr:rowOff>156210</xdr:rowOff>
    </xdr:to>
    <xdr:cxnSp macro="">
      <xdr:nvCxnSpPr>
        <xdr:cNvPr id="348" name="直線コネクタ 347"/>
        <xdr:cNvCxnSpPr/>
      </xdr:nvCxnSpPr>
      <xdr:spPr>
        <a:xfrm flipV="1">
          <a:off x="14592300" y="6469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349" name="n_1aveValue【認定こども園・幼稚園・保育所】&#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350" name="n_2ave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21607</xdr:rowOff>
    </xdr:from>
    <xdr:ext cx="405111" cy="259045"/>
    <xdr:sp macro="" textlink="">
      <xdr:nvSpPr>
        <xdr:cNvPr id="351" name="n_1mainValue【認定こども園・幼稚園・保育所】&#10;有形固定資産減価償却率"/>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352" name="n_2mainValue【認定こども園・幼稚園・保育所】&#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74" name="直線コネクタ 373"/>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75"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76" name="直線コネクタ 375"/>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7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78" name="直線コネクタ 37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134129</xdr:rowOff>
    </xdr:from>
    <xdr:ext cx="469744" cy="259045"/>
    <xdr:sp macro="" textlink="">
      <xdr:nvSpPr>
        <xdr:cNvPr id="379" name="【認定こども園・幼稚園・保育所】&#10;一人当たり面積平均値テキスト"/>
        <xdr:cNvSpPr txBox="1"/>
      </xdr:nvSpPr>
      <xdr:spPr>
        <a:xfrm>
          <a:off x="22199600" y="682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80" name="フローチャート: 判断 379"/>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381" name="フローチャート: 判断 380"/>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382" name="フローチャート: 判断 381"/>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388" name="楕円 387"/>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109982</xdr:rowOff>
    </xdr:from>
    <xdr:to>
      <xdr:col>107</xdr:col>
      <xdr:colOff>101600</xdr:colOff>
      <xdr:row>38</xdr:row>
      <xdr:rowOff>40132</xdr:rowOff>
    </xdr:to>
    <xdr:sp macro="" textlink="">
      <xdr:nvSpPr>
        <xdr:cNvPr id="389" name="楕円 388"/>
        <xdr:cNvSpPr/>
      </xdr:nvSpPr>
      <xdr:spPr>
        <a:xfrm>
          <a:off x="20383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37</xdr:row>
      <xdr:rowOff>160782</xdr:rowOff>
    </xdr:to>
    <xdr:cxnSp macro="">
      <xdr:nvCxnSpPr>
        <xdr:cNvPr id="390" name="直線コネクタ 389"/>
        <xdr:cNvCxnSpPr/>
      </xdr:nvCxnSpPr>
      <xdr:spPr>
        <a:xfrm flipV="1">
          <a:off x="20434300" y="64998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44975</xdr:rowOff>
    </xdr:from>
    <xdr:ext cx="469744" cy="259045"/>
    <xdr:sp macro="" textlink="">
      <xdr:nvSpPr>
        <xdr:cNvPr id="391" name="n_1aveValue【認定こども園・幼稚園・保育所】&#10;一人当たり面積"/>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76979</xdr:rowOff>
    </xdr:from>
    <xdr:ext cx="469744" cy="259045"/>
    <xdr:sp macro="" textlink="">
      <xdr:nvSpPr>
        <xdr:cNvPr id="392" name="n_2aveValue【認定こども園・幼稚園・保育所】&#10;一人当たり面積"/>
        <xdr:cNvSpPr txBox="1"/>
      </xdr:nvSpPr>
      <xdr:spPr>
        <a:xfrm>
          <a:off x="20199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393"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56659</xdr:rowOff>
    </xdr:from>
    <xdr:ext cx="469744" cy="259045"/>
    <xdr:sp macro="" textlink="">
      <xdr:nvSpPr>
        <xdr:cNvPr id="394" name="n_2mainValue【認定こども園・幼稚園・保育所】&#10;一人当たり面積"/>
        <xdr:cNvSpPr txBox="1"/>
      </xdr:nvSpPr>
      <xdr:spPr>
        <a:xfrm>
          <a:off x="20199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19" name="直線コネクタ 418"/>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20"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21" name="直線コネクタ 420"/>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22"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23" name="直線コネクタ 422"/>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24" name="【学校施設】&#10;有形固定資産減価償却率平均値テキスト"/>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25" name="フローチャート: 判断 424"/>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26" name="フローチャート: 判断 425"/>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27" name="フローチャート: 判断 426"/>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433" name="楕円 432"/>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434" name="楕円 433"/>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38100</xdr:rowOff>
    </xdr:to>
    <xdr:cxnSp macro="">
      <xdr:nvCxnSpPr>
        <xdr:cNvPr id="435" name="直線コネクタ 434"/>
        <xdr:cNvCxnSpPr/>
      </xdr:nvCxnSpPr>
      <xdr:spPr>
        <a:xfrm flipV="1">
          <a:off x="14592300" y="102527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59707</xdr:rowOff>
    </xdr:from>
    <xdr:ext cx="405111" cy="259045"/>
    <xdr:sp macro="" textlink="">
      <xdr:nvSpPr>
        <xdr:cNvPr id="436" name="n_1aveValue【学校施設】&#10;有形固定資産減価償却率"/>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37"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438" name="n_1mainValue【学校施設】&#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439" name="n_2mainValue【学校施設】&#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4" name="テキスト ボックス 4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6" name="テキスト ボックス 4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8" name="テキスト ボックス 4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62" name="直線コネクタ 461"/>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63"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64" name="直線コネクタ 463"/>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465"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466" name="直線コネクタ 465"/>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128338</xdr:rowOff>
    </xdr:from>
    <xdr:ext cx="469744" cy="259045"/>
    <xdr:sp macro="" textlink="">
      <xdr:nvSpPr>
        <xdr:cNvPr id="467" name="【学校施設】&#10;一人当たり面積平均値テキスト"/>
        <xdr:cNvSpPr txBox="1"/>
      </xdr:nvSpPr>
      <xdr:spPr>
        <a:xfrm>
          <a:off x="22199600" y="1075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468" name="フローチャート: 判断 467"/>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469" name="フローチャート: 判断 468"/>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470" name="フローチャート: 判断 469"/>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81331</xdr:rowOff>
    </xdr:from>
    <xdr:to>
      <xdr:col>112</xdr:col>
      <xdr:colOff>38100</xdr:colOff>
      <xdr:row>64</xdr:row>
      <xdr:rowOff>11481</xdr:rowOff>
    </xdr:to>
    <xdr:sp macro="" textlink="">
      <xdr:nvSpPr>
        <xdr:cNvPr id="476" name="楕円 475"/>
        <xdr:cNvSpPr/>
      </xdr:nvSpPr>
      <xdr:spPr>
        <a:xfrm>
          <a:off x="21272500" y="108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82245</xdr:rowOff>
    </xdr:from>
    <xdr:to>
      <xdr:col>107</xdr:col>
      <xdr:colOff>101600</xdr:colOff>
      <xdr:row>64</xdr:row>
      <xdr:rowOff>12395</xdr:rowOff>
    </xdr:to>
    <xdr:sp macro="" textlink="">
      <xdr:nvSpPr>
        <xdr:cNvPr id="477" name="楕円 476"/>
        <xdr:cNvSpPr/>
      </xdr:nvSpPr>
      <xdr:spPr>
        <a:xfrm>
          <a:off x="20383500" y="1088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132131</xdr:rowOff>
    </xdr:from>
    <xdr:to>
      <xdr:col>111</xdr:col>
      <xdr:colOff>177800</xdr:colOff>
      <xdr:row>63</xdr:row>
      <xdr:rowOff>133045</xdr:rowOff>
    </xdr:to>
    <xdr:cxnSp macro="">
      <xdr:nvCxnSpPr>
        <xdr:cNvPr id="478" name="直線コネクタ 477"/>
        <xdr:cNvCxnSpPr/>
      </xdr:nvCxnSpPr>
      <xdr:spPr>
        <a:xfrm flipV="1">
          <a:off x="20434300" y="109334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123562</xdr:rowOff>
    </xdr:from>
    <xdr:ext cx="469744" cy="259045"/>
    <xdr:sp macro="" textlink="">
      <xdr:nvSpPr>
        <xdr:cNvPr id="479" name="n_1aveValue【学校施設】&#10;一人当たり面積"/>
        <xdr:cNvSpPr txBox="1"/>
      </xdr:nvSpPr>
      <xdr:spPr>
        <a:xfrm>
          <a:off x="210757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170654</xdr:rowOff>
    </xdr:from>
    <xdr:ext cx="469744" cy="259045"/>
    <xdr:sp macro="" textlink="">
      <xdr:nvSpPr>
        <xdr:cNvPr id="480" name="n_2aveValue【学校施設】&#10;一人当たり面積"/>
        <xdr:cNvSpPr txBox="1"/>
      </xdr:nvSpPr>
      <xdr:spPr>
        <a:xfrm>
          <a:off x="20199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2608</xdr:rowOff>
    </xdr:from>
    <xdr:ext cx="469744" cy="259045"/>
    <xdr:sp macro="" textlink="">
      <xdr:nvSpPr>
        <xdr:cNvPr id="481" name="n_1mainValue【学校施設】&#10;一人当たり面積"/>
        <xdr:cNvSpPr txBox="1"/>
      </xdr:nvSpPr>
      <xdr:spPr>
        <a:xfrm>
          <a:off x="21075727" y="1097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3522</xdr:rowOff>
    </xdr:from>
    <xdr:ext cx="469744" cy="259045"/>
    <xdr:sp macro="" textlink="">
      <xdr:nvSpPr>
        <xdr:cNvPr id="482" name="n_2mainValue【学校施設】&#10;一人当たり面積"/>
        <xdr:cNvSpPr txBox="1"/>
      </xdr:nvSpPr>
      <xdr:spPr>
        <a:xfrm>
          <a:off x="20199427" y="1097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3" name="テキスト ボックス 4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07" name="直線コネクタ 506"/>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08"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09" name="直線コネクタ 508"/>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12"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13" name="フローチャート: 判断 512"/>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14" name="フローチャート: 判断 513"/>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515" name="フローチャート: 判断 514"/>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23495</xdr:rowOff>
    </xdr:from>
    <xdr:to>
      <xdr:col>81</xdr:col>
      <xdr:colOff>101600</xdr:colOff>
      <xdr:row>85</xdr:row>
      <xdr:rowOff>125095</xdr:rowOff>
    </xdr:to>
    <xdr:sp macro="" textlink="">
      <xdr:nvSpPr>
        <xdr:cNvPr id="521" name="楕円 520"/>
        <xdr:cNvSpPr/>
      </xdr:nvSpPr>
      <xdr:spPr>
        <a:xfrm>
          <a:off x="15430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74930</xdr:rowOff>
    </xdr:from>
    <xdr:to>
      <xdr:col>76</xdr:col>
      <xdr:colOff>165100</xdr:colOff>
      <xdr:row>86</xdr:row>
      <xdr:rowOff>5080</xdr:rowOff>
    </xdr:to>
    <xdr:sp macro="" textlink="">
      <xdr:nvSpPr>
        <xdr:cNvPr id="522" name="楕円 521"/>
        <xdr:cNvSpPr/>
      </xdr:nvSpPr>
      <xdr:spPr>
        <a:xfrm>
          <a:off x="14541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74295</xdr:rowOff>
    </xdr:from>
    <xdr:to>
      <xdr:col>81</xdr:col>
      <xdr:colOff>50800</xdr:colOff>
      <xdr:row>85</xdr:row>
      <xdr:rowOff>125730</xdr:rowOff>
    </xdr:to>
    <xdr:cxnSp macro="">
      <xdr:nvCxnSpPr>
        <xdr:cNvPr id="523" name="直線コネクタ 522"/>
        <xdr:cNvCxnSpPr/>
      </xdr:nvCxnSpPr>
      <xdr:spPr>
        <a:xfrm flipV="1">
          <a:off x="14592300" y="146475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53991</xdr:rowOff>
    </xdr:from>
    <xdr:ext cx="405111" cy="259045"/>
    <xdr:sp macro="" textlink="">
      <xdr:nvSpPr>
        <xdr:cNvPr id="524" name="n_1aveValue【児童館】&#10;有形固定資産減価償却率"/>
        <xdr:cNvSpPr txBox="1"/>
      </xdr:nvSpPr>
      <xdr:spPr>
        <a:xfrm>
          <a:off x="15266044"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23513</xdr:rowOff>
    </xdr:from>
    <xdr:ext cx="405111" cy="259045"/>
    <xdr:sp macro="" textlink="">
      <xdr:nvSpPr>
        <xdr:cNvPr id="525" name="n_2aveValue【児童館】&#10;有形固定資産減価償却率"/>
        <xdr:cNvSpPr txBox="1"/>
      </xdr:nvSpPr>
      <xdr:spPr>
        <a:xfrm>
          <a:off x="14389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116222</xdr:rowOff>
    </xdr:from>
    <xdr:ext cx="405111" cy="259045"/>
    <xdr:sp macro="" textlink="">
      <xdr:nvSpPr>
        <xdr:cNvPr id="526" name="n_1mainValue【児童館】&#10;有形固定資産減価償却率"/>
        <xdr:cNvSpPr txBox="1"/>
      </xdr:nvSpPr>
      <xdr:spPr>
        <a:xfrm>
          <a:off x="152660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167657</xdr:rowOff>
    </xdr:from>
    <xdr:ext cx="405111" cy="259045"/>
    <xdr:sp macro="" textlink="">
      <xdr:nvSpPr>
        <xdr:cNvPr id="527" name="n_2mainValue【児童館】&#10;有形固定資産減価償却率"/>
        <xdr:cNvSpPr txBox="1"/>
      </xdr:nvSpPr>
      <xdr:spPr>
        <a:xfrm>
          <a:off x="14389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51" name="直線コネクタ 550"/>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3" name="直線コネクタ 55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5" name="直線コネクタ 55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5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7" name="フローチャート: 判断 5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58" name="フローチャート: 判断 55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59" name="フローチャート: 判断 558"/>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565" name="楕円 564"/>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66" name="楕円 565"/>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567" name="直線コネクタ 566"/>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568"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569" name="n_2ave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570"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71" name="n_2main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2" name="テキスト ボックス 5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3" name="直線コネクタ 5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4" name="テキスト ボックス 5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5" name="直線コネクタ 5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6" name="テキスト ボックス 5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7" name="直線コネクタ 5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8" name="テキスト ボックス 5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9" name="直線コネクタ 5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0" name="テキスト ボックス 5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1" name="直線コネクタ 5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2" name="テキスト ボックス 5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596" name="直線コネクタ 595"/>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97"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98" name="直線コネクタ 597"/>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599"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00" name="直線コネクタ 599"/>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01"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02" name="フローチャート: 判断 601"/>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03" name="フローチャート: 判断 602"/>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04" name="フローチャート: 判断 603"/>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73025</xdr:rowOff>
    </xdr:from>
    <xdr:to>
      <xdr:col>81</xdr:col>
      <xdr:colOff>101600</xdr:colOff>
      <xdr:row>103</xdr:row>
      <xdr:rowOff>3175</xdr:rowOff>
    </xdr:to>
    <xdr:sp macro="" textlink="">
      <xdr:nvSpPr>
        <xdr:cNvPr id="610" name="楕円 609"/>
        <xdr:cNvSpPr/>
      </xdr:nvSpPr>
      <xdr:spPr>
        <a:xfrm>
          <a:off x="15430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107314</xdr:rowOff>
    </xdr:from>
    <xdr:to>
      <xdr:col>76</xdr:col>
      <xdr:colOff>165100</xdr:colOff>
      <xdr:row>103</xdr:row>
      <xdr:rowOff>37464</xdr:rowOff>
    </xdr:to>
    <xdr:sp macro="" textlink="">
      <xdr:nvSpPr>
        <xdr:cNvPr id="611" name="楕円 610"/>
        <xdr:cNvSpPr/>
      </xdr:nvSpPr>
      <xdr:spPr>
        <a:xfrm>
          <a:off x="14541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123825</xdr:rowOff>
    </xdr:from>
    <xdr:to>
      <xdr:col>81</xdr:col>
      <xdr:colOff>50800</xdr:colOff>
      <xdr:row>102</xdr:row>
      <xdr:rowOff>158114</xdr:rowOff>
    </xdr:to>
    <xdr:cxnSp macro="">
      <xdr:nvCxnSpPr>
        <xdr:cNvPr id="612" name="直線コネクタ 611"/>
        <xdr:cNvCxnSpPr/>
      </xdr:nvCxnSpPr>
      <xdr:spPr>
        <a:xfrm flipV="1">
          <a:off x="14592300" y="176117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13"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17163</xdr:rowOff>
    </xdr:from>
    <xdr:ext cx="405111" cy="259045"/>
    <xdr:sp macro="" textlink="">
      <xdr:nvSpPr>
        <xdr:cNvPr id="614" name="n_2aveValue【公民館】&#10;有形固定資産減価償却率"/>
        <xdr:cNvSpPr txBox="1"/>
      </xdr:nvSpPr>
      <xdr:spPr>
        <a:xfrm>
          <a:off x="14389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19702</xdr:rowOff>
    </xdr:from>
    <xdr:ext cx="405111" cy="259045"/>
    <xdr:sp macro="" textlink="">
      <xdr:nvSpPr>
        <xdr:cNvPr id="615" name="n_1mainValue【公民館】&#10;有形固定資産減価償却率"/>
        <xdr:cNvSpPr txBox="1"/>
      </xdr:nvSpPr>
      <xdr:spPr>
        <a:xfrm>
          <a:off x="152660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53991</xdr:rowOff>
    </xdr:from>
    <xdr:ext cx="405111" cy="259045"/>
    <xdr:sp macro="" textlink="">
      <xdr:nvSpPr>
        <xdr:cNvPr id="616" name="n_2mainValue【公民館】&#10;有形固定資産減価償却率"/>
        <xdr:cNvSpPr txBox="1"/>
      </xdr:nvSpPr>
      <xdr:spPr>
        <a:xfrm>
          <a:off x="143897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7" name="直線コネクタ 6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8" name="テキスト ボックス 6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9" name="直線コネクタ 6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0" name="テキスト ボックス 6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1" name="直線コネクタ 6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2" name="テキスト ボックス 6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3" name="直線コネクタ 6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4" name="テキスト ボックス 6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5" name="直線コネクタ 6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6" name="テキスト ボックス 6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40" name="直線コネクタ 639"/>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41"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42" name="直線コネクタ 641"/>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43"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44" name="直線コネクタ 643"/>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645"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46" name="フローチャート: 判断 645"/>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47" name="フローチャート: 判断 646"/>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48" name="フローチャート: 判断 647"/>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654" name="楕円 653"/>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655" name="楕円 654"/>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104</xdr:row>
      <xdr:rowOff>152400</xdr:rowOff>
    </xdr:to>
    <xdr:cxnSp macro="">
      <xdr:nvCxnSpPr>
        <xdr:cNvPr id="656" name="直線コネクタ 655"/>
        <xdr:cNvCxnSpPr/>
      </xdr:nvCxnSpPr>
      <xdr:spPr>
        <a:xfrm>
          <a:off x="20434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22877</xdr:rowOff>
    </xdr:from>
    <xdr:ext cx="469744" cy="259045"/>
    <xdr:sp macro="" textlink="">
      <xdr:nvSpPr>
        <xdr:cNvPr id="657" name="n_1aveValue【公民館】&#10;一人当たり面積"/>
        <xdr:cNvSpPr txBox="1"/>
      </xdr:nvSpPr>
      <xdr:spPr>
        <a:xfrm>
          <a:off x="21075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658" name="n_2aveValue【公民館】&#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659" name="n_1main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660" name="n_2main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類似団体内平均値と比較して、有形固定資産減価償却率が高いうえに、一人当たり面積も多い状況であることから、公共施設総合管理計画に基づき、適切な更新・統廃合・長寿命化の実施に努める。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255,309
253,535
191.39
97,348,011
96,923,060
189,673
54,197,718
98,083,733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66692</xdr:rowOff>
    </xdr:from>
    <xdr:ext cx="405111" cy="259045"/>
    <xdr:sp macro="" textlink="">
      <xdr:nvSpPr>
        <xdr:cNvPr id="64" name="n_1aveValue【図書館】&#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57785</xdr:rowOff>
    </xdr:from>
    <xdr:to>
      <xdr:col>15</xdr:col>
      <xdr:colOff>101600</xdr:colOff>
      <xdr:row>39</xdr:row>
      <xdr:rowOff>159385</xdr:rowOff>
    </xdr:to>
    <xdr:sp macro="" textlink="">
      <xdr:nvSpPr>
        <xdr:cNvPr id="65" name="フローチャート: 判断 64"/>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150512</xdr:rowOff>
    </xdr:from>
    <xdr:ext cx="405111" cy="259045"/>
    <xdr:sp macro="" textlink="">
      <xdr:nvSpPr>
        <xdr:cNvPr id="66" name="n_2aveValue【図書館】&#10;有形固定資産減価償却率"/>
        <xdr:cNvSpPr txBox="1"/>
      </xdr:nvSpPr>
      <xdr:spPr>
        <a:xfrm>
          <a:off x="2705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2" name="楕円 71"/>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xdr:rowOff>
    </xdr:from>
    <xdr:to>
      <xdr:col>15</xdr:col>
      <xdr:colOff>101600</xdr:colOff>
      <xdr:row>37</xdr:row>
      <xdr:rowOff>107950</xdr:rowOff>
    </xdr:to>
    <xdr:sp macro="" textlink="">
      <xdr:nvSpPr>
        <xdr:cNvPr id="73" name="楕円 72"/>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57150</xdr:rowOff>
    </xdr:to>
    <xdr:cxnSp macro="">
      <xdr:nvCxnSpPr>
        <xdr:cNvPr id="74" name="直線コネクタ 73"/>
        <xdr:cNvCxnSpPr/>
      </xdr:nvCxnSpPr>
      <xdr:spPr>
        <a:xfrm flipV="1">
          <a:off x="2908300" y="636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75" name="n_1mainValue【図書館】&#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76" name="n_2mainValue【図書館】&#10;有形固定資産減価償却率"/>
        <xdr:cNvSpPr txBox="1"/>
      </xdr:nvSpPr>
      <xdr:spPr>
        <a:xfrm>
          <a:off x="2705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8" name="直線コネクタ 97"/>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1"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2" name="直線コネクタ 101"/>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3"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4" name="フローチャート: 判断 103"/>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5" name="フローチャート: 判断 104"/>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74947</xdr:rowOff>
    </xdr:from>
    <xdr:ext cx="469744" cy="259045"/>
    <xdr:sp macro="" textlink="">
      <xdr:nvSpPr>
        <xdr:cNvPr id="106"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116840</xdr:rowOff>
    </xdr:from>
    <xdr:to>
      <xdr:col>46</xdr:col>
      <xdr:colOff>38100</xdr:colOff>
      <xdr:row>39</xdr:row>
      <xdr:rowOff>46990</xdr:rowOff>
    </xdr:to>
    <xdr:sp macro="" textlink="">
      <xdr:nvSpPr>
        <xdr:cNvPr id="107" name="フローチャート: 判断 106"/>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63517</xdr:rowOff>
    </xdr:from>
    <xdr:ext cx="469744" cy="259045"/>
    <xdr:sp macro="" textlink="">
      <xdr:nvSpPr>
        <xdr:cNvPr id="108" name="n_2ave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14" name="楕円 113"/>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15" name="楕円 114"/>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16" name="直線コネクタ 115"/>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60977</xdr:rowOff>
    </xdr:from>
    <xdr:ext cx="469744" cy="259045"/>
    <xdr:sp macro="" textlink="">
      <xdr:nvSpPr>
        <xdr:cNvPr id="117"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18"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44" name="直線コネクタ 143"/>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45"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6" name="直線コネクタ 145"/>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7"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8" name="直線コネクタ 147"/>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49" name="【体育館・プー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0" name="フローチャート: 判断 14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1" name="フローチャート: 判断 150"/>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117039</xdr:rowOff>
    </xdr:from>
    <xdr:ext cx="405111" cy="259045"/>
    <xdr:sp macro="" textlink="">
      <xdr:nvSpPr>
        <xdr:cNvPr id="152" name="n_1aveValue【体育館・プー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17780</xdr:rowOff>
    </xdr:from>
    <xdr:to>
      <xdr:col>15</xdr:col>
      <xdr:colOff>101600</xdr:colOff>
      <xdr:row>59</xdr:row>
      <xdr:rowOff>119380</xdr:rowOff>
    </xdr:to>
    <xdr:sp macro="" textlink="">
      <xdr:nvSpPr>
        <xdr:cNvPr id="153" name="フローチャート: 判断 152"/>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110507</xdr:rowOff>
    </xdr:from>
    <xdr:ext cx="405111" cy="259045"/>
    <xdr:sp macro="" textlink="">
      <xdr:nvSpPr>
        <xdr:cNvPr id="154" name="n_2aveValue【体育館・プール】&#10;有形固定資産減価償却率"/>
        <xdr:cNvSpPr txBox="1"/>
      </xdr:nvSpPr>
      <xdr:spPr>
        <a:xfrm>
          <a:off x="2705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128815</xdr:rowOff>
    </xdr:from>
    <xdr:to>
      <xdr:col>20</xdr:col>
      <xdr:colOff>38100</xdr:colOff>
      <xdr:row>57</xdr:row>
      <xdr:rowOff>58965</xdr:rowOff>
    </xdr:to>
    <xdr:sp macro="" textlink="">
      <xdr:nvSpPr>
        <xdr:cNvPr id="160" name="楕円 159"/>
        <xdr:cNvSpPr/>
      </xdr:nvSpPr>
      <xdr:spPr>
        <a:xfrm>
          <a:off x="37465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166370</xdr:rowOff>
    </xdr:from>
    <xdr:to>
      <xdr:col>15</xdr:col>
      <xdr:colOff>101600</xdr:colOff>
      <xdr:row>57</xdr:row>
      <xdr:rowOff>96520</xdr:rowOff>
    </xdr:to>
    <xdr:sp macro="" textlink="">
      <xdr:nvSpPr>
        <xdr:cNvPr id="161" name="楕円 160"/>
        <xdr:cNvSpPr/>
      </xdr:nvSpPr>
      <xdr:spPr>
        <a:xfrm>
          <a:off x="2857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8165</xdr:rowOff>
    </xdr:from>
    <xdr:to>
      <xdr:col>19</xdr:col>
      <xdr:colOff>177800</xdr:colOff>
      <xdr:row>57</xdr:row>
      <xdr:rowOff>45720</xdr:rowOff>
    </xdr:to>
    <xdr:cxnSp macro="">
      <xdr:nvCxnSpPr>
        <xdr:cNvPr id="162" name="直線コネクタ 161"/>
        <xdr:cNvCxnSpPr/>
      </xdr:nvCxnSpPr>
      <xdr:spPr>
        <a:xfrm flipV="1">
          <a:off x="2908300" y="97808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75492</xdr:rowOff>
    </xdr:from>
    <xdr:ext cx="405111" cy="259045"/>
    <xdr:sp macro="" textlink="">
      <xdr:nvSpPr>
        <xdr:cNvPr id="163" name="n_1mainValue【体育館・プール】&#10;有形固定資産減価償却率"/>
        <xdr:cNvSpPr txBox="1"/>
      </xdr:nvSpPr>
      <xdr:spPr>
        <a:xfrm>
          <a:off x="3582044" y="950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113047</xdr:rowOff>
    </xdr:from>
    <xdr:ext cx="405111" cy="259045"/>
    <xdr:sp macro="" textlink="">
      <xdr:nvSpPr>
        <xdr:cNvPr id="164" name="n_2mainValue【体育館・プール】&#10;有形固定資産減価償却率"/>
        <xdr:cNvSpPr txBox="1"/>
      </xdr:nvSpPr>
      <xdr:spPr>
        <a:xfrm>
          <a:off x="2705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86" name="直線コネクタ 185"/>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9"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0" name="直線コネクタ 189"/>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25925</xdr:rowOff>
    </xdr:from>
    <xdr:ext cx="469744" cy="259045"/>
    <xdr:sp macro="" textlink="">
      <xdr:nvSpPr>
        <xdr:cNvPr id="191" name="【体育館・プール】&#10;一人当たり面積平均値テキスト"/>
        <xdr:cNvSpPr txBox="1"/>
      </xdr:nvSpPr>
      <xdr:spPr>
        <a:xfrm>
          <a:off x="10515600" y="1048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92" name="フローチャート: 判断 191"/>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93" name="フローチャート: 判断 192"/>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17035</xdr:rowOff>
    </xdr:from>
    <xdr:ext cx="469744" cy="259045"/>
    <xdr:sp macro="" textlink="">
      <xdr:nvSpPr>
        <xdr:cNvPr id="194"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148082</xdr:rowOff>
    </xdr:from>
    <xdr:to>
      <xdr:col>46</xdr:col>
      <xdr:colOff>38100</xdr:colOff>
      <xdr:row>62</xdr:row>
      <xdr:rowOff>78232</xdr:rowOff>
    </xdr:to>
    <xdr:sp macro="" textlink="">
      <xdr:nvSpPr>
        <xdr:cNvPr id="195" name="フローチャート: 判断 194"/>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94759</xdr:rowOff>
    </xdr:from>
    <xdr:ext cx="469744" cy="259045"/>
    <xdr:sp macro="" textlink="">
      <xdr:nvSpPr>
        <xdr:cNvPr id="196" name="n_2aveValue【体育館・プール】&#10;一人当たり面積"/>
        <xdr:cNvSpPr txBox="1"/>
      </xdr:nvSpPr>
      <xdr:spPr>
        <a:xfrm>
          <a:off x="8515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90932</xdr:rowOff>
    </xdr:from>
    <xdr:to>
      <xdr:col>50</xdr:col>
      <xdr:colOff>165100</xdr:colOff>
      <xdr:row>63</xdr:row>
      <xdr:rowOff>21082</xdr:rowOff>
    </xdr:to>
    <xdr:sp macro="" textlink="">
      <xdr:nvSpPr>
        <xdr:cNvPr id="202" name="楕円 201"/>
        <xdr:cNvSpPr/>
      </xdr:nvSpPr>
      <xdr:spPr>
        <a:xfrm>
          <a:off x="9588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90932</xdr:rowOff>
    </xdr:from>
    <xdr:to>
      <xdr:col>46</xdr:col>
      <xdr:colOff>38100</xdr:colOff>
      <xdr:row>63</xdr:row>
      <xdr:rowOff>21082</xdr:rowOff>
    </xdr:to>
    <xdr:sp macro="" textlink="">
      <xdr:nvSpPr>
        <xdr:cNvPr id="203" name="楕円 202"/>
        <xdr:cNvSpPr/>
      </xdr:nvSpPr>
      <xdr:spPr>
        <a:xfrm>
          <a:off x="8699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141732</xdr:rowOff>
    </xdr:from>
    <xdr:to>
      <xdr:col>50</xdr:col>
      <xdr:colOff>114300</xdr:colOff>
      <xdr:row>62</xdr:row>
      <xdr:rowOff>141732</xdr:rowOff>
    </xdr:to>
    <xdr:cxnSp macro="">
      <xdr:nvCxnSpPr>
        <xdr:cNvPr id="204" name="直線コネクタ 203"/>
        <xdr:cNvCxnSpPr/>
      </xdr:nvCxnSpPr>
      <xdr:spPr>
        <a:xfrm>
          <a:off x="8750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12209</xdr:rowOff>
    </xdr:from>
    <xdr:ext cx="469744" cy="259045"/>
    <xdr:sp macro="" textlink="">
      <xdr:nvSpPr>
        <xdr:cNvPr id="205" name="n_1mainValue【体育館・プール】&#10;一人当たり面積"/>
        <xdr:cNvSpPr txBox="1"/>
      </xdr:nvSpPr>
      <xdr:spPr>
        <a:xfrm>
          <a:off x="9391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12209</xdr:rowOff>
    </xdr:from>
    <xdr:ext cx="469744" cy="259045"/>
    <xdr:sp macro="" textlink="">
      <xdr:nvSpPr>
        <xdr:cNvPr id="206" name="n_2mainValue【体育館・プール】&#10;一人当たり面積"/>
        <xdr:cNvSpPr txBox="1"/>
      </xdr:nvSpPr>
      <xdr:spPr>
        <a:xfrm>
          <a:off x="8515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8" name="テキスト ボックス 21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6" name="テキスト ボックス 22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30" name="直線コネクタ 229"/>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31"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32" name="直線コネクタ 231"/>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3"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4" name="直線コネクタ 233"/>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35"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36" name="フローチャート: 判断 235"/>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37" name="フローチャート: 判断 236"/>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238"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15875</xdr:rowOff>
    </xdr:from>
    <xdr:to>
      <xdr:col>15</xdr:col>
      <xdr:colOff>101600</xdr:colOff>
      <xdr:row>81</xdr:row>
      <xdr:rowOff>117475</xdr:rowOff>
    </xdr:to>
    <xdr:sp macro="" textlink="">
      <xdr:nvSpPr>
        <xdr:cNvPr id="239" name="フローチャート: 判断 238"/>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108602</xdr:rowOff>
    </xdr:from>
    <xdr:ext cx="405111" cy="259045"/>
    <xdr:sp macro="" textlink="">
      <xdr:nvSpPr>
        <xdr:cNvPr id="240" name="n_2aveValue【福祉施設】&#10;有形固定資産減価償却率"/>
        <xdr:cNvSpPr txBox="1"/>
      </xdr:nvSpPr>
      <xdr:spPr>
        <a:xfrm>
          <a:off x="2705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25400</xdr:rowOff>
    </xdr:from>
    <xdr:to>
      <xdr:col>20</xdr:col>
      <xdr:colOff>38100</xdr:colOff>
      <xdr:row>78</xdr:row>
      <xdr:rowOff>127000</xdr:rowOff>
    </xdr:to>
    <xdr:sp macro="" textlink="">
      <xdr:nvSpPr>
        <xdr:cNvPr id="246" name="楕円 245"/>
        <xdr:cNvSpPr/>
      </xdr:nvSpPr>
      <xdr:spPr>
        <a:xfrm>
          <a:off x="3746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67311</xdr:rowOff>
    </xdr:from>
    <xdr:to>
      <xdr:col>15</xdr:col>
      <xdr:colOff>101600</xdr:colOff>
      <xdr:row>78</xdr:row>
      <xdr:rowOff>168911</xdr:rowOff>
    </xdr:to>
    <xdr:sp macro="" textlink="">
      <xdr:nvSpPr>
        <xdr:cNvPr id="247" name="楕円 246"/>
        <xdr:cNvSpPr/>
      </xdr:nvSpPr>
      <xdr:spPr>
        <a:xfrm>
          <a:off x="2857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76200</xdr:rowOff>
    </xdr:from>
    <xdr:to>
      <xdr:col>19</xdr:col>
      <xdr:colOff>177800</xdr:colOff>
      <xdr:row>78</xdr:row>
      <xdr:rowOff>118111</xdr:rowOff>
    </xdr:to>
    <xdr:cxnSp macro="">
      <xdr:nvCxnSpPr>
        <xdr:cNvPr id="248" name="直線コネクタ 247"/>
        <xdr:cNvCxnSpPr/>
      </xdr:nvCxnSpPr>
      <xdr:spPr>
        <a:xfrm flipV="1">
          <a:off x="2908300" y="13449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143527</xdr:rowOff>
    </xdr:from>
    <xdr:ext cx="405111" cy="259045"/>
    <xdr:sp macro="" textlink="">
      <xdr:nvSpPr>
        <xdr:cNvPr id="249" name="n_1mainValue【福祉施設】&#10;有形固定資産減価償却率"/>
        <xdr:cNvSpPr txBox="1"/>
      </xdr:nvSpPr>
      <xdr:spPr>
        <a:xfrm>
          <a:off x="35820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13988</xdr:rowOff>
    </xdr:from>
    <xdr:ext cx="405111" cy="259045"/>
    <xdr:sp macro="" textlink="">
      <xdr:nvSpPr>
        <xdr:cNvPr id="250" name="n_2mainValue【福祉施設】&#10;有形固定資産減価償却率"/>
        <xdr:cNvSpPr txBox="1"/>
      </xdr:nvSpPr>
      <xdr:spPr>
        <a:xfrm>
          <a:off x="2705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76" name="直線コネクタ 275"/>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77"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78" name="直線コネクタ 277"/>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79"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0" name="直線コネクタ 279"/>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281"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82" name="フローチャート: 判断 281"/>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83" name="フローチャート: 判断 282"/>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170741</xdr:rowOff>
    </xdr:from>
    <xdr:ext cx="469744" cy="259045"/>
    <xdr:sp macro="" textlink="">
      <xdr:nvSpPr>
        <xdr:cNvPr id="284" name="n_1aveValue【福祉施設】&#10;一人当たり面積"/>
        <xdr:cNvSpPr txBox="1"/>
      </xdr:nvSpPr>
      <xdr:spPr>
        <a:xfrm>
          <a:off x="9391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44450</xdr:rowOff>
    </xdr:from>
    <xdr:to>
      <xdr:col>46</xdr:col>
      <xdr:colOff>38100</xdr:colOff>
      <xdr:row>83</xdr:row>
      <xdr:rowOff>146050</xdr:rowOff>
    </xdr:to>
    <xdr:sp macro="" textlink="">
      <xdr:nvSpPr>
        <xdr:cNvPr id="285" name="フローチャート: 判断 284"/>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162577</xdr:rowOff>
    </xdr:from>
    <xdr:ext cx="469744" cy="259045"/>
    <xdr:sp macro="" textlink="">
      <xdr:nvSpPr>
        <xdr:cNvPr id="286"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134257</xdr:rowOff>
    </xdr:from>
    <xdr:to>
      <xdr:col>50</xdr:col>
      <xdr:colOff>165100</xdr:colOff>
      <xdr:row>85</xdr:row>
      <xdr:rowOff>64407</xdr:rowOff>
    </xdr:to>
    <xdr:sp macro="" textlink="">
      <xdr:nvSpPr>
        <xdr:cNvPr id="292" name="楕円 291"/>
        <xdr:cNvSpPr/>
      </xdr:nvSpPr>
      <xdr:spPr>
        <a:xfrm>
          <a:off x="9588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134257</xdr:rowOff>
    </xdr:from>
    <xdr:to>
      <xdr:col>46</xdr:col>
      <xdr:colOff>38100</xdr:colOff>
      <xdr:row>85</xdr:row>
      <xdr:rowOff>64407</xdr:rowOff>
    </xdr:to>
    <xdr:sp macro="" textlink="">
      <xdr:nvSpPr>
        <xdr:cNvPr id="293" name="楕円 292"/>
        <xdr:cNvSpPr/>
      </xdr:nvSpPr>
      <xdr:spPr>
        <a:xfrm>
          <a:off x="8699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13607</xdr:rowOff>
    </xdr:from>
    <xdr:to>
      <xdr:col>50</xdr:col>
      <xdr:colOff>114300</xdr:colOff>
      <xdr:row>85</xdr:row>
      <xdr:rowOff>13607</xdr:rowOff>
    </xdr:to>
    <xdr:cxnSp macro="">
      <xdr:nvCxnSpPr>
        <xdr:cNvPr id="294" name="直線コネクタ 293"/>
        <xdr:cNvCxnSpPr/>
      </xdr:nvCxnSpPr>
      <xdr:spPr>
        <a:xfrm>
          <a:off x="8750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55534</xdr:rowOff>
    </xdr:from>
    <xdr:ext cx="469744" cy="259045"/>
    <xdr:sp macro="" textlink="">
      <xdr:nvSpPr>
        <xdr:cNvPr id="295" name="n_1mainValue【福祉施設】&#10;一人当たり面積"/>
        <xdr:cNvSpPr txBox="1"/>
      </xdr:nvSpPr>
      <xdr:spPr>
        <a:xfrm>
          <a:off x="9391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55534</xdr:rowOff>
    </xdr:from>
    <xdr:ext cx="469744" cy="259045"/>
    <xdr:sp macro="" textlink="">
      <xdr:nvSpPr>
        <xdr:cNvPr id="296" name="n_2mainValue【福祉施設】&#10;一人当たり面積"/>
        <xdr:cNvSpPr txBox="1"/>
      </xdr:nvSpPr>
      <xdr:spPr>
        <a:xfrm>
          <a:off x="8515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21" name="直線コネクタ 320"/>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22"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23" name="直線コネクタ 322"/>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4"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5" name="直線コネクタ 32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26"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27" name="フローチャート: 判断 32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28" name="フローチャート: 判断 327"/>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5732</xdr:rowOff>
    </xdr:from>
    <xdr:ext cx="405111" cy="259045"/>
    <xdr:sp macro="" textlink="">
      <xdr:nvSpPr>
        <xdr:cNvPr id="329"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29211</xdr:rowOff>
    </xdr:from>
    <xdr:to>
      <xdr:col>15</xdr:col>
      <xdr:colOff>101600</xdr:colOff>
      <xdr:row>105</xdr:row>
      <xdr:rowOff>130811</xdr:rowOff>
    </xdr:to>
    <xdr:sp macro="" textlink="">
      <xdr:nvSpPr>
        <xdr:cNvPr id="330" name="フローチャート: 判断 329"/>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121938</xdr:rowOff>
    </xdr:from>
    <xdr:ext cx="405111" cy="259045"/>
    <xdr:sp macro="" textlink="">
      <xdr:nvSpPr>
        <xdr:cNvPr id="331" name="n_2aveValue【市民会館】&#10;有形固定資産減価償却率"/>
        <xdr:cNvSpPr txBox="1"/>
      </xdr:nvSpPr>
      <xdr:spPr>
        <a:xfrm>
          <a:off x="2705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151130</xdr:rowOff>
    </xdr:from>
    <xdr:to>
      <xdr:col>20</xdr:col>
      <xdr:colOff>38100</xdr:colOff>
      <xdr:row>103</xdr:row>
      <xdr:rowOff>81280</xdr:rowOff>
    </xdr:to>
    <xdr:sp macro="" textlink="">
      <xdr:nvSpPr>
        <xdr:cNvPr id="337" name="楕円 336"/>
        <xdr:cNvSpPr/>
      </xdr:nvSpPr>
      <xdr:spPr>
        <a:xfrm>
          <a:off x="3746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12064</xdr:rowOff>
    </xdr:from>
    <xdr:to>
      <xdr:col>15</xdr:col>
      <xdr:colOff>101600</xdr:colOff>
      <xdr:row>102</xdr:row>
      <xdr:rowOff>113664</xdr:rowOff>
    </xdr:to>
    <xdr:sp macro="" textlink="">
      <xdr:nvSpPr>
        <xdr:cNvPr id="338" name="楕円 337"/>
        <xdr:cNvSpPr/>
      </xdr:nvSpPr>
      <xdr:spPr>
        <a:xfrm>
          <a:off x="2857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62864</xdr:rowOff>
    </xdr:from>
    <xdr:to>
      <xdr:col>19</xdr:col>
      <xdr:colOff>177800</xdr:colOff>
      <xdr:row>103</xdr:row>
      <xdr:rowOff>30480</xdr:rowOff>
    </xdr:to>
    <xdr:cxnSp macro="">
      <xdr:nvCxnSpPr>
        <xdr:cNvPr id="339" name="直線コネクタ 338"/>
        <xdr:cNvCxnSpPr/>
      </xdr:nvCxnSpPr>
      <xdr:spPr>
        <a:xfrm>
          <a:off x="2908300" y="17550764"/>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97807</xdr:rowOff>
    </xdr:from>
    <xdr:ext cx="405111" cy="259045"/>
    <xdr:sp macro="" textlink="">
      <xdr:nvSpPr>
        <xdr:cNvPr id="340" name="n_1mainValue【市民会館】&#10;有形固定資産減価償却率"/>
        <xdr:cNvSpPr txBox="1"/>
      </xdr:nvSpPr>
      <xdr:spPr>
        <a:xfrm>
          <a:off x="3582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130191</xdr:rowOff>
    </xdr:from>
    <xdr:ext cx="405111" cy="259045"/>
    <xdr:sp macro="" textlink="">
      <xdr:nvSpPr>
        <xdr:cNvPr id="341" name="n_2mainValue【市民会館】&#10;有形固定資産減価償却率"/>
        <xdr:cNvSpPr txBox="1"/>
      </xdr:nvSpPr>
      <xdr:spPr>
        <a:xfrm>
          <a:off x="2705744"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65" name="直線コネクタ 364"/>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7" name="直線コネクタ 36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68"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69" name="直線コネクタ 368"/>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70"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1" name="フローチャート: 判断 370"/>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72" name="フローチャート: 判断 371"/>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97807</xdr:rowOff>
    </xdr:from>
    <xdr:ext cx="469744" cy="259045"/>
    <xdr:sp macro="" textlink="">
      <xdr:nvSpPr>
        <xdr:cNvPr id="373" name="n_1aveValue【市民会館】&#10;一人当たり面積"/>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78739</xdr:rowOff>
    </xdr:from>
    <xdr:to>
      <xdr:col>46</xdr:col>
      <xdr:colOff>38100</xdr:colOff>
      <xdr:row>107</xdr:row>
      <xdr:rowOff>8889</xdr:rowOff>
    </xdr:to>
    <xdr:sp macro="" textlink="">
      <xdr:nvSpPr>
        <xdr:cNvPr id="374" name="フローチャート: 判断 373"/>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25416</xdr:rowOff>
    </xdr:from>
    <xdr:ext cx="469744" cy="259045"/>
    <xdr:sp macro="" textlink="">
      <xdr:nvSpPr>
        <xdr:cNvPr id="375"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158750</xdr:rowOff>
    </xdr:from>
    <xdr:to>
      <xdr:col>50</xdr:col>
      <xdr:colOff>165100</xdr:colOff>
      <xdr:row>108</xdr:row>
      <xdr:rowOff>88900</xdr:rowOff>
    </xdr:to>
    <xdr:sp macro="" textlink="">
      <xdr:nvSpPr>
        <xdr:cNvPr id="381" name="楕円 380"/>
        <xdr:cNvSpPr/>
      </xdr:nvSpPr>
      <xdr:spPr>
        <a:xfrm>
          <a:off x="9588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86361</xdr:rowOff>
    </xdr:from>
    <xdr:to>
      <xdr:col>46</xdr:col>
      <xdr:colOff>38100</xdr:colOff>
      <xdr:row>109</xdr:row>
      <xdr:rowOff>16511</xdr:rowOff>
    </xdr:to>
    <xdr:sp macro="" textlink="">
      <xdr:nvSpPr>
        <xdr:cNvPr id="382" name="楕円 381"/>
        <xdr:cNvSpPr/>
      </xdr:nvSpPr>
      <xdr:spPr>
        <a:xfrm>
          <a:off x="8699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38100</xdr:rowOff>
    </xdr:from>
    <xdr:to>
      <xdr:col>50</xdr:col>
      <xdr:colOff>114300</xdr:colOff>
      <xdr:row>108</xdr:row>
      <xdr:rowOff>137161</xdr:rowOff>
    </xdr:to>
    <xdr:cxnSp macro="">
      <xdr:nvCxnSpPr>
        <xdr:cNvPr id="383" name="直線コネクタ 382"/>
        <xdr:cNvCxnSpPr/>
      </xdr:nvCxnSpPr>
      <xdr:spPr>
        <a:xfrm flipV="1">
          <a:off x="8750300" y="185547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80027</xdr:rowOff>
    </xdr:from>
    <xdr:ext cx="469744" cy="259045"/>
    <xdr:sp macro="" textlink="">
      <xdr:nvSpPr>
        <xdr:cNvPr id="384" name="n_1mainValue【市民会館】&#10;一人当たり面積"/>
        <xdr:cNvSpPr txBox="1"/>
      </xdr:nvSpPr>
      <xdr:spPr>
        <a:xfrm>
          <a:off x="9391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7638</xdr:rowOff>
    </xdr:from>
    <xdr:ext cx="469744" cy="259045"/>
    <xdr:sp macro="" textlink="">
      <xdr:nvSpPr>
        <xdr:cNvPr id="385" name="n_2mainValue【市民会館】&#10;一人当たり面積"/>
        <xdr:cNvSpPr txBox="1"/>
      </xdr:nvSpPr>
      <xdr:spPr>
        <a:xfrm>
          <a:off x="85154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10" name="直線コネクタ 409"/>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11"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12" name="直線コネクタ 411"/>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13"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14" name="直線コネクタ 413"/>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15" name="【一般廃棄物処理施設】&#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16" name="フローチャート: 判断 415"/>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17" name="フローチャート: 判断 416"/>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88282</xdr:rowOff>
    </xdr:from>
    <xdr:ext cx="405111" cy="259045"/>
    <xdr:sp macro="" textlink="">
      <xdr:nvSpPr>
        <xdr:cNvPr id="418" name="n_1ave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71120</xdr:rowOff>
    </xdr:from>
    <xdr:to>
      <xdr:col>76</xdr:col>
      <xdr:colOff>165100</xdr:colOff>
      <xdr:row>37</xdr:row>
      <xdr:rowOff>1270</xdr:rowOff>
    </xdr:to>
    <xdr:sp macro="" textlink="">
      <xdr:nvSpPr>
        <xdr:cNvPr id="419" name="フローチャート: 判断 418"/>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17797</xdr:rowOff>
    </xdr:from>
    <xdr:ext cx="405111" cy="259045"/>
    <xdr:sp macro="" textlink="">
      <xdr:nvSpPr>
        <xdr:cNvPr id="420"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145415</xdr:rowOff>
    </xdr:from>
    <xdr:to>
      <xdr:col>81</xdr:col>
      <xdr:colOff>101600</xdr:colOff>
      <xdr:row>37</xdr:row>
      <xdr:rowOff>75565</xdr:rowOff>
    </xdr:to>
    <xdr:sp macro="" textlink="">
      <xdr:nvSpPr>
        <xdr:cNvPr id="426" name="楕円 425"/>
        <xdr:cNvSpPr/>
      </xdr:nvSpPr>
      <xdr:spPr>
        <a:xfrm>
          <a:off x="15430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7" name="楕円 426"/>
        <xdr:cNvSpPr/>
      </xdr:nvSpPr>
      <xdr:spPr>
        <a:xfrm>
          <a:off x="1454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24765</xdr:rowOff>
    </xdr:from>
    <xdr:to>
      <xdr:col>81</xdr:col>
      <xdr:colOff>50800</xdr:colOff>
      <xdr:row>37</xdr:row>
      <xdr:rowOff>80010</xdr:rowOff>
    </xdr:to>
    <xdr:cxnSp macro="">
      <xdr:nvCxnSpPr>
        <xdr:cNvPr id="428" name="直線コネクタ 427"/>
        <xdr:cNvCxnSpPr/>
      </xdr:nvCxnSpPr>
      <xdr:spPr>
        <a:xfrm flipV="1">
          <a:off x="14592300" y="63684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66692</xdr:rowOff>
    </xdr:from>
    <xdr:ext cx="405111" cy="259045"/>
    <xdr:sp macro="" textlink="">
      <xdr:nvSpPr>
        <xdr:cNvPr id="429" name="n_1mainValue【一般廃棄物処理施設】&#10;有形固定資産減価償却率"/>
        <xdr:cNvSpPr txBox="1"/>
      </xdr:nvSpPr>
      <xdr:spPr>
        <a:xfrm>
          <a:off x="152660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30" name="n_2mainValue【一般廃棄物処理施設】&#10;有形固定資産減価償却率"/>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4" name="テキスト ボックス 44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54" name="直線コネクタ 453"/>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55"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56" name="直線コネクタ 455"/>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57"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58" name="直線コネクタ 457"/>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459" name="【一般廃棄物処理施設】&#10;一人当たり有形固定資産（償却資産）額平均値テキスト"/>
        <xdr:cNvSpPr txBox="1"/>
      </xdr:nvSpPr>
      <xdr:spPr>
        <a:xfrm>
          <a:off x="221996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60" name="フローチャート: 判断 459"/>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61" name="フローチャート: 判断 460"/>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159483</xdr:rowOff>
    </xdr:from>
    <xdr:ext cx="534377" cy="259045"/>
    <xdr:sp macro="" textlink="">
      <xdr:nvSpPr>
        <xdr:cNvPr id="462" name="n_1aveValue【一般廃棄物処理施設】&#10;一人当たり有形固定資産（償却資産）額"/>
        <xdr:cNvSpPr txBox="1"/>
      </xdr:nvSpPr>
      <xdr:spPr>
        <a:xfrm>
          <a:off x="210434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159733</xdr:rowOff>
    </xdr:from>
    <xdr:to>
      <xdr:col>107</xdr:col>
      <xdr:colOff>101600</xdr:colOff>
      <xdr:row>40</xdr:row>
      <xdr:rowOff>89883</xdr:rowOff>
    </xdr:to>
    <xdr:sp macro="" textlink="">
      <xdr:nvSpPr>
        <xdr:cNvPr id="463" name="フローチャート: 判断 462"/>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81010</xdr:rowOff>
    </xdr:from>
    <xdr:ext cx="534377" cy="259045"/>
    <xdr:sp macro="" textlink="">
      <xdr:nvSpPr>
        <xdr:cNvPr id="464" name="n_2aveValue【一般廃棄物処理施設】&#10;一人当たり有形固定資産（償却資産）額"/>
        <xdr:cNvSpPr txBox="1"/>
      </xdr:nvSpPr>
      <xdr:spPr>
        <a:xfrm>
          <a:off x="20167111" y="69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148531</xdr:rowOff>
    </xdr:from>
    <xdr:to>
      <xdr:col>112</xdr:col>
      <xdr:colOff>38100</xdr:colOff>
      <xdr:row>40</xdr:row>
      <xdr:rowOff>78681</xdr:rowOff>
    </xdr:to>
    <xdr:sp macro="" textlink="">
      <xdr:nvSpPr>
        <xdr:cNvPr id="470" name="楕円 469"/>
        <xdr:cNvSpPr/>
      </xdr:nvSpPr>
      <xdr:spPr>
        <a:xfrm>
          <a:off x="21272500" y="68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149141</xdr:rowOff>
    </xdr:from>
    <xdr:to>
      <xdr:col>107</xdr:col>
      <xdr:colOff>101600</xdr:colOff>
      <xdr:row>40</xdr:row>
      <xdr:rowOff>79291</xdr:rowOff>
    </xdr:to>
    <xdr:sp macro="" textlink="">
      <xdr:nvSpPr>
        <xdr:cNvPr id="471" name="楕円 470"/>
        <xdr:cNvSpPr/>
      </xdr:nvSpPr>
      <xdr:spPr>
        <a:xfrm>
          <a:off x="20383500" y="68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27881</xdr:rowOff>
    </xdr:from>
    <xdr:to>
      <xdr:col>111</xdr:col>
      <xdr:colOff>177800</xdr:colOff>
      <xdr:row>40</xdr:row>
      <xdr:rowOff>28491</xdr:rowOff>
    </xdr:to>
    <xdr:cxnSp macro="">
      <xdr:nvCxnSpPr>
        <xdr:cNvPr id="472" name="直線コネクタ 471"/>
        <xdr:cNvCxnSpPr/>
      </xdr:nvCxnSpPr>
      <xdr:spPr>
        <a:xfrm flipV="1">
          <a:off x="20434300" y="688588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69808</xdr:rowOff>
    </xdr:from>
    <xdr:ext cx="534377" cy="259045"/>
    <xdr:sp macro="" textlink="">
      <xdr:nvSpPr>
        <xdr:cNvPr id="473" name="n_1mainValue【一般廃棄物処理施設】&#10;一人当たり有形固定資産（償却資産）額"/>
        <xdr:cNvSpPr txBox="1"/>
      </xdr:nvSpPr>
      <xdr:spPr>
        <a:xfrm>
          <a:off x="21043411" y="692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95818</xdr:rowOff>
    </xdr:from>
    <xdr:ext cx="534377" cy="259045"/>
    <xdr:sp macro="" textlink="">
      <xdr:nvSpPr>
        <xdr:cNvPr id="474" name="n_2mainValue【一般廃棄物処理施設】&#10;一人当たり有形固定資産（償却資産）額"/>
        <xdr:cNvSpPr txBox="1"/>
      </xdr:nvSpPr>
      <xdr:spPr>
        <a:xfrm>
          <a:off x="20167111" y="661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97" name="直線コネクタ 49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9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99" name="直線コネクタ 49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0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01" name="直線コネクタ 50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502"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03" name="フローチャート: 判断 50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04" name="フローチャート: 判断 50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124477</xdr:rowOff>
    </xdr:from>
    <xdr:ext cx="405111" cy="259045"/>
    <xdr:sp macro="" textlink="">
      <xdr:nvSpPr>
        <xdr:cNvPr id="505" name="n_1aveValue【保健センター・保健所】&#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70358</xdr:rowOff>
    </xdr:from>
    <xdr:to>
      <xdr:col>76</xdr:col>
      <xdr:colOff>165100</xdr:colOff>
      <xdr:row>62</xdr:row>
      <xdr:rowOff>508</xdr:rowOff>
    </xdr:to>
    <xdr:sp macro="" textlink="">
      <xdr:nvSpPr>
        <xdr:cNvPr id="506" name="フローチャート: 判断 505"/>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17035</xdr:rowOff>
    </xdr:from>
    <xdr:ext cx="405111" cy="259045"/>
    <xdr:sp macro="" textlink="">
      <xdr:nvSpPr>
        <xdr:cNvPr id="507" name="n_2aveValue【保健センター・保健所】&#10;有形固定資産減価償却率"/>
        <xdr:cNvSpPr txBox="1"/>
      </xdr:nvSpPr>
      <xdr:spPr>
        <a:xfrm>
          <a:off x="14389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13" name="楕円 512"/>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109220</xdr:rowOff>
    </xdr:from>
    <xdr:to>
      <xdr:col>76</xdr:col>
      <xdr:colOff>165100</xdr:colOff>
      <xdr:row>63</xdr:row>
      <xdr:rowOff>39370</xdr:rowOff>
    </xdr:to>
    <xdr:sp macro="" textlink="">
      <xdr:nvSpPr>
        <xdr:cNvPr id="514" name="楕円 513"/>
        <xdr:cNvSpPr/>
      </xdr:nvSpPr>
      <xdr:spPr>
        <a:xfrm>
          <a:off x="1454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160020</xdr:rowOff>
    </xdr:to>
    <xdr:cxnSp macro="">
      <xdr:nvCxnSpPr>
        <xdr:cNvPr id="515" name="直線コネクタ 514"/>
        <xdr:cNvCxnSpPr/>
      </xdr:nvCxnSpPr>
      <xdr:spPr>
        <a:xfrm flipV="1">
          <a:off x="14592300" y="1074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156227</xdr:rowOff>
    </xdr:from>
    <xdr:ext cx="405111" cy="259045"/>
    <xdr:sp macro="" textlink="">
      <xdr:nvSpPr>
        <xdr:cNvPr id="516"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30497</xdr:rowOff>
    </xdr:from>
    <xdr:ext cx="405111" cy="259045"/>
    <xdr:sp macro="" textlink="">
      <xdr:nvSpPr>
        <xdr:cNvPr id="517" name="n_2mainValue【保健センター・保健所】&#10;有形固定資産減価償却率"/>
        <xdr:cNvSpPr txBox="1"/>
      </xdr:nvSpPr>
      <xdr:spPr>
        <a:xfrm>
          <a:off x="14389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8" name="直線コネクタ 52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9" name="テキスト ボックス 52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0" name="直線コネクタ 52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1" name="テキスト ボックス 53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4" name="直線コネクタ 53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5" name="テキスト ボックス 53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6" name="直線コネクタ 53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7" name="テキスト ボックス 53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57150</xdr:rowOff>
    </xdr:from>
    <xdr:to>
      <xdr:col>116</xdr:col>
      <xdr:colOff>62864</xdr:colOff>
      <xdr:row>64</xdr:row>
      <xdr:rowOff>38100</xdr:rowOff>
    </xdr:to>
    <xdr:cxnSp macro="">
      <xdr:nvCxnSpPr>
        <xdr:cNvPr id="541" name="直線コネクタ 540"/>
        <xdr:cNvCxnSpPr/>
      </xdr:nvCxnSpPr>
      <xdr:spPr>
        <a:xfrm flipV="1">
          <a:off x="22160864" y="9829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2"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3" name="直線コネクタ 542"/>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3827</xdr:rowOff>
    </xdr:from>
    <xdr:ext cx="469744" cy="259045"/>
    <xdr:sp macro="" textlink="">
      <xdr:nvSpPr>
        <xdr:cNvPr id="544" name="【保健センター・保健所】&#10;一人当たり面積最大値テキスト"/>
        <xdr:cNvSpPr txBox="1"/>
      </xdr:nvSpPr>
      <xdr:spPr>
        <a:xfrm>
          <a:off x="22199600" y="960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57150</xdr:rowOff>
    </xdr:from>
    <xdr:to>
      <xdr:col>116</xdr:col>
      <xdr:colOff>152400</xdr:colOff>
      <xdr:row>57</xdr:row>
      <xdr:rowOff>57150</xdr:rowOff>
    </xdr:to>
    <xdr:cxnSp macro="">
      <xdr:nvCxnSpPr>
        <xdr:cNvPr id="545" name="直線コネクタ 544"/>
        <xdr:cNvCxnSpPr/>
      </xdr:nvCxnSpPr>
      <xdr:spPr>
        <a:xfrm>
          <a:off x="22072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46"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7" name="フローチャート: 判断 546"/>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101600</xdr:rowOff>
    </xdr:from>
    <xdr:to>
      <xdr:col>112</xdr:col>
      <xdr:colOff>38100</xdr:colOff>
      <xdr:row>61</xdr:row>
      <xdr:rowOff>31750</xdr:rowOff>
    </xdr:to>
    <xdr:sp macro="" textlink="">
      <xdr:nvSpPr>
        <xdr:cNvPr id="548" name="フローチャート: 判断 547"/>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22877</xdr:rowOff>
    </xdr:from>
    <xdr:ext cx="469744" cy="259045"/>
    <xdr:sp macro="" textlink="">
      <xdr:nvSpPr>
        <xdr:cNvPr id="549" name="n_1aveValue【保健センター・保健所】&#10;一人当たり面積"/>
        <xdr:cNvSpPr txBox="1"/>
      </xdr:nvSpPr>
      <xdr:spPr>
        <a:xfrm>
          <a:off x="21075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82550</xdr:rowOff>
    </xdr:from>
    <xdr:to>
      <xdr:col>107</xdr:col>
      <xdr:colOff>101600</xdr:colOff>
      <xdr:row>60</xdr:row>
      <xdr:rowOff>12700</xdr:rowOff>
    </xdr:to>
    <xdr:sp macro="" textlink="">
      <xdr:nvSpPr>
        <xdr:cNvPr id="550" name="フローチャート: 判断 549"/>
        <xdr:cNvSpPr/>
      </xdr:nvSpPr>
      <xdr:spPr>
        <a:xfrm>
          <a:off x="20383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3827</xdr:rowOff>
    </xdr:from>
    <xdr:ext cx="469744" cy="259045"/>
    <xdr:sp macro="" textlink="">
      <xdr:nvSpPr>
        <xdr:cNvPr id="551" name="n_2aveValue【保健センター・保健所】&#10;一人当たり面積"/>
        <xdr:cNvSpPr txBox="1"/>
      </xdr:nvSpPr>
      <xdr:spPr>
        <a:xfrm>
          <a:off x="20199427" y="102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6350</xdr:rowOff>
    </xdr:from>
    <xdr:to>
      <xdr:col>112</xdr:col>
      <xdr:colOff>38100</xdr:colOff>
      <xdr:row>55</xdr:row>
      <xdr:rowOff>107950</xdr:rowOff>
    </xdr:to>
    <xdr:sp macro="" textlink="">
      <xdr:nvSpPr>
        <xdr:cNvPr id="557" name="楕円 556"/>
        <xdr:cNvSpPr/>
      </xdr:nvSpPr>
      <xdr:spPr>
        <a:xfrm>
          <a:off x="21272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6350</xdr:rowOff>
    </xdr:from>
    <xdr:to>
      <xdr:col>107</xdr:col>
      <xdr:colOff>101600</xdr:colOff>
      <xdr:row>55</xdr:row>
      <xdr:rowOff>107950</xdr:rowOff>
    </xdr:to>
    <xdr:sp macro="" textlink="">
      <xdr:nvSpPr>
        <xdr:cNvPr id="558" name="楕円 557"/>
        <xdr:cNvSpPr/>
      </xdr:nvSpPr>
      <xdr:spPr>
        <a:xfrm>
          <a:off x="20383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57150</xdr:rowOff>
    </xdr:from>
    <xdr:to>
      <xdr:col>111</xdr:col>
      <xdr:colOff>177800</xdr:colOff>
      <xdr:row>55</xdr:row>
      <xdr:rowOff>57150</xdr:rowOff>
    </xdr:to>
    <xdr:cxnSp macro="">
      <xdr:nvCxnSpPr>
        <xdr:cNvPr id="559" name="直線コネクタ 558"/>
        <xdr:cNvCxnSpPr/>
      </xdr:nvCxnSpPr>
      <xdr:spPr>
        <a:xfrm>
          <a:off x="20434300" y="948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53</xdr:row>
      <xdr:rowOff>124477</xdr:rowOff>
    </xdr:from>
    <xdr:ext cx="469744" cy="259045"/>
    <xdr:sp macro="" textlink="">
      <xdr:nvSpPr>
        <xdr:cNvPr id="560" name="n_1mainValue【保健センター・保健所】&#10;一人当たり面積"/>
        <xdr:cNvSpPr txBox="1"/>
      </xdr:nvSpPr>
      <xdr:spPr>
        <a:xfrm>
          <a:off x="210757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124477</xdr:rowOff>
    </xdr:from>
    <xdr:ext cx="469744" cy="259045"/>
    <xdr:sp macro="" textlink="">
      <xdr:nvSpPr>
        <xdr:cNvPr id="561" name="n_2mainValue【保健センター・保健所】&#10;一人当たり面積"/>
        <xdr:cNvSpPr txBox="1"/>
      </xdr:nvSpPr>
      <xdr:spPr>
        <a:xfrm>
          <a:off x="201994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2" name="テキスト ボックス 57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4" name="テキスト ボックス 573"/>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4" name="テキスト ボックス 583"/>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6" name="テキスト ボックス 58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88" name="直線コネクタ 587"/>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89"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90" name="直線コネクタ 589"/>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91"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92" name="直線コネクタ 591"/>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593" name="【消防施設】&#10;有形固定資産減価償却率平均値テキスト"/>
        <xdr:cNvSpPr txBox="1"/>
      </xdr:nvSpPr>
      <xdr:spPr>
        <a:xfrm>
          <a:off x="16357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94" name="フローチャート: 判断 593"/>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95" name="フローチャート: 判断 594"/>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76761</xdr:rowOff>
    </xdr:from>
    <xdr:ext cx="405111" cy="259045"/>
    <xdr:sp macro="" textlink="">
      <xdr:nvSpPr>
        <xdr:cNvPr id="596" name="n_1aveValue【消防施設】&#10;有形固定資産減価償却率"/>
        <xdr:cNvSpPr txBox="1"/>
      </xdr:nvSpPr>
      <xdr:spPr>
        <a:xfrm>
          <a:off x="152660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88537</xdr:rowOff>
    </xdr:from>
    <xdr:to>
      <xdr:col>76</xdr:col>
      <xdr:colOff>165100</xdr:colOff>
      <xdr:row>83</xdr:row>
      <xdr:rowOff>18687</xdr:rowOff>
    </xdr:to>
    <xdr:sp macro="" textlink="">
      <xdr:nvSpPr>
        <xdr:cNvPr id="597" name="フローチャート: 判断 596"/>
        <xdr:cNvSpPr/>
      </xdr:nvSpPr>
      <xdr:spPr>
        <a:xfrm>
          <a:off x="1454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9814</xdr:rowOff>
    </xdr:from>
    <xdr:ext cx="405111" cy="259045"/>
    <xdr:sp macro="" textlink="">
      <xdr:nvSpPr>
        <xdr:cNvPr id="598" name="n_2aveValue【消防施設】&#10;有形固定資産減価償却率"/>
        <xdr:cNvSpPr txBox="1"/>
      </xdr:nvSpPr>
      <xdr:spPr>
        <a:xfrm>
          <a:off x="14389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142421</xdr:rowOff>
    </xdr:from>
    <xdr:to>
      <xdr:col>81</xdr:col>
      <xdr:colOff>101600</xdr:colOff>
      <xdr:row>82</xdr:row>
      <xdr:rowOff>72571</xdr:rowOff>
    </xdr:to>
    <xdr:sp macro="" textlink="">
      <xdr:nvSpPr>
        <xdr:cNvPr id="604" name="楕円 603"/>
        <xdr:cNvSpPr/>
      </xdr:nvSpPr>
      <xdr:spPr>
        <a:xfrm>
          <a:off x="15430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05" name="楕円 604"/>
        <xdr:cNvSpPr/>
      </xdr:nvSpPr>
      <xdr:spPr>
        <a:xfrm>
          <a:off x="14541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170362</xdr:rowOff>
    </xdr:from>
    <xdr:to>
      <xdr:col>81</xdr:col>
      <xdr:colOff>50800</xdr:colOff>
      <xdr:row>82</xdr:row>
      <xdr:rowOff>21771</xdr:rowOff>
    </xdr:to>
    <xdr:cxnSp macro="">
      <xdr:nvCxnSpPr>
        <xdr:cNvPr id="606" name="直線コネクタ 605"/>
        <xdr:cNvCxnSpPr/>
      </xdr:nvCxnSpPr>
      <xdr:spPr>
        <a:xfrm>
          <a:off x="14592300" y="140578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89098</xdr:rowOff>
    </xdr:from>
    <xdr:ext cx="405111" cy="259045"/>
    <xdr:sp macro="" textlink="">
      <xdr:nvSpPr>
        <xdr:cNvPr id="607" name="n_1main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08" name="n_2main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632" name="直線コネクタ 631"/>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33"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34" name="直線コネクタ 633"/>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35"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36" name="直線コネクタ 635"/>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37"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38" name="フローチャート: 判断 63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39" name="フローチャート: 判断 638"/>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80027</xdr:rowOff>
    </xdr:from>
    <xdr:ext cx="469744" cy="259045"/>
    <xdr:sp macro="" textlink="">
      <xdr:nvSpPr>
        <xdr:cNvPr id="640"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158750</xdr:rowOff>
    </xdr:from>
    <xdr:to>
      <xdr:col>107</xdr:col>
      <xdr:colOff>101600</xdr:colOff>
      <xdr:row>82</xdr:row>
      <xdr:rowOff>88900</xdr:rowOff>
    </xdr:to>
    <xdr:sp macro="" textlink="">
      <xdr:nvSpPr>
        <xdr:cNvPr id="641" name="フローチャート: 判断 640"/>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80027</xdr:rowOff>
    </xdr:from>
    <xdr:ext cx="469744" cy="259045"/>
    <xdr:sp macro="" textlink="">
      <xdr:nvSpPr>
        <xdr:cNvPr id="642" name="n_2aveValue【消防施設】&#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48" name="楕円 647"/>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139700</xdr:rowOff>
    </xdr:from>
    <xdr:to>
      <xdr:col>107</xdr:col>
      <xdr:colOff>101600</xdr:colOff>
      <xdr:row>82</xdr:row>
      <xdr:rowOff>69850</xdr:rowOff>
    </xdr:to>
    <xdr:sp macro="" textlink="">
      <xdr:nvSpPr>
        <xdr:cNvPr id="649" name="楕円 648"/>
        <xdr:cNvSpPr/>
      </xdr:nvSpPr>
      <xdr:spPr>
        <a:xfrm>
          <a:off x="20383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82</xdr:row>
      <xdr:rowOff>19050</xdr:rowOff>
    </xdr:to>
    <xdr:cxnSp macro="">
      <xdr:nvCxnSpPr>
        <xdr:cNvPr id="650" name="直線コネクタ 649"/>
        <xdr:cNvCxnSpPr/>
      </xdr:nvCxnSpPr>
      <xdr:spPr>
        <a:xfrm flipV="1">
          <a:off x="20434300" y="138303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10177</xdr:rowOff>
    </xdr:from>
    <xdr:ext cx="469744" cy="259045"/>
    <xdr:sp macro="" textlink="">
      <xdr:nvSpPr>
        <xdr:cNvPr id="651" name="n_1mainValue【消防施設】&#10;一人当たり面積"/>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86377</xdr:rowOff>
    </xdr:from>
    <xdr:ext cx="469744" cy="259045"/>
    <xdr:sp macro="" textlink="">
      <xdr:nvSpPr>
        <xdr:cNvPr id="652" name="n_2mainValue【消防施設】&#10;一人当たり面積"/>
        <xdr:cNvSpPr txBox="1"/>
      </xdr:nvSpPr>
      <xdr:spPr>
        <a:xfrm>
          <a:off x="20199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4" name="テキスト ボックス 66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2" name="テキスト ボックス 67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76" name="直線コネクタ 675"/>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77"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78" name="直線コネクタ 677"/>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79"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80" name="直線コネクタ 679"/>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81"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82" name="フローチャート: 判断 681"/>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83" name="フローチャート: 判断 682"/>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64788</xdr:rowOff>
    </xdr:from>
    <xdr:ext cx="405111" cy="259045"/>
    <xdr:sp macro="" textlink="">
      <xdr:nvSpPr>
        <xdr:cNvPr id="684" name="n_1aveValue【庁舎】&#10;有形固定資産減価償却率"/>
        <xdr:cNvSpPr txBox="1"/>
      </xdr:nvSpPr>
      <xdr:spPr>
        <a:xfrm>
          <a:off x="15266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97789</xdr:rowOff>
    </xdr:from>
    <xdr:to>
      <xdr:col>76</xdr:col>
      <xdr:colOff>165100</xdr:colOff>
      <xdr:row>102</xdr:row>
      <xdr:rowOff>27939</xdr:rowOff>
    </xdr:to>
    <xdr:sp macro="" textlink="">
      <xdr:nvSpPr>
        <xdr:cNvPr id="685" name="フローチャート: 判断 684"/>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19066</xdr:rowOff>
    </xdr:from>
    <xdr:ext cx="405111" cy="259045"/>
    <xdr:sp macro="" textlink="">
      <xdr:nvSpPr>
        <xdr:cNvPr id="686" name="n_2aveValue【庁舎】&#10;有形固定資産減価償却率"/>
        <xdr:cNvSpPr txBox="1"/>
      </xdr:nvSpPr>
      <xdr:spPr>
        <a:xfrm>
          <a:off x="14389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15875</xdr:rowOff>
    </xdr:from>
    <xdr:to>
      <xdr:col>81</xdr:col>
      <xdr:colOff>101600</xdr:colOff>
      <xdr:row>100</xdr:row>
      <xdr:rowOff>117475</xdr:rowOff>
    </xdr:to>
    <xdr:sp macro="" textlink="">
      <xdr:nvSpPr>
        <xdr:cNvPr id="692" name="楕円 691"/>
        <xdr:cNvSpPr/>
      </xdr:nvSpPr>
      <xdr:spPr>
        <a:xfrm>
          <a:off x="154305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50164</xdr:rowOff>
    </xdr:from>
    <xdr:to>
      <xdr:col>76</xdr:col>
      <xdr:colOff>165100</xdr:colOff>
      <xdr:row>100</xdr:row>
      <xdr:rowOff>151764</xdr:rowOff>
    </xdr:to>
    <xdr:sp macro="" textlink="">
      <xdr:nvSpPr>
        <xdr:cNvPr id="693" name="楕円 692"/>
        <xdr:cNvSpPr/>
      </xdr:nvSpPr>
      <xdr:spPr>
        <a:xfrm>
          <a:off x="145415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66675</xdr:rowOff>
    </xdr:from>
    <xdr:to>
      <xdr:col>81</xdr:col>
      <xdr:colOff>50800</xdr:colOff>
      <xdr:row>100</xdr:row>
      <xdr:rowOff>100964</xdr:rowOff>
    </xdr:to>
    <xdr:cxnSp macro="">
      <xdr:nvCxnSpPr>
        <xdr:cNvPr id="694" name="直線コネクタ 693"/>
        <xdr:cNvCxnSpPr/>
      </xdr:nvCxnSpPr>
      <xdr:spPr>
        <a:xfrm flipV="1">
          <a:off x="14592300" y="172116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134002</xdr:rowOff>
    </xdr:from>
    <xdr:ext cx="405111" cy="259045"/>
    <xdr:sp macro="" textlink="">
      <xdr:nvSpPr>
        <xdr:cNvPr id="695" name="n_1mainValue【庁舎】&#10;有形固定資産減価償却率"/>
        <xdr:cNvSpPr txBox="1"/>
      </xdr:nvSpPr>
      <xdr:spPr>
        <a:xfrm>
          <a:off x="1526604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168291</xdr:rowOff>
    </xdr:from>
    <xdr:ext cx="405111" cy="259045"/>
    <xdr:sp macro="" textlink="">
      <xdr:nvSpPr>
        <xdr:cNvPr id="696" name="n_2mainValue【庁舎】&#10;有形固定資産減価償却率"/>
        <xdr:cNvSpPr txBox="1"/>
      </xdr:nvSpPr>
      <xdr:spPr>
        <a:xfrm>
          <a:off x="14389744" y="169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720" name="直線コネクタ 719"/>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21"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22" name="直線コネクタ 721"/>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3"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4" name="直線コネクタ 723"/>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34307</xdr:rowOff>
    </xdr:from>
    <xdr:ext cx="469744" cy="259045"/>
    <xdr:sp macro="" textlink="">
      <xdr:nvSpPr>
        <xdr:cNvPr id="725" name="【庁舎】&#10;一人当たり面積平均値テキスト"/>
        <xdr:cNvSpPr txBox="1"/>
      </xdr:nvSpPr>
      <xdr:spPr>
        <a:xfrm>
          <a:off x="22199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26" name="フローチャート: 判断 725"/>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7" name="フローチャート: 判断 726"/>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15257</xdr:rowOff>
    </xdr:from>
    <xdr:ext cx="469744" cy="259045"/>
    <xdr:sp macro="" textlink="">
      <xdr:nvSpPr>
        <xdr:cNvPr id="728"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17780</xdr:rowOff>
    </xdr:from>
    <xdr:to>
      <xdr:col>107</xdr:col>
      <xdr:colOff>101600</xdr:colOff>
      <xdr:row>106</xdr:row>
      <xdr:rowOff>119380</xdr:rowOff>
    </xdr:to>
    <xdr:sp macro="" textlink="">
      <xdr:nvSpPr>
        <xdr:cNvPr id="729" name="フローチャート: 判断 728"/>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110507</xdr:rowOff>
    </xdr:from>
    <xdr:ext cx="469744" cy="259045"/>
    <xdr:sp macro="" textlink="">
      <xdr:nvSpPr>
        <xdr:cNvPr id="730" name="n_2aveValue【庁舎】&#10;一人当たり面積"/>
        <xdr:cNvSpPr txBox="1"/>
      </xdr:nvSpPr>
      <xdr:spPr>
        <a:xfrm>
          <a:off x="20199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736" name="楕円 735"/>
        <xdr:cNvSpPr/>
      </xdr:nvSpPr>
      <xdr:spPr>
        <a:xfrm>
          <a:off x="2127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737" name="楕円 736"/>
        <xdr:cNvSpPr/>
      </xdr:nvSpPr>
      <xdr:spPr>
        <a:xfrm>
          <a:off x="20383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49530</xdr:rowOff>
    </xdr:from>
    <xdr:to>
      <xdr:col>111</xdr:col>
      <xdr:colOff>177800</xdr:colOff>
      <xdr:row>105</xdr:row>
      <xdr:rowOff>60961</xdr:rowOff>
    </xdr:to>
    <xdr:cxnSp macro="">
      <xdr:nvCxnSpPr>
        <xdr:cNvPr id="738" name="直線コネクタ 737"/>
        <xdr:cNvCxnSpPr/>
      </xdr:nvCxnSpPr>
      <xdr:spPr>
        <a:xfrm flipV="1">
          <a:off x="20434300" y="18051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739" name="n_1main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740" name="n_2mainValue【庁舎】&#10;一人当たり面積"/>
        <xdr:cNvSpPr txBox="1"/>
      </xdr:nvSpPr>
      <xdr:spPr>
        <a:xfrm>
          <a:off x="20199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類似団体内平均値と比較して、有形固定資産減価償却率が高いうえに、一人当たり面積も多い状況であることから、公共施設総合管理計画に基づき、適切な更新・統廃合・長寿命化の実施に努める。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Z100100&#36001;&#25919;&#35506;/20%20&#29031;&#20250;&#12539;&#22238;&#31572;&#12539;&#35519;&#26619;&#12539;&#21462;&#26448;&#31561;&#38306;&#20418;/01%20&#30476;&#12539;&#20182;&#24066;&#12363;&#12425;&#12398;&#29031;&#20250;&#31561;/01%20&#24499;&#23798;&#30476;/06%20&#36001;&#25919;&#29366;&#27841;&#36039;&#26009;&#38598;/R1/20191017%20&#12304;&#20316;&#26989;&#20381;&#38972;&#12305;&#24179;&#25104;29&#24180;&#24230;&#36001;&#25919;&#29366;&#27841;&#36039;&#26009;&#38598;&#12398;&#20316;&#25104;&#12395;&#12388;&#12356;&#12390;&#65288;2&#22238;&#30446;&#65289;/01%20&#20381;&#38972;/&#12304;&#36001;&#25919;&#29366;&#27841;&#36039;&#26009;&#38598;&#12305;_362018_&#24499;&#23798;&#24066;_2017/&#12304;&#36001;&#25919;&#29366;&#27841;&#36039;&#26009;&#38598;&#12305;_362018_&#24499;&#23798;&#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71.2</v>
          </cell>
          <cell r="CN51">
            <v>74.2</v>
          </cell>
        </row>
        <row r="53">
          <cell r="CF53">
            <v>63</v>
          </cell>
          <cell r="CN53">
            <v>64.3</v>
          </cell>
        </row>
        <row r="55">
          <cell r="AN55" t="str">
            <v>類似団体内平均値</v>
          </cell>
          <cell r="CF55">
            <v>25.4</v>
          </cell>
          <cell r="CN55">
            <v>16.600000000000001</v>
          </cell>
        </row>
        <row r="57">
          <cell r="CF57">
            <v>52.6</v>
          </cell>
          <cell r="CN57">
            <v>58.6</v>
          </cell>
        </row>
        <row r="72">
          <cell r="BP72" t="str">
            <v>H25</v>
          </cell>
          <cell r="BX72" t="str">
            <v>H26</v>
          </cell>
          <cell r="CF72" t="str">
            <v>H27</v>
          </cell>
          <cell r="CN72" t="str">
            <v>H28</v>
          </cell>
          <cell r="CV72" t="str">
            <v>H29</v>
          </cell>
        </row>
        <row r="73">
          <cell r="AN73" t="str">
            <v>当該団体値</v>
          </cell>
          <cell r="BP73">
            <v>77.2</v>
          </cell>
          <cell r="BX73">
            <v>69</v>
          </cell>
          <cell r="CF73">
            <v>71.2</v>
          </cell>
          <cell r="CN73">
            <v>74.2</v>
          </cell>
          <cell r="CV73">
            <v>79.099999999999994</v>
          </cell>
        </row>
        <row r="75">
          <cell r="BP75">
            <v>6.9</v>
          </cell>
          <cell r="BX75">
            <v>6.8</v>
          </cell>
          <cell r="CF75">
            <v>6.5</v>
          </cell>
          <cell r="CN75">
            <v>6.5</v>
          </cell>
          <cell r="CV75">
            <v>6.6</v>
          </cell>
        </row>
        <row r="77">
          <cell r="AN77" t="str">
            <v>類似団体内平均値</v>
          </cell>
          <cell r="BP77">
            <v>32.6</v>
          </cell>
          <cell r="BX77">
            <v>30.5</v>
          </cell>
          <cell r="CF77">
            <v>25.4</v>
          </cell>
          <cell r="CN77">
            <v>16.600000000000001</v>
          </cell>
          <cell r="CV77">
            <v>17.399999999999999</v>
          </cell>
        </row>
        <row r="79">
          <cell r="BP79">
            <v>5.9</v>
          </cell>
          <cell r="BX79">
            <v>5.2</v>
          </cell>
          <cell r="CF79">
            <v>4.8</v>
          </cell>
          <cell r="CN79">
            <v>3.6</v>
          </cell>
          <cell r="CV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97348011</v>
      </c>
      <c r="BO4" s="403"/>
      <c r="BP4" s="403"/>
      <c r="BQ4" s="403"/>
      <c r="BR4" s="403"/>
      <c r="BS4" s="403"/>
      <c r="BT4" s="403"/>
      <c r="BU4" s="404"/>
      <c r="BV4" s="402">
        <v>95921532</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0.3</v>
      </c>
      <c r="CU4" s="584"/>
      <c r="CV4" s="584"/>
      <c r="CW4" s="584"/>
      <c r="CX4" s="584"/>
      <c r="CY4" s="584"/>
      <c r="CZ4" s="584"/>
      <c r="DA4" s="585"/>
      <c r="DB4" s="583">
        <v>0.2</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96923060</v>
      </c>
      <c r="BO5" s="408"/>
      <c r="BP5" s="408"/>
      <c r="BQ5" s="408"/>
      <c r="BR5" s="408"/>
      <c r="BS5" s="408"/>
      <c r="BT5" s="408"/>
      <c r="BU5" s="409"/>
      <c r="BV5" s="407">
        <v>95061777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96.7</v>
      </c>
      <c r="CU5" s="378"/>
      <c r="CV5" s="378"/>
      <c r="CW5" s="378"/>
      <c r="CX5" s="378"/>
      <c r="CY5" s="378"/>
      <c r="CZ5" s="378"/>
      <c r="DA5" s="379"/>
      <c r="DB5" s="377">
        <v>96.8</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424951</v>
      </c>
      <c r="BO6" s="408"/>
      <c r="BP6" s="408"/>
      <c r="BQ6" s="408"/>
      <c r="BR6" s="408"/>
      <c r="BS6" s="408"/>
      <c r="BT6" s="408"/>
      <c r="BU6" s="409"/>
      <c r="BV6" s="407">
        <v>859755</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104.7</v>
      </c>
      <c r="CU6" s="558"/>
      <c r="CV6" s="558"/>
      <c r="CW6" s="558"/>
      <c r="CX6" s="558"/>
      <c r="CY6" s="558"/>
      <c r="CZ6" s="558"/>
      <c r="DA6" s="559"/>
      <c r="DB6" s="557">
        <v>104.2</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235278</v>
      </c>
      <c r="BO7" s="408"/>
      <c r="BP7" s="408"/>
      <c r="BQ7" s="408"/>
      <c r="BR7" s="408"/>
      <c r="BS7" s="408"/>
      <c r="BT7" s="408"/>
      <c r="BU7" s="409"/>
      <c r="BV7" s="407">
        <v>730438</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54197718</v>
      </c>
      <c r="CU7" s="408"/>
      <c r="CV7" s="408"/>
      <c r="CW7" s="408"/>
      <c r="CX7" s="408"/>
      <c r="CY7" s="408"/>
      <c r="CZ7" s="408"/>
      <c r="DA7" s="409"/>
      <c r="DB7" s="407">
        <v>53866290</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104</v>
      </c>
      <c r="AV8" s="465"/>
      <c r="AW8" s="465"/>
      <c r="AX8" s="465"/>
      <c r="AY8" s="387" t="s">
        <v>105</v>
      </c>
      <c r="AZ8" s="388"/>
      <c r="BA8" s="388"/>
      <c r="BB8" s="388"/>
      <c r="BC8" s="388"/>
      <c r="BD8" s="388"/>
      <c r="BE8" s="388"/>
      <c r="BF8" s="388"/>
      <c r="BG8" s="388"/>
      <c r="BH8" s="388"/>
      <c r="BI8" s="388"/>
      <c r="BJ8" s="388"/>
      <c r="BK8" s="388"/>
      <c r="BL8" s="388"/>
      <c r="BM8" s="389"/>
      <c r="BN8" s="407">
        <v>189673</v>
      </c>
      <c r="BO8" s="408"/>
      <c r="BP8" s="408"/>
      <c r="BQ8" s="408"/>
      <c r="BR8" s="408"/>
      <c r="BS8" s="408"/>
      <c r="BT8" s="408"/>
      <c r="BU8" s="409"/>
      <c r="BV8" s="407">
        <v>129317</v>
      </c>
      <c r="BW8" s="408"/>
      <c r="BX8" s="408"/>
      <c r="BY8" s="408"/>
      <c r="BZ8" s="408"/>
      <c r="CA8" s="408"/>
      <c r="CB8" s="408"/>
      <c r="CC8" s="409"/>
      <c r="CD8" s="416" t="s">
        <v>106</v>
      </c>
      <c r="CE8" s="417"/>
      <c r="CF8" s="417"/>
      <c r="CG8" s="417"/>
      <c r="CH8" s="417"/>
      <c r="CI8" s="417"/>
      <c r="CJ8" s="417"/>
      <c r="CK8" s="417"/>
      <c r="CL8" s="417"/>
      <c r="CM8" s="417"/>
      <c r="CN8" s="417"/>
      <c r="CO8" s="417"/>
      <c r="CP8" s="417"/>
      <c r="CQ8" s="417"/>
      <c r="CR8" s="417"/>
      <c r="CS8" s="418"/>
      <c r="CT8" s="520">
        <v>0.82</v>
      </c>
      <c r="CU8" s="521"/>
      <c r="CV8" s="521"/>
      <c r="CW8" s="521"/>
      <c r="CX8" s="521"/>
      <c r="CY8" s="521"/>
      <c r="CZ8" s="521"/>
      <c r="DA8" s="522"/>
      <c r="DB8" s="520">
        <v>0.81</v>
      </c>
      <c r="DC8" s="521"/>
      <c r="DD8" s="521"/>
      <c r="DE8" s="521"/>
      <c r="DF8" s="521"/>
      <c r="DG8" s="521"/>
      <c r="DH8" s="521"/>
      <c r="DI8" s="522"/>
      <c r="DJ8" s="165"/>
      <c r="DK8" s="165"/>
      <c r="DL8" s="165"/>
      <c r="DM8" s="165"/>
      <c r="DN8" s="165"/>
      <c r="DO8" s="165"/>
    </row>
    <row r="9" spans="1:119" ht="18.75" customHeight="1" thickBot="1" x14ac:dyDescent="0.2">
      <c r="A9" s="166"/>
      <c r="B9" s="546" t="s">
        <v>107</v>
      </c>
      <c r="C9" s="547"/>
      <c r="D9" s="547"/>
      <c r="E9" s="547"/>
      <c r="F9" s="547"/>
      <c r="G9" s="547"/>
      <c r="H9" s="547"/>
      <c r="I9" s="547"/>
      <c r="J9" s="547"/>
      <c r="K9" s="470"/>
      <c r="L9" s="548" t="s">
        <v>108</v>
      </c>
      <c r="M9" s="549"/>
      <c r="N9" s="549"/>
      <c r="O9" s="549"/>
      <c r="P9" s="549"/>
      <c r="Q9" s="550"/>
      <c r="R9" s="551">
        <v>258554</v>
      </c>
      <c r="S9" s="552"/>
      <c r="T9" s="552"/>
      <c r="U9" s="552"/>
      <c r="V9" s="553"/>
      <c r="W9" s="486" t="s">
        <v>109</v>
      </c>
      <c r="X9" s="487"/>
      <c r="Y9" s="487"/>
      <c r="Z9" s="487"/>
      <c r="AA9" s="487"/>
      <c r="AB9" s="487"/>
      <c r="AC9" s="487"/>
      <c r="AD9" s="487"/>
      <c r="AE9" s="487"/>
      <c r="AF9" s="487"/>
      <c r="AG9" s="487"/>
      <c r="AH9" s="487"/>
      <c r="AI9" s="487"/>
      <c r="AJ9" s="487"/>
      <c r="AK9" s="487"/>
      <c r="AL9" s="554"/>
      <c r="AM9" s="476" t="s">
        <v>110</v>
      </c>
      <c r="AN9" s="381"/>
      <c r="AO9" s="381"/>
      <c r="AP9" s="381"/>
      <c r="AQ9" s="381"/>
      <c r="AR9" s="381"/>
      <c r="AS9" s="381"/>
      <c r="AT9" s="382"/>
      <c r="AU9" s="464" t="s">
        <v>104</v>
      </c>
      <c r="AV9" s="465"/>
      <c r="AW9" s="465"/>
      <c r="AX9" s="465"/>
      <c r="AY9" s="387" t="s">
        <v>111</v>
      </c>
      <c r="AZ9" s="388"/>
      <c r="BA9" s="388"/>
      <c r="BB9" s="388"/>
      <c r="BC9" s="388"/>
      <c r="BD9" s="388"/>
      <c r="BE9" s="388"/>
      <c r="BF9" s="388"/>
      <c r="BG9" s="388"/>
      <c r="BH9" s="388"/>
      <c r="BI9" s="388"/>
      <c r="BJ9" s="388"/>
      <c r="BK9" s="388"/>
      <c r="BL9" s="388"/>
      <c r="BM9" s="389"/>
      <c r="BN9" s="407">
        <v>60356</v>
      </c>
      <c r="BO9" s="408"/>
      <c r="BP9" s="408"/>
      <c r="BQ9" s="408"/>
      <c r="BR9" s="408"/>
      <c r="BS9" s="408"/>
      <c r="BT9" s="408"/>
      <c r="BU9" s="409"/>
      <c r="BV9" s="407">
        <v>-917487</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14.4</v>
      </c>
      <c r="CU9" s="378"/>
      <c r="CV9" s="378"/>
      <c r="CW9" s="378"/>
      <c r="CX9" s="378"/>
      <c r="CY9" s="378"/>
      <c r="CZ9" s="378"/>
      <c r="DA9" s="379"/>
      <c r="DB9" s="377">
        <v>14.6</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113</v>
      </c>
      <c r="M10" s="381"/>
      <c r="N10" s="381"/>
      <c r="O10" s="381"/>
      <c r="P10" s="381"/>
      <c r="Q10" s="382"/>
      <c r="R10" s="383">
        <v>264548</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104</v>
      </c>
      <c r="AV10" s="465"/>
      <c r="AW10" s="465"/>
      <c r="AX10" s="465"/>
      <c r="AY10" s="387" t="s">
        <v>115</v>
      </c>
      <c r="AZ10" s="388"/>
      <c r="BA10" s="388"/>
      <c r="BB10" s="388"/>
      <c r="BC10" s="388"/>
      <c r="BD10" s="388"/>
      <c r="BE10" s="388"/>
      <c r="BF10" s="388"/>
      <c r="BG10" s="388"/>
      <c r="BH10" s="388"/>
      <c r="BI10" s="388"/>
      <c r="BJ10" s="388"/>
      <c r="BK10" s="388"/>
      <c r="BL10" s="388"/>
      <c r="BM10" s="389"/>
      <c r="BN10" s="407">
        <v>7641</v>
      </c>
      <c r="BO10" s="408"/>
      <c r="BP10" s="408"/>
      <c r="BQ10" s="408"/>
      <c r="BR10" s="408"/>
      <c r="BS10" s="408"/>
      <c r="BT10" s="408"/>
      <c r="BU10" s="409"/>
      <c r="BV10" s="407">
        <v>11356</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104</v>
      </c>
      <c r="AV11" s="465"/>
      <c r="AW11" s="465"/>
      <c r="AX11" s="465"/>
      <c r="AY11" s="387" t="s">
        <v>120</v>
      </c>
      <c r="AZ11" s="388"/>
      <c r="BA11" s="388"/>
      <c r="BB11" s="388"/>
      <c r="BC11" s="388"/>
      <c r="BD11" s="388"/>
      <c r="BE11" s="388"/>
      <c r="BF11" s="388"/>
      <c r="BG11" s="388"/>
      <c r="BH11" s="388"/>
      <c r="BI11" s="388"/>
      <c r="BJ11" s="388"/>
      <c r="BK11" s="388"/>
      <c r="BL11" s="388"/>
      <c r="BM11" s="389"/>
      <c r="BN11" s="407">
        <v>1332</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255309</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104</v>
      </c>
      <c r="AV12" s="465"/>
      <c r="AW12" s="465"/>
      <c r="AX12" s="465"/>
      <c r="AY12" s="387" t="s">
        <v>129</v>
      </c>
      <c r="AZ12" s="388"/>
      <c r="BA12" s="388"/>
      <c r="BB12" s="388"/>
      <c r="BC12" s="388"/>
      <c r="BD12" s="388"/>
      <c r="BE12" s="388"/>
      <c r="BF12" s="388"/>
      <c r="BG12" s="388"/>
      <c r="BH12" s="388"/>
      <c r="BI12" s="388"/>
      <c r="BJ12" s="388"/>
      <c r="BK12" s="388"/>
      <c r="BL12" s="388"/>
      <c r="BM12" s="389"/>
      <c r="BN12" s="407">
        <v>400000</v>
      </c>
      <c r="BO12" s="408"/>
      <c r="BP12" s="408"/>
      <c r="BQ12" s="408"/>
      <c r="BR12" s="408"/>
      <c r="BS12" s="408"/>
      <c r="BT12" s="408"/>
      <c r="BU12" s="409"/>
      <c r="BV12" s="407">
        <v>990715</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132</v>
      </c>
      <c r="N13" s="508"/>
      <c r="O13" s="508"/>
      <c r="P13" s="508"/>
      <c r="Q13" s="509"/>
      <c r="R13" s="510">
        <v>253535</v>
      </c>
      <c r="S13" s="511"/>
      <c r="T13" s="511"/>
      <c r="U13" s="511"/>
      <c r="V13" s="512"/>
      <c r="W13" s="498" t="s">
        <v>133</v>
      </c>
      <c r="X13" s="420"/>
      <c r="Y13" s="420"/>
      <c r="Z13" s="420"/>
      <c r="AA13" s="420"/>
      <c r="AB13" s="421"/>
      <c r="AC13" s="383">
        <v>4248</v>
      </c>
      <c r="AD13" s="384"/>
      <c r="AE13" s="384"/>
      <c r="AF13" s="384"/>
      <c r="AG13" s="385"/>
      <c r="AH13" s="383">
        <v>4268</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-330671</v>
      </c>
      <c r="BO13" s="408"/>
      <c r="BP13" s="408"/>
      <c r="BQ13" s="408"/>
      <c r="BR13" s="408"/>
      <c r="BS13" s="408"/>
      <c r="BT13" s="408"/>
      <c r="BU13" s="409"/>
      <c r="BV13" s="407">
        <v>-1896846</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6.6</v>
      </c>
      <c r="CU13" s="378"/>
      <c r="CV13" s="378"/>
      <c r="CW13" s="378"/>
      <c r="CX13" s="378"/>
      <c r="CY13" s="378"/>
      <c r="CZ13" s="378"/>
      <c r="DA13" s="379"/>
      <c r="DB13" s="377">
        <v>6.5</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256008</v>
      </c>
      <c r="S14" s="511"/>
      <c r="T14" s="511"/>
      <c r="U14" s="511"/>
      <c r="V14" s="512"/>
      <c r="W14" s="513"/>
      <c r="X14" s="423"/>
      <c r="Y14" s="423"/>
      <c r="Z14" s="423"/>
      <c r="AA14" s="423"/>
      <c r="AB14" s="424"/>
      <c r="AC14" s="503">
        <v>3.9</v>
      </c>
      <c r="AD14" s="504"/>
      <c r="AE14" s="504"/>
      <c r="AF14" s="504"/>
      <c r="AG14" s="505"/>
      <c r="AH14" s="503">
        <v>3.9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79.099999999999994</v>
      </c>
      <c r="CU14" s="515"/>
      <c r="CV14" s="515"/>
      <c r="CW14" s="515"/>
      <c r="CX14" s="515"/>
      <c r="CY14" s="515"/>
      <c r="CZ14" s="515"/>
      <c r="DA14" s="516"/>
      <c r="DB14" s="514">
        <v>74.2</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140</v>
      </c>
      <c r="N15" s="508"/>
      <c r="O15" s="508"/>
      <c r="P15" s="508"/>
      <c r="Q15" s="509"/>
      <c r="R15" s="510">
        <v>254256</v>
      </c>
      <c r="S15" s="511"/>
      <c r="T15" s="511"/>
      <c r="U15" s="511"/>
      <c r="V15" s="512"/>
      <c r="W15" s="498" t="s">
        <v>141</v>
      </c>
      <c r="X15" s="420"/>
      <c r="Y15" s="420"/>
      <c r="Z15" s="420"/>
      <c r="AA15" s="420"/>
      <c r="AB15" s="421"/>
      <c r="AC15" s="383">
        <v>21836</v>
      </c>
      <c r="AD15" s="384"/>
      <c r="AE15" s="384"/>
      <c r="AF15" s="384"/>
      <c r="AG15" s="385"/>
      <c r="AH15" s="383">
        <v>21449</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33023361</v>
      </c>
      <c r="BO15" s="403"/>
      <c r="BP15" s="403"/>
      <c r="BQ15" s="403"/>
      <c r="BR15" s="403"/>
      <c r="BS15" s="403"/>
      <c r="BT15" s="403"/>
      <c r="BU15" s="404"/>
      <c r="BV15" s="402">
        <v>32883649</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19.8</v>
      </c>
      <c r="AD16" s="504"/>
      <c r="AE16" s="504"/>
      <c r="AF16" s="504"/>
      <c r="AG16" s="505"/>
      <c r="AH16" s="503">
        <v>19.600000000000001</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40301382</v>
      </c>
      <c r="BO16" s="408"/>
      <c r="BP16" s="408"/>
      <c r="BQ16" s="408"/>
      <c r="BR16" s="408"/>
      <c r="BS16" s="408"/>
      <c r="BT16" s="408"/>
      <c r="BU16" s="409"/>
      <c r="BV16" s="407">
        <v>40389483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84025</v>
      </c>
      <c r="AD17" s="384"/>
      <c r="AE17" s="384"/>
      <c r="AF17" s="384"/>
      <c r="AG17" s="385"/>
      <c r="AH17" s="383">
        <v>83487</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42725799</v>
      </c>
      <c r="BO17" s="408"/>
      <c r="BP17" s="408"/>
      <c r="BQ17" s="408"/>
      <c r="BR17" s="408"/>
      <c r="BS17" s="408"/>
      <c r="BT17" s="408"/>
      <c r="BU17" s="409"/>
      <c r="BV17" s="407">
        <v>42482477</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151</v>
      </c>
      <c r="C18" s="470"/>
      <c r="D18" s="470"/>
      <c r="E18" s="471"/>
      <c r="F18" s="471"/>
      <c r="G18" s="471"/>
      <c r="H18" s="471"/>
      <c r="I18" s="471"/>
      <c r="J18" s="471"/>
      <c r="K18" s="471"/>
      <c r="L18" s="472">
        <v>191.39</v>
      </c>
      <c r="M18" s="472"/>
      <c r="N18" s="472"/>
      <c r="O18" s="472"/>
      <c r="P18" s="472"/>
      <c r="Q18" s="472"/>
      <c r="R18" s="473"/>
      <c r="S18" s="473"/>
      <c r="T18" s="473"/>
      <c r="U18" s="473"/>
      <c r="V18" s="474"/>
      <c r="W18" s="488"/>
      <c r="X18" s="489"/>
      <c r="Y18" s="489"/>
      <c r="Z18" s="489"/>
      <c r="AA18" s="489"/>
      <c r="AB18" s="499"/>
      <c r="AC18" s="371">
        <v>76.3</v>
      </c>
      <c r="AD18" s="372"/>
      <c r="AE18" s="372"/>
      <c r="AF18" s="372"/>
      <c r="AG18" s="475"/>
      <c r="AH18" s="371">
        <v>76.5</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53495572</v>
      </c>
      <c r="BO18" s="408"/>
      <c r="BP18" s="408"/>
      <c r="BQ18" s="408"/>
      <c r="BR18" s="408"/>
      <c r="BS18" s="408"/>
      <c r="BT18" s="408"/>
      <c r="BU18" s="409"/>
      <c r="BV18" s="407">
        <v>52880815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153</v>
      </c>
      <c r="C19" s="470"/>
      <c r="D19" s="470"/>
      <c r="E19" s="471"/>
      <c r="F19" s="471"/>
      <c r="G19" s="471"/>
      <c r="H19" s="471"/>
      <c r="I19" s="471"/>
      <c r="J19" s="471"/>
      <c r="K19" s="471"/>
      <c r="L19" s="477">
        <v>1351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60437505</v>
      </c>
      <c r="BO19" s="408"/>
      <c r="BP19" s="408"/>
      <c r="BQ19" s="408"/>
      <c r="BR19" s="408"/>
      <c r="BS19" s="408"/>
      <c r="BT19" s="408"/>
      <c r="BU19" s="409"/>
      <c r="BV19" s="407">
        <v>60747636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155</v>
      </c>
      <c r="C20" s="470"/>
      <c r="D20" s="470"/>
      <c r="E20" s="471"/>
      <c r="F20" s="471"/>
      <c r="G20" s="471"/>
      <c r="H20" s="471"/>
      <c r="I20" s="471"/>
      <c r="J20" s="471"/>
      <c r="K20" s="471"/>
      <c r="L20" s="477">
        <v>115015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98083733</v>
      </c>
      <c r="BO23" s="408"/>
      <c r="BP23" s="408"/>
      <c r="BQ23" s="408"/>
      <c r="BR23" s="408"/>
      <c r="BS23" s="408"/>
      <c r="BT23" s="408"/>
      <c r="BU23" s="409"/>
      <c r="BV23" s="407">
        <v>97557031</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164</v>
      </c>
      <c r="F24" s="381"/>
      <c r="G24" s="381"/>
      <c r="H24" s="381"/>
      <c r="I24" s="381"/>
      <c r="J24" s="381"/>
      <c r="K24" s="382"/>
      <c r="L24" s="383">
        <v>1</v>
      </c>
      <c r="M24" s="384"/>
      <c r="N24" s="384"/>
      <c r="O24" s="384"/>
      <c r="P24" s="385"/>
      <c r="Q24" s="383">
        <v>11180</v>
      </c>
      <c r="R24" s="384"/>
      <c r="S24" s="384"/>
      <c r="T24" s="384"/>
      <c r="U24" s="384"/>
      <c r="V24" s="385"/>
      <c r="W24" s="449"/>
      <c r="X24" s="440"/>
      <c r="Y24" s="441"/>
      <c r="Z24" s="380" t="s">
        <v>165</v>
      </c>
      <c r="AA24" s="381"/>
      <c r="AB24" s="381"/>
      <c r="AC24" s="381"/>
      <c r="AD24" s="381"/>
      <c r="AE24" s="381"/>
      <c r="AF24" s="381"/>
      <c r="AG24" s="382"/>
      <c r="AH24" s="383">
        <v>1864</v>
      </c>
      <c r="AI24" s="384"/>
      <c r="AJ24" s="384"/>
      <c r="AK24" s="384"/>
      <c r="AL24" s="385"/>
      <c r="AM24" s="383">
        <v>6080368</v>
      </c>
      <c r="AN24" s="384"/>
      <c r="AO24" s="384"/>
      <c r="AP24" s="384"/>
      <c r="AQ24" s="384"/>
      <c r="AR24" s="385"/>
      <c r="AS24" s="383">
        <v>3262</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76433198</v>
      </c>
      <c r="BO24" s="408"/>
      <c r="BP24" s="408"/>
      <c r="BQ24" s="408"/>
      <c r="BR24" s="408"/>
      <c r="BS24" s="408"/>
      <c r="BT24" s="408"/>
      <c r="BU24" s="409"/>
      <c r="BV24" s="407">
        <v>75579835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167</v>
      </c>
      <c r="F25" s="381"/>
      <c r="G25" s="381"/>
      <c r="H25" s="381"/>
      <c r="I25" s="381"/>
      <c r="J25" s="381"/>
      <c r="K25" s="382"/>
      <c r="L25" s="383">
        <v>2</v>
      </c>
      <c r="M25" s="384"/>
      <c r="N25" s="384"/>
      <c r="O25" s="384"/>
      <c r="P25" s="385"/>
      <c r="Q25" s="383">
        <v>8700</v>
      </c>
      <c r="R25" s="384"/>
      <c r="S25" s="384"/>
      <c r="T25" s="384"/>
      <c r="U25" s="384"/>
      <c r="V25" s="385"/>
      <c r="W25" s="449"/>
      <c r="X25" s="440"/>
      <c r="Y25" s="441"/>
      <c r="Z25" s="380" t="s">
        <v>168</v>
      </c>
      <c r="AA25" s="381"/>
      <c r="AB25" s="381"/>
      <c r="AC25" s="381"/>
      <c r="AD25" s="381"/>
      <c r="AE25" s="381"/>
      <c r="AF25" s="381"/>
      <c r="AG25" s="382"/>
      <c r="AH25" s="383">
        <v>247</v>
      </c>
      <c r="AI25" s="384"/>
      <c r="AJ25" s="384"/>
      <c r="AK25" s="384"/>
      <c r="AL25" s="385"/>
      <c r="AM25" s="383">
        <v>764712</v>
      </c>
      <c r="AN25" s="384"/>
      <c r="AO25" s="384"/>
      <c r="AP25" s="384"/>
      <c r="AQ25" s="384"/>
      <c r="AR25" s="385"/>
      <c r="AS25" s="383">
        <v>3096</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6091605</v>
      </c>
      <c r="BO25" s="403"/>
      <c r="BP25" s="403"/>
      <c r="BQ25" s="403"/>
      <c r="BR25" s="403"/>
      <c r="BS25" s="403"/>
      <c r="BT25" s="403"/>
      <c r="BU25" s="404"/>
      <c r="BV25" s="402">
        <v>5908799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170</v>
      </c>
      <c r="F26" s="381"/>
      <c r="G26" s="381"/>
      <c r="H26" s="381"/>
      <c r="I26" s="381"/>
      <c r="J26" s="381"/>
      <c r="K26" s="382"/>
      <c r="L26" s="383">
        <v>1</v>
      </c>
      <c r="M26" s="384"/>
      <c r="N26" s="384"/>
      <c r="O26" s="384"/>
      <c r="P26" s="385"/>
      <c r="Q26" s="383">
        <v>7400</v>
      </c>
      <c r="R26" s="384"/>
      <c r="S26" s="384"/>
      <c r="T26" s="384"/>
      <c r="U26" s="384"/>
      <c r="V26" s="385"/>
      <c r="W26" s="449"/>
      <c r="X26" s="440"/>
      <c r="Y26" s="441"/>
      <c r="Z26" s="380" t="s">
        <v>171</v>
      </c>
      <c r="AA26" s="462"/>
      <c r="AB26" s="462"/>
      <c r="AC26" s="462"/>
      <c r="AD26" s="462"/>
      <c r="AE26" s="462"/>
      <c r="AF26" s="462"/>
      <c r="AG26" s="463"/>
      <c r="AH26" s="383">
        <v>439</v>
      </c>
      <c r="AI26" s="384"/>
      <c r="AJ26" s="384"/>
      <c r="AK26" s="384"/>
      <c r="AL26" s="385"/>
      <c r="AM26" s="383">
        <v>1560206</v>
      </c>
      <c r="AN26" s="384"/>
      <c r="AO26" s="384"/>
      <c r="AP26" s="384"/>
      <c r="AQ26" s="384"/>
      <c r="AR26" s="385"/>
      <c r="AS26" s="383">
        <v>3554</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122</v>
      </c>
      <c r="BO26" s="408"/>
      <c r="BP26" s="408"/>
      <c r="BQ26" s="408"/>
      <c r="BR26" s="408"/>
      <c r="BS26" s="408"/>
      <c r="BT26" s="408"/>
      <c r="BU26" s="409"/>
      <c r="BV26" s="407" t="s">
        <v>173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174</v>
      </c>
      <c r="F27" s="381"/>
      <c r="G27" s="381"/>
      <c r="H27" s="381"/>
      <c r="I27" s="381"/>
      <c r="J27" s="381"/>
      <c r="K27" s="382"/>
      <c r="L27" s="383">
        <v>1</v>
      </c>
      <c r="M27" s="384"/>
      <c r="N27" s="384"/>
      <c r="O27" s="384"/>
      <c r="P27" s="385"/>
      <c r="Q27" s="383">
        <v>7140</v>
      </c>
      <c r="R27" s="384"/>
      <c r="S27" s="384"/>
      <c r="T27" s="384"/>
      <c r="U27" s="384"/>
      <c r="V27" s="385"/>
      <c r="W27" s="449"/>
      <c r="X27" s="440"/>
      <c r="Y27" s="441"/>
      <c r="Z27" s="380" t="s">
        <v>175</v>
      </c>
      <c r="AA27" s="381"/>
      <c r="AB27" s="381"/>
      <c r="AC27" s="381"/>
      <c r="AD27" s="381"/>
      <c r="AE27" s="381"/>
      <c r="AF27" s="381"/>
      <c r="AG27" s="382"/>
      <c r="AH27" s="383">
        <v>167</v>
      </c>
      <c r="AI27" s="384"/>
      <c r="AJ27" s="384"/>
      <c r="AK27" s="384"/>
      <c r="AL27" s="385"/>
      <c r="AM27" s="383">
        <v>613239</v>
      </c>
      <c r="AN27" s="384"/>
      <c r="AO27" s="384"/>
      <c r="AP27" s="384"/>
      <c r="AQ27" s="384"/>
      <c r="AR27" s="385"/>
      <c r="AS27" s="383">
        <v>3672</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4454198</v>
      </c>
      <c r="BO27" s="411"/>
      <c r="BP27" s="411"/>
      <c r="BQ27" s="411"/>
      <c r="BR27" s="411"/>
      <c r="BS27" s="411"/>
      <c r="BT27" s="411"/>
      <c r="BU27" s="412"/>
      <c r="BV27" s="410">
        <v>4445603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177</v>
      </c>
      <c r="F28" s="381"/>
      <c r="G28" s="381"/>
      <c r="H28" s="381"/>
      <c r="I28" s="381"/>
      <c r="J28" s="381"/>
      <c r="K28" s="382"/>
      <c r="L28" s="383">
        <v>1</v>
      </c>
      <c r="M28" s="384"/>
      <c r="N28" s="384"/>
      <c r="O28" s="384"/>
      <c r="P28" s="385"/>
      <c r="Q28" s="383">
        <v>6470</v>
      </c>
      <c r="R28" s="384"/>
      <c r="S28" s="384"/>
      <c r="T28" s="384"/>
      <c r="U28" s="384"/>
      <c r="V28" s="385"/>
      <c r="W28" s="449"/>
      <c r="X28" s="440"/>
      <c r="Y28" s="441"/>
      <c r="Z28" s="380" t="s">
        <v>178</v>
      </c>
      <c r="AA28" s="381"/>
      <c r="AB28" s="381"/>
      <c r="AC28" s="381"/>
      <c r="AD28" s="381"/>
      <c r="AE28" s="381"/>
      <c r="AF28" s="381"/>
      <c r="AG28" s="382"/>
      <c r="AH28" s="383" t="s">
        <v>173</v>
      </c>
      <c r="AI28" s="384"/>
      <c r="AJ28" s="384"/>
      <c r="AK28" s="384"/>
      <c r="AL28" s="385"/>
      <c r="AM28" s="383" t="s">
        <v>173</v>
      </c>
      <c r="AN28" s="384"/>
      <c r="AO28" s="384"/>
      <c r="AP28" s="384"/>
      <c r="AQ28" s="384"/>
      <c r="AR28" s="385"/>
      <c r="AS28" s="383" t="s">
        <v>123</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4760576</v>
      </c>
      <c r="BO28" s="403"/>
      <c r="BP28" s="403"/>
      <c r="BQ28" s="403"/>
      <c r="BR28" s="403"/>
      <c r="BS28" s="403"/>
      <c r="BT28" s="403"/>
      <c r="BU28" s="404"/>
      <c r="BV28" s="402">
        <v>5082935</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180</v>
      </c>
      <c r="F29" s="381"/>
      <c r="G29" s="381"/>
      <c r="H29" s="381"/>
      <c r="I29" s="381"/>
      <c r="J29" s="381"/>
      <c r="K29" s="382"/>
      <c r="L29" s="383">
        <v>28</v>
      </c>
      <c r="M29" s="384"/>
      <c r="N29" s="384"/>
      <c r="O29" s="384"/>
      <c r="P29" s="385"/>
      <c r="Q29" s="383">
        <v>6060</v>
      </c>
      <c r="R29" s="384"/>
      <c r="S29" s="384"/>
      <c r="T29" s="384"/>
      <c r="U29" s="384"/>
      <c r="V29" s="385"/>
      <c r="W29" s="450"/>
      <c r="X29" s="451"/>
      <c r="Y29" s="452"/>
      <c r="Z29" s="380" t="s">
        <v>181</v>
      </c>
      <c r="AA29" s="381"/>
      <c r="AB29" s="381"/>
      <c r="AC29" s="381"/>
      <c r="AD29" s="381"/>
      <c r="AE29" s="381"/>
      <c r="AF29" s="381"/>
      <c r="AG29" s="382"/>
      <c r="AH29" s="383">
        <v>2031</v>
      </c>
      <c r="AI29" s="384"/>
      <c r="AJ29" s="384"/>
      <c r="AK29" s="384"/>
      <c r="AL29" s="385"/>
      <c r="AM29" s="383">
        <v>6693607</v>
      </c>
      <c r="AN29" s="384"/>
      <c r="AO29" s="384"/>
      <c r="AP29" s="384"/>
      <c r="AQ29" s="384"/>
      <c r="AR29" s="385"/>
      <c r="AS29" s="383">
        <v>3296</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908920</v>
      </c>
      <c r="BO29" s="408"/>
      <c r="BP29" s="408"/>
      <c r="BQ29" s="408"/>
      <c r="BR29" s="408"/>
      <c r="BS29" s="408"/>
      <c r="BT29" s="408"/>
      <c r="BU29" s="409"/>
      <c r="BV29" s="407">
        <v>1206409</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99.7</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2678035</v>
      </c>
      <c r="BO30" s="411"/>
      <c r="BP30" s="411"/>
      <c r="BQ30" s="411"/>
      <c r="BR30" s="411"/>
      <c r="BS30" s="411"/>
      <c r="BT30" s="411"/>
      <c r="BU30" s="412"/>
      <c r="BV30" s="410">
        <v>2830851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193</v>
      </c>
      <c r="X33" s="369"/>
      <c r="Y33" s="369"/>
      <c r="Z33" s="369"/>
      <c r="AA33" s="369"/>
      <c r="AB33" s="369"/>
      <c r="AC33" s="369"/>
      <c r="AD33" s="369"/>
      <c r="AE33" s="369"/>
      <c r="AF33" s="369"/>
      <c r="AG33" s="369"/>
      <c r="AH33" s="369"/>
      <c r="AI33" s="369"/>
      <c r="AJ33" s="369"/>
      <c r="AK33" s="369"/>
      <c r="AL33" s="195"/>
      <c r="AM33" s="370" t="s">
        <v>194</v>
      </c>
      <c r="AN33" s="370"/>
      <c r="AO33" s="369" t="s">
        <v>193</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194</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5</v>
      </c>
      <c r="V34" s="366"/>
      <c r="W34" s="365" t="str">
        <f>IF('各会計、関係団体の財政状況及び健全化判断比率'!B28="","",'各会計、関係団体の財政状況及び健全化判断比率'!B28)</f>
        <v>徳島市国民健康保険事業特別会計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IF('各会計、関係団体の財政状況及び健全化判断比率'!B31="","",'各会計、関係団体の財政状況及び健全化判断比率'!B31)</f>
        <v>徳島市中央卸売市場事業会計</v>
      </c>
      <c r="AP34" s="365"/>
      <c r="AQ34" s="365"/>
      <c r="AR34" s="365"/>
      <c r="AS34" s="365"/>
      <c r="AT34" s="365"/>
      <c r="AU34" s="365"/>
      <c r="AV34" s="365"/>
      <c r="AW34" s="365"/>
      <c r="AX34" s="365"/>
      <c r="AY34" s="365"/>
      <c r="AZ34" s="365"/>
      <c r="BA34" s="365"/>
      <c r="BB34" s="365"/>
      <c r="BC34" s="365"/>
      <c r="BD34" s="193"/>
      <c r="BE34" s="366">
        <f>IF(BG34="","",MAX(C34:D43,U34:V43,AM34:AN43)+1)</f>
        <v>13</v>
      </c>
      <c r="BF34" s="366"/>
      <c r="BG34" s="365" t="str">
        <f>IF('各会計、関係団体の財政状況及び健全化判断比率'!B36="","",'各会計、関係団体の財政状況及び健全化判断比率'!B36)</f>
        <v>徳島市下水道事業特別会計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15</v>
      </c>
      <c r="BX34" s="366"/>
      <c r="BY34" s="365" t="str">
        <f>IF('各会計、関係団体の財政状況及び健全化判断比率'!B68="","",'各会計、関係団体の財政状況及び健全化判断比率'!B68)</f>
        <v>徳島県後期高齢者医療広域連合一般会計</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公益財団法人徳島市公園緑地管理公社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徳島市奨学事業特別会計</v>
      </c>
      <c r="F35" s="365"/>
      <c r="G35" s="365"/>
      <c r="H35" s="365"/>
      <c r="I35" s="365"/>
      <c r="J35" s="365"/>
      <c r="K35" s="365"/>
      <c r="L35" s="365"/>
      <c r="M35" s="365"/>
      <c r="N35" s="365"/>
      <c r="O35" s="365"/>
      <c r="P35" s="365"/>
      <c r="Q35" s="365"/>
      <c r="R35" s="365"/>
      <c r="S35" s="365"/>
      <c r="T35" s="193"/>
      <c r="U35" s="366">
        <f>IF(W35="","",U34+1)</f>
        <v>6</v>
      </c>
      <c r="V35" s="366"/>
      <c r="W35" s="365" t="str">
        <f>IF('各会計、関係団体の財政状況及び健全化判断比率'!B29="","",'各会計、関係団体の財政状況及び健全化判断比率'!B29)</f>
        <v>徳島市介護保険事業特別会計</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IF('各会計、関係団体の財政状況及び健全化判断比率'!B32="","",'各会計、関係団体の財政状況及び健全化判断比率'!B32)</f>
        <v>徳島市商業観光施設事業会計</v>
      </c>
      <c r="AP35" s="365"/>
      <c r="AQ35" s="365"/>
      <c r="AR35" s="365"/>
      <c r="AS35" s="365"/>
      <c r="AT35" s="365"/>
      <c r="AU35" s="365"/>
      <c r="AV35" s="365"/>
      <c r="AW35" s="365"/>
      <c r="AX35" s="365"/>
      <c r="AY35" s="365"/>
      <c r="AZ35" s="365"/>
      <c r="BA35" s="365"/>
      <c r="BB35" s="365"/>
      <c r="BC35" s="365"/>
      <c r="BD35" s="193"/>
      <c r="BE35" s="366">
        <f t="shared" ref="BE35:BE43" si="1">IF(BG35="","",BE34+1)</f>
        <v>14</v>
      </c>
      <c r="BF35" s="366"/>
      <c r="BG35" s="365" t="str">
        <f>IF('各会計、関係団体の財政状況及び健全化判断比率'!B37="","",'各会計、関係団体の財政状況及び健全化判断比率'!B37)</f>
        <v>徳島市立食肉センター事業特別会計</v>
      </c>
      <c r="BH35" s="365"/>
      <c r="BI35" s="365"/>
      <c r="BJ35" s="365"/>
      <c r="BK35" s="365"/>
      <c r="BL35" s="365"/>
      <c r="BM35" s="365"/>
      <c r="BN35" s="365"/>
      <c r="BO35" s="365"/>
      <c r="BP35" s="365"/>
      <c r="BQ35" s="365"/>
      <c r="BR35" s="365"/>
      <c r="BS35" s="365"/>
      <c r="BT35" s="365"/>
      <c r="BU35" s="365"/>
      <c r="BV35" s="193"/>
      <c r="BW35" s="366">
        <f t="shared" ref="BW35:BW43" si="2">IF(BY35="","",BW34+1)</f>
        <v>16</v>
      </c>
      <c r="BX35" s="366"/>
      <c r="BY35" s="365" t="str">
        <f>IF('各会計、関係団体の財政状況及び健全化判断比率'!B69="","",'各会計、関係団体の財政状況及び健全化判断比率'!B69)</f>
        <v>徳島県後期高齢者医療広域連合後期高齢者医療特別会計</v>
      </c>
      <c r="BZ35" s="365"/>
      <c r="CA35" s="365"/>
      <c r="CB35" s="365"/>
      <c r="CC35" s="365"/>
      <c r="CD35" s="365"/>
      <c r="CE35" s="365"/>
      <c r="CF35" s="365"/>
      <c r="CG35" s="365"/>
      <c r="CH35" s="365"/>
      <c r="CI35" s="365"/>
      <c r="CJ35" s="365"/>
      <c r="CK35" s="365"/>
      <c r="CL35" s="365"/>
      <c r="CM35" s="365"/>
      <c r="CN35" s="193"/>
      <c r="CO35" s="366">
        <f t="shared" ref="CO35:CO43" si="3">IF(CQ35="","",CO34+1)</f>
        <v>20</v>
      </c>
      <c r="CP35" s="366"/>
      <c r="CQ35" s="365" t="str">
        <f>IF('各会計、関係団体の財政状況及び健全化判断比率'!BS8="","",'各会計、関係団体の財政状況及び健全化判断比率'!BS8)</f>
        <v>公益財団法人徳島市地場産業振興協会</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f>IF(E36="","",C35+1)</f>
        <v>3</v>
      </c>
      <c r="D36" s="366"/>
      <c r="E36" s="365" t="str">
        <f>IF('各会計、関係団体の財政状況及び健全化判断比率'!B9="","",'各会計、関係団体の財政状況及び健全化判断比率'!B9)</f>
        <v>徳島市土地取得事業特別会計</v>
      </c>
      <c r="F36" s="365"/>
      <c r="G36" s="365"/>
      <c r="H36" s="365"/>
      <c r="I36" s="365"/>
      <c r="J36" s="365"/>
      <c r="K36" s="365"/>
      <c r="L36" s="365"/>
      <c r="M36" s="365"/>
      <c r="N36" s="365"/>
      <c r="O36" s="365"/>
      <c r="P36" s="365"/>
      <c r="Q36" s="365"/>
      <c r="R36" s="365"/>
      <c r="S36" s="365"/>
      <c r="T36" s="193"/>
      <c r="U36" s="366">
        <f t="shared" ref="U36:U43" si="4">IF(W36="","",U35+1)</f>
        <v>7</v>
      </c>
      <c r="V36" s="366"/>
      <c r="W36" s="365" t="str">
        <f>IF('各会計、関係団体の財政状況及び健全化判断比率'!B30="","",'各会計、関係団体の財政状況及び健全化判断比率'!B30)</f>
        <v>徳島市後期高齢者医療事業特別会計</v>
      </c>
      <c r="X36" s="365"/>
      <c r="Y36" s="365"/>
      <c r="Z36" s="365"/>
      <c r="AA36" s="365"/>
      <c r="AB36" s="365"/>
      <c r="AC36" s="365"/>
      <c r="AD36" s="365"/>
      <c r="AE36" s="365"/>
      <c r="AF36" s="365"/>
      <c r="AG36" s="365"/>
      <c r="AH36" s="365"/>
      <c r="AI36" s="365"/>
      <c r="AJ36" s="365"/>
      <c r="AK36" s="365"/>
      <c r="AL36" s="193"/>
      <c r="AM36" s="366">
        <f t="shared" si="0"/>
        <v>10</v>
      </c>
      <c r="AN36" s="366"/>
      <c r="AO36" s="365" t="str">
        <f>IF('各会計、関係団体の財政状況及び健全化判断比率'!B33="","",'各会計、関係団体の財政状況及び健全化判断比率'!B33)</f>
        <v>徳島市水道事業会計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17</v>
      </c>
      <c r="BX36" s="366"/>
      <c r="BY36" s="365" t="str">
        <f>IF('各会計、関係団体の財政状況及び健全化判断比率'!B70="","",'各会計、関係団体の財政状況及び健全化判断比率'!B70)</f>
        <v>徳島県市町村総合事務組合一般会計</v>
      </c>
      <c r="BZ36" s="365"/>
      <c r="CA36" s="365"/>
      <c r="CB36" s="365"/>
      <c r="CC36" s="365"/>
      <c r="CD36" s="365"/>
      <c r="CE36" s="365"/>
      <c r="CF36" s="365"/>
      <c r="CG36" s="365"/>
      <c r="CH36" s="365"/>
      <c r="CI36" s="365"/>
      <c r="CJ36" s="365"/>
      <c r="CK36" s="365"/>
      <c r="CL36" s="365"/>
      <c r="CM36" s="365"/>
      <c r="CN36" s="193"/>
      <c r="CO36" s="366">
        <f t="shared" si="3"/>
        <v>21</v>
      </c>
      <c r="CP36" s="366"/>
      <c r="CQ36" s="365" t="str">
        <f>IF('各会計、関係団体の財政状況及び健全化判断比率'!BS9="","",'各会計、関係団体の財政状況及び健全化判断比率'!BS9)</f>
        <v>公益財団法人徳島市文化振興公社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f>IF(E37="","",C36+1)</f>
        <v>4</v>
      </c>
      <c r="D37" s="366"/>
      <c r="E37" s="365" t="str">
        <f>IF('各会計、関係団体の財政状況及び健全化判断比率'!B10="","",'各会計、関係団体の財政状況及び健全化判断比率'!B10)</f>
        <v>徳島市住宅新築資金等貸付事業特別会計</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f t="shared" si="0"/>
        <v>11</v>
      </c>
      <c r="AN37" s="366"/>
      <c r="AO37" s="365" t="str">
        <f>IF('各会計、関係団体の財政状況及び健全化判断比率'!B34="","",'各会計、関係団体の財政状況及び健全化判断比率'!B34)</f>
        <v>徳島市営旅客自動車運送事業会計</v>
      </c>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18</v>
      </c>
      <c r="BX37" s="366"/>
      <c r="BY37" s="365" t="str">
        <f>IF('各会計、関係団体の財政状況及び健全化判断比率'!B71="","",'各会計、関係団体の財政状況及び健全化判断比率'!B71)</f>
        <v>徳島県市町村総合事務組合徳島滞納整理機構特別会計</v>
      </c>
      <c r="BZ37" s="365"/>
      <c r="CA37" s="365"/>
      <c r="CB37" s="365"/>
      <c r="CC37" s="365"/>
      <c r="CD37" s="365"/>
      <c r="CE37" s="365"/>
      <c r="CF37" s="365"/>
      <c r="CG37" s="365"/>
      <c r="CH37" s="365"/>
      <c r="CI37" s="365"/>
      <c r="CJ37" s="365"/>
      <c r="CK37" s="365"/>
      <c r="CL37" s="365"/>
      <c r="CM37" s="365"/>
      <c r="CN37" s="193"/>
      <c r="CO37" s="366">
        <f t="shared" si="3"/>
        <v>22</v>
      </c>
      <c r="CP37" s="366"/>
      <c r="CQ37" s="365" t="str">
        <f>IF('各会計、関係団体の財政状況及び健全化判断比率'!BS10="","",'各会計、関係団体の財政状況及び健全化判断比率'!BS10)</f>
        <v>一般財団法人徳島市体育協会</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f t="shared" si="0"/>
        <v>12</v>
      </c>
      <c r="AN38" s="366"/>
      <c r="AO38" s="365" t="str">
        <f>IF('各会計、関係団体の財政状況及び健全化判断比率'!B35="","",'各会計、関係団体の財政状況及び健全化判断比率'!B35)</f>
        <v>徳島市民病院事業会計</v>
      </c>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f t="shared" si="3"/>
        <v>23</v>
      </c>
      <c r="CP38" s="366"/>
      <c r="CQ38" s="365" t="str">
        <f>IF('各会計、関係団体の財政状況及び健全化判断比率'!BS11="","",'各会計、関係団体の財政状況及び健全化判断比率'!BS11)</f>
        <v>徳島市都市開発株式会社</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f t="shared" si="3"/>
        <v>24</v>
      </c>
      <c r="CP39" s="366"/>
      <c r="CQ39" s="365" t="str">
        <f>IF('各会計、関係団体の財政状況及び健全化判断比率'!BS12="","",'各会計、関係団体の財政状況及び健全化判断比率'!BS12)</f>
        <v>徳島市土地開発公社</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Z0f7IfxtXR0YmX3rVVpVQO1Zk02aPIIbI3I4LapGnHtxfJH/p5BqsdlS5pIQIi9KdK6CpUjhTpfQ7+UDjB+w==" saltValue="FXZTFey11BRwXTJEb6Wd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222</v>
      </c>
      <c r="C5" s="703"/>
      <c r="D5" s="703"/>
      <c r="E5" s="703"/>
      <c r="F5" s="703"/>
      <c r="G5" s="703"/>
      <c r="H5" s="703"/>
      <c r="I5" s="703"/>
      <c r="J5" s="703"/>
      <c r="K5" s="703"/>
      <c r="L5" s="703"/>
      <c r="M5" s="703"/>
      <c r="N5" s="703"/>
      <c r="O5" s="703"/>
      <c r="P5" s="703"/>
      <c r="Q5" s="704"/>
      <c r="R5" s="668">
        <v>39840396</v>
      </c>
      <c r="S5" s="669"/>
      <c r="T5" s="669"/>
      <c r="U5" s="669"/>
      <c r="V5" s="669"/>
      <c r="W5" s="669"/>
      <c r="X5" s="669"/>
      <c r="Y5" s="715"/>
      <c r="Z5" s="733">
        <v>40.9</v>
      </c>
      <c r="AA5" s="733"/>
      <c r="AB5" s="733"/>
      <c r="AC5" s="733"/>
      <c r="AD5" s="734">
        <v>37191087</v>
      </c>
      <c r="AE5" s="734"/>
      <c r="AF5" s="734"/>
      <c r="AG5" s="734"/>
      <c r="AH5" s="734"/>
      <c r="AI5" s="734"/>
      <c r="AJ5" s="734"/>
      <c r="AK5" s="734"/>
      <c r="AL5" s="716">
        <v>72.8</v>
      </c>
      <c r="AM5" s="685"/>
      <c r="AN5" s="685"/>
      <c r="AO5" s="717"/>
      <c r="AP5" s="702" t="s">
        <v>223</v>
      </c>
      <c r="AQ5" s="703"/>
      <c r="AR5" s="703"/>
      <c r="AS5" s="703"/>
      <c r="AT5" s="703"/>
      <c r="AU5" s="703"/>
      <c r="AV5" s="703"/>
      <c r="AW5" s="703"/>
      <c r="AX5" s="703"/>
      <c r="AY5" s="703"/>
      <c r="AZ5" s="703"/>
      <c r="BA5" s="703"/>
      <c r="BB5" s="703"/>
      <c r="BC5" s="703"/>
      <c r="BD5" s="703"/>
      <c r="BE5" s="703"/>
      <c r="BF5" s="704"/>
      <c r="BG5" s="609">
        <v>37191087</v>
      </c>
      <c r="BH5" s="610"/>
      <c r="BI5" s="610"/>
      <c r="BJ5" s="610"/>
      <c r="BK5" s="610"/>
      <c r="BL5" s="610"/>
      <c r="BM5" s="610"/>
      <c r="BN5" s="611"/>
      <c r="BO5" s="665">
        <v>93.4</v>
      </c>
      <c r="BP5" s="665"/>
      <c r="BQ5" s="665"/>
      <c r="BR5" s="665"/>
      <c r="BS5" s="666">
        <v>814217</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x14ac:dyDescent="0.15">
      <c r="B6" s="606" t="s">
        <v>227</v>
      </c>
      <c r="C6" s="607"/>
      <c r="D6" s="607"/>
      <c r="E6" s="607"/>
      <c r="F6" s="607"/>
      <c r="G6" s="607"/>
      <c r="H6" s="607"/>
      <c r="I6" s="607"/>
      <c r="J6" s="607"/>
      <c r="K6" s="607"/>
      <c r="L6" s="607"/>
      <c r="M6" s="607"/>
      <c r="N6" s="607"/>
      <c r="O6" s="607"/>
      <c r="P6" s="607"/>
      <c r="Q6" s="608"/>
      <c r="R6" s="609">
        <v>585993</v>
      </c>
      <c r="S6" s="610"/>
      <c r="T6" s="610"/>
      <c r="U6" s="610"/>
      <c r="V6" s="610"/>
      <c r="W6" s="610"/>
      <c r="X6" s="610"/>
      <c r="Y6" s="611"/>
      <c r="Z6" s="665">
        <v>0.6</v>
      </c>
      <c r="AA6" s="665"/>
      <c r="AB6" s="665"/>
      <c r="AC6" s="665"/>
      <c r="AD6" s="666">
        <v>585993</v>
      </c>
      <c r="AE6" s="666"/>
      <c r="AF6" s="666"/>
      <c r="AG6" s="666"/>
      <c r="AH6" s="666"/>
      <c r="AI6" s="666"/>
      <c r="AJ6" s="666"/>
      <c r="AK6" s="666"/>
      <c r="AL6" s="612">
        <v>1.1000000000000001</v>
      </c>
      <c r="AM6" s="613"/>
      <c r="AN6" s="613"/>
      <c r="AO6" s="667"/>
      <c r="AP6" s="606" t="s">
        <v>228</v>
      </c>
      <c r="AQ6" s="607"/>
      <c r="AR6" s="607"/>
      <c r="AS6" s="607"/>
      <c r="AT6" s="607"/>
      <c r="AU6" s="607"/>
      <c r="AV6" s="607"/>
      <c r="AW6" s="607"/>
      <c r="AX6" s="607"/>
      <c r="AY6" s="607"/>
      <c r="AZ6" s="607"/>
      <c r="BA6" s="607"/>
      <c r="BB6" s="607"/>
      <c r="BC6" s="607"/>
      <c r="BD6" s="607"/>
      <c r="BE6" s="607"/>
      <c r="BF6" s="608"/>
      <c r="BG6" s="609">
        <v>37191087</v>
      </c>
      <c r="BH6" s="610"/>
      <c r="BI6" s="610"/>
      <c r="BJ6" s="610"/>
      <c r="BK6" s="610"/>
      <c r="BL6" s="610"/>
      <c r="BM6" s="610"/>
      <c r="BN6" s="611"/>
      <c r="BO6" s="665">
        <v>93.4</v>
      </c>
      <c r="BP6" s="665"/>
      <c r="BQ6" s="665"/>
      <c r="BR6" s="665"/>
      <c r="BS6" s="666">
        <v>814217</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9">
        <v>509936</v>
      </c>
      <c r="CS6" s="610"/>
      <c r="CT6" s="610"/>
      <c r="CU6" s="610"/>
      <c r="CV6" s="610"/>
      <c r="CW6" s="610"/>
      <c r="CX6" s="610"/>
      <c r="CY6" s="611"/>
      <c r="CZ6" s="716">
        <v>0.5</v>
      </c>
      <c r="DA6" s="685"/>
      <c r="DB6" s="685"/>
      <c r="DC6" s="719"/>
      <c r="DD6" s="597" t="s">
        <v>173</v>
      </c>
      <c r="DE6" s="610"/>
      <c r="DF6" s="610"/>
      <c r="DG6" s="610"/>
      <c r="DH6" s="610"/>
      <c r="DI6" s="610"/>
      <c r="DJ6" s="610"/>
      <c r="DK6" s="610"/>
      <c r="DL6" s="610"/>
      <c r="DM6" s="610"/>
      <c r="DN6" s="610"/>
      <c r="DO6" s="610"/>
      <c r="DP6" s="611"/>
      <c r="DQ6" s="597">
        <v>509363</v>
      </c>
      <c r="DR6" s="610"/>
      <c r="DS6" s="610"/>
      <c r="DT6" s="610"/>
      <c r="DU6" s="610"/>
      <c r="DV6" s="610"/>
      <c r="DW6" s="610"/>
      <c r="DX6" s="610"/>
      <c r="DY6" s="610"/>
      <c r="DZ6" s="610"/>
      <c r="EA6" s="610"/>
      <c r="EB6" s="610"/>
      <c r="EC6" s="646"/>
    </row>
    <row r="7" spans="2:143" ht="11.25" customHeight="1" x14ac:dyDescent="0.15">
      <c r="B7" s="606" t="s">
        <v>230</v>
      </c>
      <c r="C7" s="607"/>
      <c r="D7" s="607"/>
      <c r="E7" s="607"/>
      <c r="F7" s="607"/>
      <c r="G7" s="607"/>
      <c r="H7" s="607"/>
      <c r="I7" s="607"/>
      <c r="J7" s="607"/>
      <c r="K7" s="607"/>
      <c r="L7" s="607"/>
      <c r="M7" s="607"/>
      <c r="N7" s="607"/>
      <c r="O7" s="607"/>
      <c r="P7" s="607"/>
      <c r="Q7" s="608"/>
      <c r="R7" s="609">
        <v>103660</v>
      </c>
      <c r="S7" s="610"/>
      <c r="T7" s="610"/>
      <c r="U7" s="610"/>
      <c r="V7" s="610"/>
      <c r="W7" s="610"/>
      <c r="X7" s="610"/>
      <c r="Y7" s="611"/>
      <c r="Z7" s="665">
        <v>0.1</v>
      </c>
      <c r="AA7" s="665"/>
      <c r="AB7" s="665"/>
      <c r="AC7" s="665"/>
      <c r="AD7" s="666">
        <v>103660</v>
      </c>
      <c r="AE7" s="666"/>
      <c r="AF7" s="666"/>
      <c r="AG7" s="666"/>
      <c r="AH7" s="666"/>
      <c r="AI7" s="666"/>
      <c r="AJ7" s="666"/>
      <c r="AK7" s="666"/>
      <c r="AL7" s="612">
        <v>0.2</v>
      </c>
      <c r="AM7" s="613"/>
      <c r="AN7" s="613"/>
      <c r="AO7" s="667"/>
      <c r="AP7" s="606" t="s">
        <v>231</v>
      </c>
      <c r="AQ7" s="607"/>
      <c r="AR7" s="607"/>
      <c r="AS7" s="607"/>
      <c r="AT7" s="607"/>
      <c r="AU7" s="607"/>
      <c r="AV7" s="607"/>
      <c r="AW7" s="607"/>
      <c r="AX7" s="607"/>
      <c r="AY7" s="607"/>
      <c r="AZ7" s="607"/>
      <c r="BA7" s="607"/>
      <c r="BB7" s="607"/>
      <c r="BC7" s="607"/>
      <c r="BD7" s="607"/>
      <c r="BE7" s="607"/>
      <c r="BF7" s="608"/>
      <c r="BG7" s="609">
        <v>17809043</v>
      </c>
      <c r="BH7" s="610"/>
      <c r="BI7" s="610"/>
      <c r="BJ7" s="610"/>
      <c r="BK7" s="610"/>
      <c r="BL7" s="610"/>
      <c r="BM7" s="610"/>
      <c r="BN7" s="611"/>
      <c r="BO7" s="665">
        <v>44.7</v>
      </c>
      <c r="BP7" s="665"/>
      <c r="BQ7" s="665"/>
      <c r="BR7" s="665"/>
      <c r="BS7" s="666">
        <v>752230</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9">
        <v>6529487</v>
      </c>
      <c r="CS7" s="610"/>
      <c r="CT7" s="610"/>
      <c r="CU7" s="610"/>
      <c r="CV7" s="610"/>
      <c r="CW7" s="610"/>
      <c r="CX7" s="610"/>
      <c r="CY7" s="611"/>
      <c r="CZ7" s="665">
        <v>6.7</v>
      </c>
      <c r="DA7" s="665"/>
      <c r="DB7" s="665"/>
      <c r="DC7" s="665"/>
      <c r="DD7" s="597">
        <v>96955</v>
      </c>
      <c r="DE7" s="610"/>
      <c r="DF7" s="610"/>
      <c r="DG7" s="610"/>
      <c r="DH7" s="610"/>
      <c r="DI7" s="610"/>
      <c r="DJ7" s="610"/>
      <c r="DK7" s="610"/>
      <c r="DL7" s="610"/>
      <c r="DM7" s="610"/>
      <c r="DN7" s="610"/>
      <c r="DO7" s="610"/>
      <c r="DP7" s="611"/>
      <c r="DQ7" s="597">
        <v>5732722</v>
      </c>
      <c r="DR7" s="610"/>
      <c r="DS7" s="610"/>
      <c r="DT7" s="610"/>
      <c r="DU7" s="610"/>
      <c r="DV7" s="610"/>
      <c r="DW7" s="610"/>
      <c r="DX7" s="610"/>
      <c r="DY7" s="610"/>
      <c r="DZ7" s="610"/>
      <c r="EA7" s="610"/>
      <c r="EB7" s="610"/>
      <c r="EC7" s="646"/>
    </row>
    <row r="8" spans="2:143" ht="11.25" customHeight="1" x14ac:dyDescent="0.15">
      <c r="B8" s="606" t="s">
        <v>233</v>
      </c>
      <c r="C8" s="607"/>
      <c r="D8" s="607"/>
      <c r="E8" s="607"/>
      <c r="F8" s="607"/>
      <c r="G8" s="607"/>
      <c r="H8" s="607"/>
      <c r="I8" s="607"/>
      <c r="J8" s="607"/>
      <c r="K8" s="607"/>
      <c r="L8" s="607"/>
      <c r="M8" s="607"/>
      <c r="N8" s="607"/>
      <c r="O8" s="607"/>
      <c r="P8" s="607"/>
      <c r="Q8" s="608"/>
      <c r="R8" s="609">
        <v>328485</v>
      </c>
      <c r="S8" s="610"/>
      <c r="T8" s="610"/>
      <c r="U8" s="610"/>
      <c r="V8" s="610"/>
      <c r="W8" s="610"/>
      <c r="X8" s="610"/>
      <c r="Y8" s="611"/>
      <c r="Z8" s="665">
        <v>0.3</v>
      </c>
      <c r="AA8" s="665"/>
      <c r="AB8" s="665"/>
      <c r="AC8" s="665"/>
      <c r="AD8" s="666">
        <v>328485</v>
      </c>
      <c r="AE8" s="666"/>
      <c r="AF8" s="666"/>
      <c r="AG8" s="666"/>
      <c r="AH8" s="666"/>
      <c r="AI8" s="666"/>
      <c r="AJ8" s="666"/>
      <c r="AK8" s="666"/>
      <c r="AL8" s="612">
        <v>0.6</v>
      </c>
      <c r="AM8" s="613"/>
      <c r="AN8" s="613"/>
      <c r="AO8" s="667"/>
      <c r="AP8" s="606" t="s">
        <v>234</v>
      </c>
      <c r="AQ8" s="607"/>
      <c r="AR8" s="607"/>
      <c r="AS8" s="607"/>
      <c r="AT8" s="607"/>
      <c r="AU8" s="607"/>
      <c r="AV8" s="607"/>
      <c r="AW8" s="607"/>
      <c r="AX8" s="607"/>
      <c r="AY8" s="607"/>
      <c r="AZ8" s="607"/>
      <c r="BA8" s="607"/>
      <c r="BB8" s="607"/>
      <c r="BC8" s="607"/>
      <c r="BD8" s="607"/>
      <c r="BE8" s="607"/>
      <c r="BF8" s="608"/>
      <c r="BG8" s="609">
        <v>418477</v>
      </c>
      <c r="BH8" s="610"/>
      <c r="BI8" s="610"/>
      <c r="BJ8" s="610"/>
      <c r="BK8" s="610"/>
      <c r="BL8" s="610"/>
      <c r="BM8" s="610"/>
      <c r="BN8" s="611"/>
      <c r="BO8" s="665">
        <v>1.1000000000000001</v>
      </c>
      <c r="BP8" s="665"/>
      <c r="BQ8" s="665"/>
      <c r="BR8" s="665"/>
      <c r="BS8" s="597" t="s">
        <v>173</v>
      </c>
      <c r="BT8" s="610"/>
      <c r="BU8" s="610"/>
      <c r="BV8" s="610"/>
      <c r="BW8" s="610"/>
      <c r="BX8" s="610"/>
      <c r="BY8" s="610"/>
      <c r="BZ8" s="610"/>
      <c r="CA8" s="610"/>
      <c r="CB8" s="646"/>
      <c r="CD8" s="647" t="s">
        <v>235</v>
      </c>
      <c r="CE8" s="644"/>
      <c r="CF8" s="644"/>
      <c r="CG8" s="644"/>
      <c r="CH8" s="644"/>
      <c r="CI8" s="644"/>
      <c r="CJ8" s="644"/>
      <c r="CK8" s="644"/>
      <c r="CL8" s="644"/>
      <c r="CM8" s="644"/>
      <c r="CN8" s="644"/>
      <c r="CO8" s="644"/>
      <c r="CP8" s="644"/>
      <c r="CQ8" s="645"/>
      <c r="CR8" s="609">
        <v>45863689</v>
      </c>
      <c r="CS8" s="610"/>
      <c r="CT8" s="610"/>
      <c r="CU8" s="610"/>
      <c r="CV8" s="610"/>
      <c r="CW8" s="610"/>
      <c r="CX8" s="610"/>
      <c r="CY8" s="611"/>
      <c r="CZ8" s="665">
        <v>47.3</v>
      </c>
      <c r="DA8" s="665"/>
      <c r="DB8" s="665"/>
      <c r="DC8" s="665"/>
      <c r="DD8" s="597">
        <v>1138878</v>
      </c>
      <c r="DE8" s="610"/>
      <c r="DF8" s="610"/>
      <c r="DG8" s="610"/>
      <c r="DH8" s="610"/>
      <c r="DI8" s="610"/>
      <c r="DJ8" s="610"/>
      <c r="DK8" s="610"/>
      <c r="DL8" s="610"/>
      <c r="DM8" s="610"/>
      <c r="DN8" s="610"/>
      <c r="DO8" s="610"/>
      <c r="DP8" s="611"/>
      <c r="DQ8" s="597">
        <v>20307783</v>
      </c>
      <c r="DR8" s="610"/>
      <c r="DS8" s="610"/>
      <c r="DT8" s="610"/>
      <c r="DU8" s="610"/>
      <c r="DV8" s="610"/>
      <c r="DW8" s="610"/>
      <c r="DX8" s="610"/>
      <c r="DY8" s="610"/>
      <c r="DZ8" s="610"/>
      <c r="EA8" s="610"/>
      <c r="EB8" s="610"/>
      <c r="EC8" s="646"/>
    </row>
    <row r="9" spans="2:143" ht="11.25" customHeight="1" x14ac:dyDescent="0.15">
      <c r="B9" s="606" t="s">
        <v>236</v>
      </c>
      <c r="C9" s="607"/>
      <c r="D9" s="607"/>
      <c r="E9" s="607"/>
      <c r="F9" s="607"/>
      <c r="G9" s="607"/>
      <c r="H9" s="607"/>
      <c r="I9" s="607"/>
      <c r="J9" s="607"/>
      <c r="K9" s="607"/>
      <c r="L9" s="607"/>
      <c r="M9" s="607"/>
      <c r="N9" s="607"/>
      <c r="O9" s="607"/>
      <c r="P9" s="607"/>
      <c r="Q9" s="608"/>
      <c r="R9" s="609">
        <v>324730</v>
      </c>
      <c r="S9" s="610"/>
      <c r="T9" s="610"/>
      <c r="U9" s="610"/>
      <c r="V9" s="610"/>
      <c r="W9" s="610"/>
      <c r="X9" s="610"/>
      <c r="Y9" s="611"/>
      <c r="Z9" s="665">
        <v>0.3</v>
      </c>
      <c r="AA9" s="665"/>
      <c r="AB9" s="665"/>
      <c r="AC9" s="665"/>
      <c r="AD9" s="666">
        <v>324730</v>
      </c>
      <c r="AE9" s="666"/>
      <c r="AF9" s="666"/>
      <c r="AG9" s="666"/>
      <c r="AH9" s="666"/>
      <c r="AI9" s="666"/>
      <c r="AJ9" s="666"/>
      <c r="AK9" s="666"/>
      <c r="AL9" s="612">
        <v>0.6</v>
      </c>
      <c r="AM9" s="613"/>
      <c r="AN9" s="613"/>
      <c r="AO9" s="667"/>
      <c r="AP9" s="606" t="s">
        <v>237</v>
      </c>
      <c r="AQ9" s="607"/>
      <c r="AR9" s="607"/>
      <c r="AS9" s="607"/>
      <c r="AT9" s="607"/>
      <c r="AU9" s="607"/>
      <c r="AV9" s="607"/>
      <c r="AW9" s="607"/>
      <c r="AX9" s="607"/>
      <c r="AY9" s="607"/>
      <c r="AZ9" s="607"/>
      <c r="BA9" s="607"/>
      <c r="BB9" s="607"/>
      <c r="BC9" s="607"/>
      <c r="BD9" s="607"/>
      <c r="BE9" s="607"/>
      <c r="BF9" s="608"/>
      <c r="BG9" s="609">
        <v>13418356</v>
      </c>
      <c r="BH9" s="610"/>
      <c r="BI9" s="610"/>
      <c r="BJ9" s="610"/>
      <c r="BK9" s="610"/>
      <c r="BL9" s="610"/>
      <c r="BM9" s="610"/>
      <c r="BN9" s="611"/>
      <c r="BO9" s="665">
        <v>33.700000000000003</v>
      </c>
      <c r="BP9" s="665"/>
      <c r="BQ9" s="665"/>
      <c r="BR9" s="665"/>
      <c r="BS9" s="597" t="s">
        <v>122</v>
      </c>
      <c r="BT9" s="610"/>
      <c r="BU9" s="610"/>
      <c r="BV9" s="610"/>
      <c r="BW9" s="610"/>
      <c r="BX9" s="610"/>
      <c r="BY9" s="610"/>
      <c r="BZ9" s="610"/>
      <c r="CA9" s="610"/>
      <c r="CB9" s="646"/>
      <c r="CD9" s="647" t="s">
        <v>238</v>
      </c>
      <c r="CE9" s="644"/>
      <c r="CF9" s="644"/>
      <c r="CG9" s="644"/>
      <c r="CH9" s="644"/>
      <c r="CI9" s="644"/>
      <c r="CJ9" s="644"/>
      <c r="CK9" s="644"/>
      <c r="CL9" s="644"/>
      <c r="CM9" s="644"/>
      <c r="CN9" s="644"/>
      <c r="CO9" s="644"/>
      <c r="CP9" s="644"/>
      <c r="CQ9" s="645"/>
      <c r="CR9" s="609">
        <v>9217822</v>
      </c>
      <c r="CS9" s="610"/>
      <c r="CT9" s="610"/>
      <c r="CU9" s="610"/>
      <c r="CV9" s="610"/>
      <c r="CW9" s="610"/>
      <c r="CX9" s="610"/>
      <c r="CY9" s="611"/>
      <c r="CZ9" s="665">
        <v>9.5</v>
      </c>
      <c r="DA9" s="665"/>
      <c r="DB9" s="665"/>
      <c r="DC9" s="665"/>
      <c r="DD9" s="597">
        <v>414194</v>
      </c>
      <c r="DE9" s="610"/>
      <c r="DF9" s="610"/>
      <c r="DG9" s="610"/>
      <c r="DH9" s="610"/>
      <c r="DI9" s="610"/>
      <c r="DJ9" s="610"/>
      <c r="DK9" s="610"/>
      <c r="DL9" s="610"/>
      <c r="DM9" s="610"/>
      <c r="DN9" s="610"/>
      <c r="DO9" s="610"/>
      <c r="DP9" s="611"/>
      <c r="DQ9" s="597">
        <v>7884686</v>
      </c>
      <c r="DR9" s="610"/>
      <c r="DS9" s="610"/>
      <c r="DT9" s="610"/>
      <c r="DU9" s="610"/>
      <c r="DV9" s="610"/>
      <c r="DW9" s="610"/>
      <c r="DX9" s="610"/>
      <c r="DY9" s="610"/>
      <c r="DZ9" s="610"/>
      <c r="EA9" s="610"/>
      <c r="EB9" s="610"/>
      <c r="EC9" s="646"/>
    </row>
    <row r="10" spans="2:143" ht="11.25" customHeight="1" x14ac:dyDescent="0.15">
      <c r="B10" s="606" t="s">
        <v>239</v>
      </c>
      <c r="C10" s="607"/>
      <c r="D10" s="607"/>
      <c r="E10" s="607"/>
      <c r="F10" s="607"/>
      <c r="G10" s="607"/>
      <c r="H10" s="607"/>
      <c r="I10" s="607"/>
      <c r="J10" s="607"/>
      <c r="K10" s="607"/>
      <c r="L10" s="607"/>
      <c r="M10" s="607"/>
      <c r="N10" s="607"/>
      <c r="O10" s="607"/>
      <c r="P10" s="607"/>
      <c r="Q10" s="608"/>
      <c r="R10" s="609" t="s">
        <v>122</v>
      </c>
      <c r="S10" s="610"/>
      <c r="T10" s="610"/>
      <c r="U10" s="610"/>
      <c r="V10" s="610"/>
      <c r="W10" s="610"/>
      <c r="X10" s="610"/>
      <c r="Y10" s="611"/>
      <c r="Z10" s="665" t="s">
        <v>122</v>
      </c>
      <c r="AA10" s="665"/>
      <c r="AB10" s="665"/>
      <c r="AC10" s="665"/>
      <c r="AD10" s="666" t="s">
        <v>173</v>
      </c>
      <c r="AE10" s="666"/>
      <c r="AF10" s="666"/>
      <c r="AG10" s="666"/>
      <c r="AH10" s="666"/>
      <c r="AI10" s="666"/>
      <c r="AJ10" s="666"/>
      <c r="AK10" s="666"/>
      <c r="AL10" s="612" t="s">
        <v>122</v>
      </c>
      <c r="AM10" s="613"/>
      <c r="AN10" s="613"/>
      <c r="AO10" s="667"/>
      <c r="AP10" s="606" t="s">
        <v>240</v>
      </c>
      <c r="AQ10" s="607"/>
      <c r="AR10" s="607"/>
      <c r="AS10" s="607"/>
      <c r="AT10" s="607"/>
      <c r="AU10" s="607"/>
      <c r="AV10" s="607"/>
      <c r="AW10" s="607"/>
      <c r="AX10" s="607"/>
      <c r="AY10" s="607"/>
      <c r="AZ10" s="607"/>
      <c r="BA10" s="607"/>
      <c r="BB10" s="607"/>
      <c r="BC10" s="607"/>
      <c r="BD10" s="607"/>
      <c r="BE10" s="607"/>
      <c r="BF10" s="608"/>
      <c r="BG10" s="609">
        <v>1052256</v>
      </c>
      <c r="BH10" s="610"/>
      <c r="BI10" s="610"/>
      <c r="BJ10" s="610"/>
      <c r="BK10" s="610"/>
      <c r="BL10" s="610"/>
      <c r="BM10" s="610"/>
      <c r="BN10" s="611"/>
      <c r="BO10" s="665">
        <v>2.6</v>
      </c>
      <c r="BP10" s="665"/>
      <c r="BQ10" s="665"/>
      <c r="BR10" s="665"/>
      <c r="BS10" s="597">
        <v>175225</v>
      </c>
      <c r="BT10" s="610"/>
      <c r="BU10" s="610"/>
      <c r="BV10" s="610"/>
      <c r="BW10" s="610"/>
      <c r="BX10" s="610"/>
      <c r="BY10" s="610"/>
      <c r="BZ10" s="610"/>
      <c r="CA10" s="610"/>
      <c r="CB10" s="646"/>
      <c r="CD10" s="647" t="s">
        <v>241</v>
      </c>
      <c r="CE10" s="644"/>
      <c r="CF10" s="644"/>
      <c r="CG10" s="644"/>
      <c r="CH10" s="644"/>
      <c r="CI10" s="644"/>
      <c r="CJ10" s="644"/>
      <c r="CK10" s="644"/>
      <c r="CL10" s="644"/>
      <c r="CM10" s="644"/>
      <c r="CN10" s="644"/>
      <c r="CO10" s="644"/>
      <c r="CP10" s="644"/>
      <c r="CQ10" s="645"/>
      <c r="CR10" s="609">
        <v>44992</v>
      </c>
      <c r="CS10" s="610"/>
      <c r="CT10" s="610"/>
      <c r="CU10" s="610"/>
      <c r="CV10" s="610"/>
      <c r="CW10" s="610"/>
      <c r="CX10" s="610"/>
      <c r="CY10" s="611"/>
      <c r="CZ10" s="665">
        <v>0</v>
      </c>
      <c r="DA10" s="665"/>
      <c r="DB10" s="665"/>
      <c r="DC10" s="665"/>
      <c r="DD10" s="597">
        <v>2171</v>
      </c>
      <c r="DE10" s="610"/>
      <c r="DF10" s="610"/>
      <c r="DG10" s="610"/>
      <c r="DH10" s="610"/>
      <c r="DI10" s="610"/>
      <c r="DJ10" s="610"/>
      <c r="DK10" s="610"/>
      <c r="DL10" s="610"/>
      <c r="DM10" s="610"/>
      <c r="DN10" s="610"/>
      <c r="DO10" s="610"/>
      <c r="DP10" s="611"/>
      <c r="DQ10" s="597">
        <v>5736</v>
      </c>
      <c r="DR10" s="610"/>
      <c r="DS10" s="610"/>
      <c r="DT10" s="610"/>
      <c r="DU10" s="610"/>
      <c r="DV10" s="610"/>
      <c r="DW10" s="610"/>
      <c r="DX10" s="610"/>
      <c r="DY10" s="610"/>
      <c r="DZ10" s="610"/>
      <c r="EA10" s="610"/>
      <c r="EB10" s="610"/>
      <c r="EC10" s="646"/>
    </row>
    <row r="11" spans="2:143" ht="11.25" customHeight="1" x14ac:dyDescent="0.15">
      <c r="B11" s="606" t="s">
        <v>242</v>
      </c>
      <c r="C11" s="607"/>
      <c r="D11" s="607"/>
      <c r="E11" s="607"/>
      <c r="F11" s="607"/>
      <c r="G11" s="607"/>
      <c r="H11" s="607"/>
      <c r="I11" s="607"/>
      <c r="J11" s="607"/>
      <c r="K11" s="607"/>
      <c r="L11" s="607"/>
      <c r="M11" s="607"/>
      <c r="N11" s="607"/>
      <c r="O11" s="607"/>
      <c r="P11" s="607"/>
      <c r="Q11" s="608"/>
      <c r="R11" s="609" t="s">
        <v>122</v>
      </c>
      <c r="S11" s="610"/>
      <c r="T11" s="610"/>
      <c r="U11" s="610"/>
      <c r="V11" s="610"/>
      <c r="W11" s="610"/>
      <c r="X11" s="610"/>
      <c r="Y11" s="611"/>
      <c r="Z11" s="665" t="s">
        <v>173</v>
      </c>
      <c r="AA11" s="665"/>
      <c r="AB11" s="665"/>
      <c r="AC11" s="665"/>
      <c r="AD11" s="666" t="s">
        <v>173</v>
      </c>
      <c r="AE11" s="666"/>
      <c r="AF11" s="666"/>
      <c r="AG11" s="666"/>
      <c r="AH11" s="666"/>
      <c r="AI11" s="666"/>
      <c r="AJ11" s="666"/>
      <c r="AK11" s="666"/>
      <c r="AL11" s="612" t="s">
        <v>122</v>
      </c>
      <c r="AM11" s="613"/>
      <c r="AN11" s="613"/>
      <c r="AO11" s="667"/>
      <c r="AP11" s="606" t="s">
        <v>243</v>
      </c>
      <c r="AQ11" s="607"/>
      <c r="AR11" s="607"/>
      <c r="AS11" s="607"/>
      <c r="AT11" s="607"/>
      <c r="AU11" s="607"/>
      <c r="AV11" s="607"/>
      <c r="AW11" s="607"/>
      <c r="AX11" s="607"/>
      <c r="AY11" s="607"/>
      <c r="AZ11" s="607"/>
      <c r="BA11" s="607"/>
      <c r="BB11" s="607"/>
      <c r="BC11" s="607"/>
      <c r="BD11" s="607"/>
      <c r="BE11" s="607"/>
      <c r="BF11" s="608"/>
      <c r="BG11" s="609">
        <v>2919954</v>
      </c>
      <c r="BH11" s="610"/>
      <c r="BI11" s="610"/>
      <c r="BJ11" s="610"/>
      <c r="BK11" s="610"/>
      <c r="BL11" s="610"/>
      <c r="BM11" s="610"/>
      <c r="BN11" s="611"/>
      <c r="BO11" s="665">
        <v>7.3</v>
      </c>
      <c r="BP11" s="665"/>
      <c r="BQ11" s="665"/>
      <c r="BR11" s="665"/>
      <c r="BS11" s="597">
        <v>577005</v>
      </c>
      <c r="BT11" s="610"/>
      <c r="BU11" s="610"/>
      <c r="BV11" s="610"/>
      <c r="BW11" s="610"/>
      <c r="BX11" s="610"/>
      <c r="BY11" s="610"/>
      <c r="BZ11" s="610"/>
      <c r="CA11" s="610"/>
      <c r="CB11" s="646"/>
      <c r="CD11" s="647" t="s">
        <v>244</v>
      </c>
      <c r="CE11" s="644"/>
      <c r="CF11" s="644"/>
      <c r="CG11" s="644"/>
      <c r="CH11" s="644"/>
      <c r="CI11" s="644"/>
      <c r="CJ11" s="644"/>
      <c r="CK11" s="644"/>
      <c r="CL11" s="644"/>
      <c r="CM11" s="644"/>
      <c r="CN11" s="644"/>
      <c r="CO11" s="644"/>
      <c r="CP11" s="644"/>
      <c r="CQ11" s="645"/>
      <c r="CR11" s="609">
        <v>1277047</v>
      </c>
      <c r="CS11" s="610"/>
      <c r="CT11" s="610"/>
      <c r="CU11" s="610"/>
      <c r="CV11" s="610"/>
      <c r="CW11" s="610"/>
      <c r="CX11" s="610"/>
      <c r="CY11" s="611"/>
      <c r="CZ11" s="665">
        <v>1.3</v>
      </c>
      <c r="DA11" s="665"/>
      <c r="DB11" s="665"/>
      <c r="DC11" s="665"/>
      <c r="DD11" s="597">
        <v>526705</v>
      </c>
      <c r="DE11" s="610"/>
      <c r="DF11" s="610"/>
      <c r="DG11" s="610"/>
      <c r="DH11" s="610"/>
      <c r="DI11" s="610"/>
      <c r="DJ11" s="610"/>
      <c r="DK11" s="610"/>
      <c r="DL11" s="610"/>
      <c r="DM11" s="610"/>
      <c r="DN11" s="610"/>
      <c r="DO11" s="610"/>
      <c r="DP11" s="611"/>
      <c r="DQ11" s="597">
        <v>679788</v>
      </c>
      <c r="DR11" s="610"/>
      <c r="DS11" s="610"/>
      <c r="DT11" s="610"/>
      <c r="DU11" s="610"/>
      <c r="DV11" s="610"/>
      <c r="DW11" s="610"/>
      <c r="DX11" s="610"/>
      <c r="DY11" s="610"/>
      <c r="DZ11" s="610"/>
      <c r="EA11" s="610"/>
      <c r="EB11" s="610"/>
      <c r="EC11" s="646"/>
    </row>
    <row r="12" spans="2:143" ht="11.25" customHeight="1" x14ac:dyDescent="0.15">
      <c r="B12" s="606" t="s">
        <v>245</v>
      </c>
      <c r="C12" s="607"/>
      <c r="D12" s="607"/>
      <c r="E12" s="607"/>
      <c r="F12" s="607"/>
      <c r="G12" s="607"/>
      <c r="H12" s="607"/>
      <c r="I12" s="607"/>
      <c r="J12" s="607"/>
      <c r="K12" s="607"/>
      <c r="L12" s="607"/>
      <c r="M12" s="607"/>
      <c r="N12" s="607"/>
      <c r="O12" s="607"/>
      <c r="P12" s="607"/>
      <c r="Q12" s="608"/>
      <c r="R12" s="609">
        <v>4763804</v>
      </c>
      <c r="S12" s="610"/>
      <c r="T12" s="610"/>
      <c r="U12" s="610"/>
      <c r="V12" s="610"/>
      <c r="W12" s="610"/>
      <c r="X12" s="610"/>
      <c r="Y12" s="611"/>
      <c r="Z12" s="665">
        <v>4.9000000000000004</v>
      </c>
      <c r="AA12" s="665"/>
      <c r="AB12" s="665"/>
      <c r="AC12" s="665"/>
      <c r="AD12" s="666">
        <v>4763804</v>
      </c>
      <c r="AE12" s="666"/>
      <c r="AF12" s="666"/>
      <c r="AG12" s="666"/>
      <c r="AH12" s="666"/>
      <c r="AI12" s="666"/>
      <c r="AJ12" s="666"/>
      <c r="AK12" s="666"/>
      <c r="AL12" s="612">
        <v>9.3000000000000007</v>
      </c>
      <c r="AM12" s="613"/>
      <c r="AN12" s="613"/>
      <c r="AO12" s="667"/>
      <c r="AP12" s="606" t="s">
        <v>246</v>
      </c>
      <c r="AQ12" s="607"/>
      <c r="AR12" s="607"/>
      <c r="AS12" s="607"/>
      <c r="AT12" s="607"/>
      <c r="AU12" s="607"/>
      <c r="AV12" s="607"/>
      <c r="AW12" s="607"/>
      <c r="AX12" s="607"/>
      <c r="AY12" s="607"/>
      <c r="AZ12" s="607"/>
      <c r="BA12" s="607"/>
      <c r="BB12" s="607"/>
      <c r="BC12" s="607"/>
      <c r="BD12" s="607"/>
      <c r="BE12" s="607"/>
      <c r="BF12" s="608"/>
      <c r="BG12" s="609">
        <v>16967205</v>
      </c>
      <c r="BH12" s="610"/>
      <c r="BI12" s="610"/>
      <c r="BJ12" s="610"/>
      <c r="BK12" s="610"/>
      <c r="BL12" s="610"/>
      <c r="BM12" s="610"/>
      <c r="BN12" s="611"/>
      <c r="BO12" s="665">
        <v>42.6</v>
      </c>
      <c r="BP12" s="665"/>
      <c r="BQ12" s="665"/>
      <c r="BR12" s="665"/>
      <c r="BS12" s="597" t="s">
        <v>122</v>
      </c>
      <c r="BT12" s="610"/>
      <c r="BU12" s="610"/>
      <c r="BV12" s="610"/>
      <c r="BW12" s="610"/>
      <c r="BX12" s="610"/>
      <c r="BY12" s="610"/>
      <c r="BZ12" s="610"/>
      <c r="CA12" s="610"/>
      <c r="CB12" s="646"/>
      <c r="CD12" s="647" t="s">
        <v>247</v>
      </c>
      <c r="CE12" s="644"/>
      <c r="CF12" s="644"/>
      <c r="CG12" s="644"/>
      <c r="CH12" s="644"/>
      <c r="CI12" s="644"/>
      <c r="CJ12" s="644"/>
      <c r="CK12" s="644"/>
      <c r="CL12" s="644"/>
      <c r="CM12" s="644"/>
      <c r="CN12" s="644"/>
      <c r="CO12" s="644"/>
      <c r="CP12" s="644"/>
      <c r="CQ12" s="645"/>
      <c r="CR12" s="609">
        <v>1728768</v>
      </c>
      <c r="CS12" s="610"/>
      <c r="CT12" s="610"/>
      <c r="CU12" s="610"/>
      <c r="CV12" s="610"/>
      <c r="CW12" s="610"/>
      <c r="CX12" s="610"/>
      <c r="CY12" s="611"/>
      <c r="CZ12" s="665">
        <v>1.8</v>
      </c>
      <c r="DA12" s="665"/>
      <c r="DB12" s="665"/>
      <c r="DC12" s="665"/>
      <c r="DD12" s="597">
        <v>10950</v>
      </c>
      <c r="DE12" s="610"/>
      <c r="DF12" s="610"/>
      <c r="DG12" s="610"/>
      <c r="DH12" s="610"/>
      <c r="DI12" s="610"/>
      <c r="DJ12" s="610"/>
      <c r="DK12" s="610"/>
      <c r="DL12" s="610"/>
      <c r="DM12" s="610"/>
      <c r="DN12" s="610"/>
      <c r="DO12" s="610"/>
      <c r="DP12" s="611"/>
      <c r="DQ12" s="597">
        <v>738964</v>
      </c>
      <c r="DR12" s="610"/>
      <c r="DS12" s="610"/>
      <c r="DT12" s="610"/>
      <c r="DU12" s="610"/>
      <c r="DV12" s="610"/>
      <c r="DW12" s="610"/>
      <c r="DX12" s="610"/>
      <c r="DY12" s="610"/>
      <c r="DZ12" s="610"/>
      <c r="EA12" s="610"/>
      <c r="EB12" s="610"/>
      <c r="EC12" s="646"/>
    </row>
    <row r="13" spans="2:143" ht="11.25" customHeight="1" x14ac:dyDescent="0.15">
      <c r="B13" s="606" t="s">
        <v>248</v>
      </c>
      <c r="C13" s="607"/>
      <c r="D13" s="607"/>
      <c r="E13" s="607"/>
      <c r="F13" s="607"/>
      <c r="G13" s="607"/>
      <c r="H13" s="607"/>
      <c r="I13" s="607"/>
      <c r="J13" s="607"/>
      <c r="K13" s="607"/>
      <c r="L13" s="607"/>
      <c r="M13" s="607"/>
      <c r="N13" s="607"/>
      <c r="O13" s="607"/>
      <c r="P13" s="607"/>
      <c r="Q13" s="608"/>
      <c r="R13" s="609">
        <v>34400</v>
      </c>
      <c r="S13" s="610"/>
      <c r="T13" s="610"/>
      <c r="U13" s="610"/>
      <c r="V13" s="610"/>
      <c r="W13" s="610"/>
      <c r="X13" s="610"/>
      <c r="Y13" s="611"/>
      <c r="Z13" s="665">
        <v>0</v>
      </c>
      <c r="AA13" s="665"/>
      <c r="AB13" s="665"/>
      <c r="AC13" s="665"/>
      <c r="AD13" s="666">
        <v>34400</v>
      </c>
      <c r="AE13" s="666"/>
      <c r="AF13" s="666"/>
      <c r="AG13" s="666"/>
      <c r="AH13" s="666"/>
      <c r="AI13" s="666"/>
      <c r="AJ13" s="666"/>
      <c r="AK13" s="666"/>
      <c r="AL13" s="612">
        <v>0.1</v>
      </c>
      <c r="AM13" s="613"/>
      <c r="AN13" s="613"/>
      <c r="AO13" s="667"/>
      <c r="AP13" s="606" t="s">
        <v>249</v>
      </c>
      <c r="AQ13" s="607"/>
      <c r="AR13" s="607"/>
      <c r="AS13" s="607"/>
      <c r="AT13" s="607"/>
      <c r="AU13" s="607"/>
      <c r="AV13" s="607"/>
      <c r="AW13" s="607"/>
      <c r="AX13" s="607"/>
      <c r="AY13" s="607"/>
      <c r="AZ13" s="607"/>
      <c r="BA13" s="607"/>
      <c r="BB13" s="607"/>
      <c r="BC13" s="607"/>
      <c r="BD13" s="607"/>
      <c r="BE13" s="607"/>
      <c r="BF13" s="608"/>
      <c r="BG13" s="609">
        <v>16824743</v>
      </c>
      <c r="BH13" s="610"/>
      <c r="BI13" s="610"/>
      <c r="BJ13" s="610"/>
      <c r="BK13" s="610"/>
      <c r="BL13" s="610"/>
      <c r="BM13" s="610"/>
      <c r="BN13" s="611"/>
      <c r="BO13" s="665">
        <v>42.2</v>
      </c>
      <c r="BP13" s="665"/>
      <c r="BQ13" s="665"/>
      <c r="BR13" s="665"/>
      <c r="BS13" s="597" t="s">
        <v>173</v>
      </c>
      <c r="BT13" s="610"/>
      <c r="BU13" s="610"/>
      <c r="BV13" s="610"/>
      <c r="BW13" s="610"/>
      <c r="BX13" s="610"/>
      <c r="BY13" s="610"/>
      <c r="BZ13" s="610"/>
      <c r="CA13" s="610"/>
      <c r="CB13" s="646"/>
      <c r="CD13" s="647" t="s">
        <v>250</v>
      </c>
      <c r="CE13" s="644"/>
      <c r="CF13" s="644"/>
      <c r="CG13" s="644"/>
      <c r="CH13" s="644"/>
      <c r="CI13" s="644"/>
      <c r="CJ13" s="644"/>
      <c r="CK13" s="644"/>
      <c r="CL13" s="644"/>
      <c r="CM13" s="644"/>
      <c r="CN13" s="644"/>
      <c r="CO13" s="644"/>
      <c r="CP13" s="644"/>
      <c r="CQ13" s="645"/>
      <c r="CR13" s="609">
        <v>10972311</v>
      </c>
      <c r="CS13" s="610"/>
      <c r="CT13" s="610"/>
      <c r="CU13" s="610"/>
      <c r="CV13" s="610"/>
      <c r="CW13" s="610"/>
      <c r="CX13" s="610"/>
      <c r="CY13" s="611"/>
      <c r="CZ13" s="665">
        <v>11.3</v>
      </c>
      <c r="DA13" s="665"/>
      <c r="DB13" s="665"/>
      <c r="DC13" s="665"/>
      <c r="DD13" s="597">
        <v>4379662</v>
      </c>
      <c r="DE13" s="610"/>
      <c r="DF13" s="610"/>
      <c r="DG13" s="610"/>
      <c r="DH13" s="610"/>
      <c r="DI13" s="610"/>
      <c r="DJ13" s="610"/>
      <c r="DK13" s="610"/>
      <c r="DL13" s="610"/>
      <c r="DM13" s="610"/>
      <c r="DN13" s="610"/>
      <c r="DO13" s="610"/>
      <c r="DP13" s="611"/>
      <c r="DQ13" s="597">
        <v>5608938</v>
      </c>
      <c r="DR13" s="610"/>
      <c r="DS13" s="610"/>
      <c r="DT13" s="610"/>
      <c r="DU13" s="610"/>
      <c r="DV13" s="610"/>
      <c r="DW13" s="610"/>
      <c r="DX13" s="610"/>
      <c r="DY13" s="610"/>
      <c r="DZ13" s="610"/>
      <c r="EA13" s="610"/>
      <c r="EB13" s="610"/>
      <c r="EC13" s="646"/>
    </row>
    <row r="14" spans="2:143" ht="11.25" customHeight="1" x14ac:dyDescent="0.15">
      <c r="B14" s="606" t="s">
        <v>251</v>
      </c>
      <c r="C14" s="607"/>
      <c r="D14" s="607"/>
      <c r="E14" s="607"/>
      <c r="F14" s="607"/>
      <c r="G14" s="607"/>
      <c r="H14" s="607"/>
      <c r="I14" s="607"/>
      <c r="J14" s="607"/>
      <c r="K14" s="607"/>
      <c r="L14" s="607"/>
      <c r="M14" s="607"/>
      <c r="N14" s="607"/>
      <c r="O14" s="607"/>
      <c r="P14" s="607"/>
      <c r="Q14" s="608"/>
      <c r="R14" s="609">
        <v>101</v>
      </c>
      <c r="S14" s="610"/>
      <c r="T14" s="610"/>
      <c r="U14" s="610"/>
      <c r="V14" s="610"/>
      <c r="W14" s="610"/>
      <c r="X14" s="610"/>
      <c r="Y14" s="611"/>
      <c r="Z14" s="665">
        <v>0</v>
      </c>
      <c r="AA14" s="665"/>
      <c r="AB14" s="665"/>
      <c r="AC14" s="665"/>
      <c r="AD14" s="666">
        <v>101</v>
      </c>
      <c r="AE14" s="666"/>
      <c r="AF14" s="666"/>
      <c r="AG14" s="666"/>
      <c r="AH14" s="666"/>
      <c r="AI14" s="666"/>
      <c r="AJ14" s="666"/>
      <c r="AK14" s="666"/>
      <c r="AL14" s="612">
        <v>0</v>
      </c>
      <c r="AM14" s="613"/>
      <c r="AN14" s="613"/>
      <c r="AO14" s="667"/>
      <c r="AP14" s="606" t="s">
        <v>252</v>
      </c>
      <c r="AQ14" s="607"/>
      <c r="AR14" s="607"/>
      <c r="AS14" s="607"/>
      <c r="AT14" s="607"/>
      <c r="AU14" s="607"/>
      <c r="AV14" s="607"/>
      <c r="AW14" s="607"/>
      <c r="AX14" s="607"/>
      <c r="AY14" s="607"/>
      <c r="AZ14" s="607"/>
      <c r="BA14" s="607"/>
      <c r="BB14" s="607"/>
      <c r="BC14" s="607"/>
      <c r="BD14" s="607"/>
      <c r="BE14" s="607"/>
      <c r="BF14" s="608"/>
      <c r="BG14" s="609">
        <v>689178</v>
      </c>
      <c r="BH14" s="610"/>
      <c r="BI14" s="610"/>
      <c r="BJ14" s="610"/>
      <c r="BK14" s="610"/>
      <c r="BL14" s="610"/>
      <c r="BM14" s="610"/>
      <c r="BN14" s="611"/>
      <c r="BO14" s="665">
        <v>1.7</v>
      </c>
      <c r="BP14" s="665"/>
      <c r="BQ14" s="665"/>
      <c r="BR14" s="665"/>
      <c r="BS14" s="597">
        <v>61987</v>
      </c>
      <c r="BT14" s="610"/>
      <c r="BU14" s="610"/>
      <c r="BV14" s="610"/>
      <c r="BW14" s="610"/>
      <c r="BX14" s="610"/>
      <c r="BY14" s="610"/>
      <c r="BZ14" s="610"/>
      <c r="CA14" s="610"/>
      <c r="CB14" s="646"/>
      <c r="CD14" s="647" t="s">
        <v>253</v>
      </c>
      <c r="CE14" s="644"/>
      <c r="CF14" s="644"/>
      <c r="CG14" s="644"/>
      <c r="CH14" s="644"/>
      <c r="CI14" s="644"/>
      <c r="CJ14" s="644"/>
      <c r="CK14" s="644"/>
      <c r="CL14" s="644"/>
      <c r="CM14" s="644"/>
      <c r="CN14" s="644"/>
      <c r="CO14" s="644"/>
      <c r="CP14" s="644"/>
      <c r="CQ14" s="645"/>
      <c r="CR14" s="609">
        <v>2671827</v>
      </c>
      <c r="CS14" s="610"/>
      <c r="CT14" s="610"/>
      <c r="CU14" s="610"/>
      <c r="CV14" s="610"/>
      <c r="CW14" s="610"/>
      <c r="CX14" s="610"/>
      <c r="CY14" s="611"/>
      <c r="CZ14" s="665">
        <v>2.8</v>
      </c>
      <c r="DA14" s="665"/>
      <c r="DB14" s="665"/>
      <c r="DC14" s="665"/>
      <c r="DD14" s="597">
        <v>286259</v>
      </c>
      <c r="DE14" s="610"/>
      <c r="DF14" s="610"/>
      <c r="DG14" s="610"/>
      <c r="DH14" s="610"/>
      <c r="DI14" s="610"/>
      <c r="DJ14" s="610"/>
      <c r="DK14" s="610"/>
      <c r="DL14" s="610"/>
      <c r="DM14" s="610"/>
      <c r="DN14" s="610"/>
      <c r="DO14" s="610"/>
      <c r="DP14" s="611"/>
      <c r="DQ14" s="597">
        <v>2387070</v>
      </c>
      <c r="DR14" s="610"/>
      <c r="DS14" s="610"/>
      <c r="DT14" s="610"/>
      <c r="DU14" s="610"/>
      <c r="DV14" s="610"/>
      <c r="DW14" s="610"/>
      <c r="DX14" s="610"/>
      <c r="DY14" s="610"/>
      <c r="DZ14" s="610"/>
      <c r="EA14" s="610"/>
      <c r="EB14" s="610"/>
      <c r="EC14" s="646"/>
    </row>
    <row r="15" spans="2:143" ht="11.25" customHeight="1" x14ac:dyDescent="0.15">
      <c r="B15" s="606" t="s">
        <v>254</v>
      </c>
      <c r="C15" s="607"/>
      <c r="D15" s="607"/>
      <c r="E15" s="607"/>
      <c r="F15" s="607"/>
      <c r="G15" s="607"/>
      <c r="H15" s="607"/>
      <c r="I15" s="607"/>
      <c r="J15" s="607"/>
      <c r="K15" s="607"/>
      <c r="L15" s="607"/>
      <c r="M15" s="607"/>
      <c r="N15" s="607"/>
      <c r="O15" s="607"/>
      <c r="P15" s="607"/>
      <c r="Q15" s="608"/>
      <c r="R15" s="609">
        <v>121516</v>
      </c>
      <c r="S15" s="610"/>
      <c r="T15" s="610"/>
      <c r="U15" s="610"/>
      <c r="V15" s="610"/>
      <c r="W15" s="610"/>
      <c r="X15" s="610"/>
      <c r="Y15" s="611"/>
      <c r="Z15" s="665">
        <v>0.1</v>
      </c>
      <c r="AA15" s="665"/>
      <c r="AB15" s="665"/>
      <c r="AC15" s="665"/>
      <c r="AD15" s="666">
        <v>121516</v>
      </c>
      <c r="AE15" s="666"/>
      <c r="AF15" s="666"/>
      <c r="AG15" s="666"/>
      <c r="AH15" s="666"/>
      <c r="AI15" s="666"/>
      <c r="AJ15" s="666"/>
      <c r="AK15" s="666"/>
      <c r="AL15" s="612">
        <v>0.2</v>
      </c>
      <c r="AM15" s="613"/>
      <c r="AN15" s="613"/>
      <c r="AO15" s="667"/>
      <c r="AP15" s="606" t="s">
        <v>255</v>
      </c>
      <c r="AQ15" s="607"/>
      <c r="AR15" s="607"/>
      <c r="AS15" s="607"/>
      <c r="AT15" s="607"/>
      <c r="AU15" s="607"/>
      <c r="AV15" s="607"/>
      <c r="AW15" s="607"/>
      <c r="AX15" s="607"/>
      <c r="AY15" s="607"/>
      <c r="AZ15" s="607"/>
      <c r="BA15" s="607"/>
      <c r="BB15" s="607"/>
      <c r="BC15" s="607"/>
      <c r="BD15" s="607"/>
      <c r="BE15" s="607"/>
      <c r="BF15" s="608"/>
      <c r="BG15" s="609">
        <v>1725661</v>
      </c>
      <c r="BH15" s="610"/>
      <c r="BI15" s="610"/>
      <c r="BJ15" s="610"/>
      <c r="BK15" s="610"/>
      <c r="BL15" s="610"/>
      <c r="BM15" s="610"/>
      <c r="BN15" s="611"/>
      <c r="BO15" s="665">
        <v>4.3</v>
      </c>
      <c r="BP15" s="665"/>
      <c r="BQ15" s="665"/>
      <c r="BR15" s="665"/>
      <c r="BS15" s="597" t="s">
        <v>122</v>
      </c>
      <c r="BT15" s="610"/>
      <c r="BU15" s="610"/>
      <c r="BV15" s="610"/>
      <c r="BW15" s="610"/>
      <c r="BX15" s="610"/>
      <c r="BY15" s="610"/>
      <c r="BZ15" s="610"/>
      <c r="CA15" s="610"/>
      <c r="CB15" s="646"/>
      <c r="CD15" s="647" t="s">
        <v>256</v>
      </c>
      <c r="CE15" s="644"/>
      <c r="CF15" s="644"/>
      <c r="CG15" s="644"/>
      <c r="CH15" s="644"/>
      <c r="CI15" s="644"/>
      <c r="CJ15" s="644"/>
      <c r="CK15" s="644"/>
      <c r="CL15" s="644"/>
      <c r="CM15" s="644"/>
      <c r="CN15" s="644"/>
      <c r="CO15" s="644"/>
      <c r="CP15" s="644"/>
      <c r="CQ15" s="645"/>
      <c r="CR15" s="609">
        <v>8674922</v>
      </c>
      <c r="CS15" s="610"/>
      <c r="CT15" s="610"/>
      <c r="CU15" s="610"/>
      <c r="CV15" s="610"/>
      <c r="CW15" s="610"/>
      <c r="CX15" s="610"/>
      <c r="CY15" s="611"/>
      <c r="CZ15" s="665">
        <v>9</v>
      </c>
      <c r="DA15" s="665"/>
      <c r="DB15" s="665"/>
      <c r="DC15" s="665"/>
      <c r="DD15" s="597">
        <v>1177197</v>
      </c>
      <c r="DE15" s="610"/>
      <c r="DF15" s="610"/>
      <c r="DG15" s="610"/>
      <c r="DH15" s="610"/>
      <c r="DI15" s="610"/>
      <c r="DJ15" s="610"/>
      <c r="DK15" s="610"/>
      <c r="DL15" s="610"/>
      <c r="DM15" s="610"/>
      <c r="DN15" s="610"/>
      <c r="DO15" s="610"/>
      <c r="DP15" s="611"/>
      <c r="DQ15" s="597">
        <v>6956784</v>
      </c>
      <c r="DR15" s="610"/>
      <c r="DS15" s="610"/>
      <c r="DT15" s="610"/>
      <c r="DU15" s="610"/>
      <c r="DV15" s="610"/>
      <c r="DW15" s="610"/>
      <c r="DX15" s="610"/>
      <c r="DY15" s="610"/>
      <c r="DZ15" s="610"/>
      <c r="EA15" s="610"/>
      <c r="EB15" s="610"/>
      <c r="EC15" s="646"/>
    </row>
    <row r="16" spans="2:143" ht="11.25" customHeight="1" x14ac:dyDescent="0.15">
      <c r="B16" s="606" t="s">
        <v>257</v>
      </c>
      <c r="C16" s="607"/>
      <c r="D16" s="607"/>
      <c r="E16" s="607"/>
      <c r="F16" s="607"/>
      <c r="G16" s="607"/>
      <c r="H16" s="607"/>
      <c r="I16" s="607"/>
      <c r="J16" s="607"/>
      <c r="K16" s="607"/>
      <c r="L16" s="607"/>
      <c r="M16" s="607"/>
      <c r="N16" s="607"/>
      <c r="O16" s="607"/>
      <c r="P16" s="607"/>
      <c r="Q16" s="608"/>
      <c r="R16" s="609" t="s">
        <v>173</v>
      </c>
      <c r="S16" s="610"/>
      <c r="T16" s="610"/>
      <c r="U16" s="610"/>
      <c r="V16" s="610"/>
      <c r="W16" s="610"/>
      <c r="X16" s="610"/>
      <c r="Y16" s="611"/>
      <c r="Z16" s="665" t="s">
        <v>122</v>
      </c>
      <c r="AA16" s="665"/>
      <c r="AB16" s="665"/>
      <c r="AC16" s="665"/>
      <c r="AD16" s="666" t="s">
        <v>122</v>
      </c>
      <c r="AE16" s="666"/>
      <c r="AF16" s="666"/>
      <c r="AG16" s="666"/>
      <c r="AH16" s="666"/>
      <c r="AI16" s="666"/>
      <c r="AJ16" s="666"/>
      <c r="AK16" s="666"/>
      <c r="AL16" s="612" t="s">
        <v>122</v>
      </c>
      <c r="AM16" s="613"/>
      <c r="AN16" s="613"/>
      <c r="AO16" s="667"/>
      <c r="AP16" s="606" t="s">
        <v>258</v>
      </c>
      <c r="AQ16" s="607"/>
      <c r="AR16" s="607"/>
      <c r="AS16" s="607"/>
      <c r="AT16" s="607"/>
      <c r="AU16" s="607"/>
      <c r="AV16" s="607"/>
      <c r="AW16" s="607"/>
      <c r="AX16" s="607"/>
      <c r="AY16" s="607"/>
      <c r="AZ16" s="607"/>
      <c r="BA16" s="607"/>
      <c r="BB16" s="607"/>
      <c r="BC16" s="607"/>
      <c r="BD16" s="607"/>
      <c r="BE16" s="607"/>
      <c r="BF16" s="608"/>
      <c r="BG16" s="609" t="s">
        <v>122</v>
      </c>
      <c r="BH16" s="610"/>
      <c r="BI16" s="610"/>
      <c r="BJ16" s="610"/>
      <c r="BK16" s="610"/>
      <c r="BL16" s="610"/>
      <c r="BM16" s="610"/>
      <c r="BN16" s="611"/>
      <c r="BO16" s="665" t="s">
        <v>122</v>
      </c>
      <c r="BP16" s="665"/>
      <c r="BQ16" s="665"/>
      <c r="BR16" s="665"/>
      <c r="BS16" s="597" t="s">
        <v>173</v>
      </c>
      <c r="BT16" s="610"/>
      <c r="BU16" s="610"/>
      <c r="BV16" s="610"/>
      <c r="BW16" s="610"/>
      <c r="BX16" s="610"/>
      <c r="BY16" s="610"/>
      <c r="BZ16" s="610"/>
      <c r="CA16" s="610"/>
      <c r="CB16" s="646"/>
      <c r="CD16" s="647" t="s">
        <v>259</v>
      </c>
      <c r="CE16" s="644"/>
      <c r="CF16" s="644"/>
      <c r="CG16" s="644"/>
      <c r="CH16" s="644"/>
      <c r="CI16" s="644"/>
      <c r="CJ16" s="644"/>
      <c r="CK16" s="644"/>
      <c r="CL16" s="644"/>
      <c r="CM16" s="644"/>
      <c r="CN16" s="644"/>
      <c r="CO16" s="644"/>
      <c r="CP16" s="644"/>
      <c r="CQ16" s="645"/>
      <c r="CR16" s="609" t="s">
        <v>122</v>
      </c>
      <c r="CS16" s="610"/>
      <c r="CT16" s="610"/>
      <c r="CU16" s="610"/>
      <c r="CV16" s="610"/>
      <c r="CW16" s="610"/>
      <c r="CX16" s="610"/>
      <c r="CY16" s="611"/>
      <c r="CZ16" s="665" t="s">
        <v>122</v>
      </c>
      <c r="DA16" s="665"/>
      <c r="DB16" s="665"/>
      <c r="DC16" s="665"/>
      <c r="DD16" s="597" t="s">
        <v>173</v>
      </c>
      <c r="DE16" s="610"/>
      <c r="DF16" s="610"/>
      <c r="DG16" s="610"/>
      <c r="DH16" s="610"/>
      <c r="DI16" s="610"/>
      <c r="DJ16" s="610"/>
      <c r="DK16" s="610"/>
      <c r="DL16" s="610"/>
      <c r="DM16" s="610"/>
      <c r="DN16" s="610"/>
      <c r="DO16" s="610"/>
      <c r="DP16" s="611"/>
      <c r="DQ16" s="597" t="s">
        <v>122</v>
      </c>
      <c r="DR16" s="610"/>
      <c r="DS16" s="610"/>
      <c r="DT16" s="610"/>
      <c r="DU16" s="610"/>
      <c r="DV16" s="610"/>
      <c r="DW16" s="610"/>
      <c r="DX16" s="610"/>
      <c r="DY16" s="610"/>
      <c r="DZ16" s="610"/>
      <c r="EA16" s="610"/>
      <c r="EB16" s="610"/>
      <c r="EC16" s="646"/>
    </row>
    <row r="17" spans="2:133" ht="11.25" customHeight="1" x14ac:dyDescent="0.15">
      <c r="B17" s="606" t="s">
        <v>260</v>
      </c>
      <c r="C17" s="607"/>
      <c r="D17" s="607"/>
      <c r="E17" s="607"/>
      <c r="F17" s="607"/>
      <c r="G17" s="607"/>
      <c r="H17" s="607"/>
      <c r="I17" s="607"/>
      <c r="J17" s="607"/>
      <c r="K17" s="607"/>
      <c r="L17" s="607"/>
      <c r="M17" s="607"/>
      <c r="N17" s="607"/>
      <c r="O17" s="607"/>
      <c r="P17" s="607"/>
      <c r="Q17" s="608"/>
      <c r="R17" s="609">
        <v>114416</v>
      </c>
      <c r="S17" s="610"/>
      <c r="T17" s="610"/>
      <c r="U17" s="610"/>
      <c r="V17" s="610"/>
      <c r="W17" s="610"/>
      <c r="X17" s="610"/>
      <c r="Y17" s="611"/>
      <c r="Z17" s="665">
        <v>0.1</v>
      </c>
      <c r="AA17" s="665"/>
      <c r="AB17" s="665"/>
      <c r="AC17" s="665"/>
      <c r="AD17" s="666">
        <v>114416</v>
      </c>
      <c r="AE17" s="666"/>
      <c r="AF17" s="666"/>
      <c r="AG17" s="666"/>
      <c r="AH17" s="666"/>
      <c r="AI17" s="666"/>
      <c r="AJ17" s="666"/>
      <c r="AK17" s="666"/>
      <c r="AL17" s="612">
        <v>0.2</v>
      </c>
      <c r="AM17" s="613"/>
      <c r="AN17" s="613"/>
      <c r="AO17" s="667"/>
      <c r="AP17" s="606" t="s">
        <v>261</v>
      </c>
      <c r="AQ17" s="607"/>
      <c r="AR17" s="607"/>
      <c r="AS17" s="607"/>
      <c r="AT17" s="607"/>
      <c r="AU17" s="607"/>
      <c r="AV17" s="607"/>
      <c r="AW17" s="607"/>
      <c r="AX17" s="607"/>
      <c r="AY17" s="607"/>
      <c r="AZ17" s="607"/>
      <c r="BA17" s="607"/>
      <c r="BB17" s="607"/>
      <c r="BC17" s="607"/>
      <c r="BD17" s="607"/>
      <c r="BE17" s="607"/>
      <c r="BF17" s="608"/>
      <c r="BG17" s="609" t="s">
        <v>122</v>
      </c>
      <c r="BH17" s="610"/>
      <c r="BI17" s="610"/>
      <c r="BJ17" s="610"/>
      <c r="BK17" s="610"/>
      <c r="BL17" s="610"/>
      <c r="BM17" s="610"/>
      <c r="BN17" s="611"/>
      <c r="BO17" s="665" t="s">
        <v>173</v>
      </c>
      <c r="BP17" s="665"/>
      <c r="BQ17" s="665"/>
      <c r="BR17" s="665"/>
      <c r="BS17" s="597" t="s">
        <v>122</v>
      </c>
      <c r="BT17" s="610"/>
      <c r="BU17" s="610"/>
      <c r="BV17" s="610"/>
      <c r="BW17" s="610"/>
      <c r="BX17" s="610"/>
      <c r="BY17" s="610"/>
      <c r="BZ17" s="610"/>
      <c r="CA17" s="610"/>
      <c r="CB17" s="646"/>
      <c r="CD17" s="647" t="s">
        <v>262</v>
      </c>
      <c r="CE17" s="644"/>
      <c r="CF17" s="644"/>
      <c r="CG17" s="644"/>
      <c r="CH17" s="644"/>
      <c r="CI17" s="644"/>
      <c r="CJ17" s="644"/>
      <c r="CK17" s="644"/>
      <c r="CL17" s="644"/>
      <c r="CM17" s="644"/>
      <c r="CN17" s="644"/>
      <c r="CO17" s="644"/>
      <c r="CP17" s="644"/>
      <c r="CQ17" s="645"/>
      <c r="CR17" s="609">
        <v>8929946</v>
      </c>
      <c r="CS17" s="610"/>
      <c r="CT17" s="610"/>
      <c r="CU17" s="610"/>
      <c r="CV17" s="610"/>
      <c r="CW17" s="610"/>
      <c r="CX17" s="610"/>
      <c r="CY17" s="611"/>
      <c r="CZ17" s="665">
        <v>9.1999999999999993</v>
      </c>
      <c r="DA17" s="665"/>
      <c r="DB17" s="665"/>
      <c r="DC17" s="665"/>
      <c r="DD17" s="597" t="s">
        <v>122</v>
      </c>
      <c r="DE17" s="610"/>
      <c r="DF17" s="610"/>
      <c r="DG17" s="610"/>
      <c r="DH17" s="610"/>
      <c r="DI17" s="610"/>
      <c r="DJ17" s="610"/>
      <c r="DK17" s="610"/>
      <c r="DL17" s="610"/>
      <c r="DM17" s="610"/>
      <c r="DN17" s="610"/>
      <c r="DO17" s="610"/>
      <c r="DP17" s="611"/>
      <c r="DQ17" s="597">
        <v>8698407</v>
      </c>
      <c r="DR17" s="610"/>
      <c r="DS17" s="610"/>
      <c r="DT17" s="610"/>
      <c r="DU17" s="610"/>
      <c r="DV17" s="610"/>
      <c r="DW17" s="610"/>
      <c r="DX17" s="610"/>
      <c r="DY17" s="610"/>
      <c r="DZ17" s="610"/>
      <c r="EA17" s="610"/>
      <c r="EB17" s="610"/>
      <c r="EC17" s="646"/>
    </row>
    <row r="18" spans="2:133" ht="11.25" customHeight="1" x14ac:dyDescent="0.15">
      <c r="B18" s="606" t="s">
        <v>263</v>
      </c>
      <c r="C18" s="607"/>
      <c r="D18" s="607"/>
      <c r="E18" s="607"/>
      <c r="F18" s="607"/>
      <c r="G18" s="607"/>
      <c r="H18" s="607"/>
      <c r="I18" s="607"/>
      <c r="J18" s="607"/>
      <c r="K18" s="607"/>
      <c r="L18" s="607"/>
      <c r="M18" s="607"/>
      <c r="N18" s="607"/>
      <c r="O18" s="607"/>
      <c r="P18" s="607"/>
      <c r="Q18" s="608"/>
      <c r="R18" s="609">
        <v>8429341</v>
      </c>
      <c r="S18" s="610"/>
      <c r="T18" s="610"/>
      <c r="U18" s="610"/>
      <c r="V18" s="610"/>
      <c r="W18" s="610"/>
      <c r="X18" s="610"/>
      <c r="Y18" s="611"/>
      <c r="Z18" s="665">
        <v>8.6999999999999993</v>
      </c>
      <c r="AA18" s="665"/>
      <c r="AB18" s="665"/>
      <c r="AC18" s="665"/>
      <c r="AD18" s="666">
        <v>7246228</v>
      </c>
      <c r="AE18" s="666"/>
      <c r="AF18" s="666"/>
      <c r="AG18" s="666"/>
      <c r="AH18" s="666"/>
      <c r="AI18" s="666"/>
      <c r="AJ18" s="666"/>
      <c r="AK18" s="666"/>
      <c r="AL18" s="612">
        <v>14.2</v>
      </c>
      <c r="AM18" s="613"/>
      <c r="AN18" s="613"/>
      <c r="AO18" s="667"/>
      <c r="AP18" s="606" t="s">
        <v>264</v>
      </c>
      <c r="AQ18" s="607"/>
      <c r="AR18" s="607"/>
      <c r="AS18" s="607"/>
      <c r="AT18" s="607"/>
      <c r="AU18" s="607"/>
      <c r="AV18" s="607"/>
      <c r="AW18" s="607"/>
      <c r="AX18" s="607"/>
      <c r="AY18" s="607"/>
      <c r="AZ18" s="607"/>
      <c r="BA18" s="607"/>
      <c r="BB18" s="607"/>
      <c r="BC18" s="607"/>
      <c r="BD18" s="607"/>
      <c r="BE18" s="607"/>
      <c r="BF18" s="608"/>
      <c r="BG18" s="609" t="s">
        <v>173</v>
      </c>
      <c r="BH18" s="610"/>
      <c r="BI18" s="610"/>
      <c r="BJ18" s="610"/>
      <c r="BK18" s="610"/>
      <c r="BL18" s="610"/>
      <c r="BM18" s="610"/>
      <c r="BN18" s="611"/>
      <c r="BO18" s="665" t="s">
        <v>122</v>
      </c>
      <c r="BP18" s="665"/>
      <c r="BQ18" s="665"/>
      <c r="BR18" s="665"/>
      <c r="BS18" s="597" t="s">
        <v>122</v>
      </c>
      <c r="BT18" s="610"/>
      <c r="BU18" s="610"/>
      <c r="BV18" s="610"/>
      <c r="BW18" s="610"/>
      <c r="BX18" s="610"/>
      <c r="BY18" s="610"/>
      <c r="BZ18" s="610"/>
      <c r="CA18" s="610"/>
      <c r="CB18" s="646"/>
      <c r="CD18" s="647" t="s">
        <v>265</v>
      </c>
      <c r="CE18" s="644"/>
      <c r="CF18" s="644"/>
      <c r="CG18" s="644"/>
      <c r="CH18" s="644"/>
      <c r="CI18" s="644"/>
      <c r="CJ18" s="644"/>
      <c r="CK18" s="644"/>
      <c r="CL18" s="644"/>
      <c r="CM18" s="644"/>
      <c r="CN18" s="644"/>
      <c r="CO18" s="644"/>
      <c r="CP18" s="644"/>
      <c r="CQ18" s="645"/>
      <c r="CR18" s="609">
        <v>502313</v>
      </c>
      <c r="CS18" s="610"/>
      <c r="CT18" s="610"/>
      <c r="CU18" s="610"/>
      <c r="CV18" s="610"/>
      <c r="CW18" s="610"/>
      <c r="CX18" s="610"/>
      <c r="CY18" s="611"/>
      <c r="CZ18" s="665">
        <v>0.5</v>
      </c>
      <c r="DA18" s="665"/>
      <c r="DB18" s="665"/>
      <c r="DC18" s="665"/>
      <c r="DD18" s="597" t="s">
        <v>173</v>
      </c>
      <c r="DE18" s="610"/>
      <c r="DF18" s="610"/>
      <c r="DG18" s="610"/>
      <c r="DH18" s="610"/>
      <c r="DI18" s="610"/>
      <c r="DJ18" s="610"/>
      <c r="DK18" s="610"/>
      <c r="DL18" s="610"/>
      <c r="DM18" s="610"/>
      <c r="DN18" s="610"/>
      <c r="DO18" s="610"/>
      <c r="DP18" s="611"/>
      <c r="DQ18" s="597">
        <v>502313</v>
      </c>
      <c r="DR18" s="610"/>
      <c r="DS18" s="610"/>
      <c r="DT18" s="610"/>
      <c r="DU18" s="610"/>
      <c r="DV18" s="610"/>
      <c r="DW18" s="610"/>
      <c r="DX18" s="610"/>
      <c r="DY18" s="610"/>
      <c r="DZ18" s="610"/>
      <c r="EA18" s="610"/>
      <c r="EB18" s="610"/>
      <c r="EC18" s="646"/>
    </row>
    <row r="19" spans="2:133" ht="11.25" customHeight="1" x14ac:dyDescent="0.15">
      <c r="B19" s="606" t="s">
        <v>266</v>
      </c>
      <c r="C19" s="607"/>
      <c r="D19" s="607"/>
      <c r="E19" s="607"/>
      <c r="F19" s="607"/>
      <c r="G19" s="607"/>
      <c r="H19" s="607"/>
      <c r="I19" s="607"/>
      <c r="J19" s="607"/>
      <c r="K19" s="607"/>
      <c r="L19" s="607"/>
      <c r="M19" s="607"/>
      <c r="N19" s="607"/>
      <c r="O19" s="607"/>
      <c r="P19" s="607"/>
      <c r="Q19" s="608"/>
      <c r="R19" s="609">
        <v>7246228</v>
      </c>
      <c r="S19" s="610"/>
      <c r="T19" s="610"/>
      <c r="U19" s="610"/>
      <c r="V19" s="610"/>
      <c r="W19" s="610"/>
      <c r="X19" s="610"/>
      <c r="Y19" s="611"/>
      <c r="Z19" s="665">
        <v>7.4</v>
      </c>
      <c r="AA19" s="665"/>
      <c r="AB19" s="665"/>
      <c r="AC19" s="665"/>
      <c r="AD19" s="666">
        <v>7246228</v>
      </c>
      <c r="AE19" s="666"/>
      <c r="AF19" s="666"/>
      <c r="AG19" s="666"/>
      <c r="AH19" s="666"/>
      <c r="AI19" s="666"/>
      <c r="AJ19" s="666"/>
      <c r="AK19" s="666"/>
      <c r="AL19" s="612">
        <v>14.2</v>
      </c>
      <c r="AM19" s="613"/>
      <c r="AN19" s="613"/>
      <c r="AO19" s="667"/>
      <c r="AP19" s="606" t="s">
        <v>267</v>
      </c>
      <c r="AQ19" s="607"/>
      <c r="AR19" s="607"/>
      <c r="AS19" s="607"/>
      <c r="AT19" s="607"/>
      <c r="AU19" s="607"/>
      <c r="AV19" s="607"/>
      <c r="AW19" s="607"/>
      <c r="AX19" s="607"/>
      <c r="AY19" s="607"/>
      <c r="AZ19" s="607"/>
      <c r="BA19" s="607"/>
      <c r="BB19" s="607"/>
      <c r="BC19" s="607"/>
      <c r="BD19" s="607"/>
      <c r="BE19" s="607"/>
      <c r="BF19" s="608"/>
      <c r="BG19" s="609">
        <v>2649309</v>
      </c>
      <c r="BH19" s="610"/>
      <c r="BI19" s="610"/>
      <c r="BJ19" s="610"/>
      <c r="BK19" s="610"/>
      <c r="BL19" s="610"/>
      <c r="BM19" s="610"/>
      <c r="BN19" s="611"/>
      <c r="BO19" s="665">
        <v>6.6</v>
      </c>
      <c r="BP19" s="665"/>
      <c r="BQ19" s="665"/>
      <c r="BR19" s="665"/>
      <c r="BS19" s="597" t="s">
        <v>173</v>
      </c>
      <c r="BT19" s="610"/>
      <c r="BU19" s="610"/>
      <c r="BV19" s="610"/>
      <c r="BW19" s="610"/>
      <c r="BX19" s="610"/>
      <c r="BY19" s="610"/>
      <c r="BZ19" s="610"/>
      <c r="CA19" s="610"/>
      <c r="CB19" s="646"/>
      <c r="CD19" s="647" t="s">
        <v>268</v>
      </c>
      <c r="CE19" s="644"/>
      <c r="CF19" s="644"/>
      <c r="CG19" s="644"/>
      <c r="CH19" s="644"/>
      <c r="CI19" s="644"/>
      <c r="CJ19" s="644"/>
      <c r="CK19" s="644"/>
      <c r="CL19" s="644"/>
      <c r="CM19" s="644"/>
      <c r="CN19" s="644"/>
      <c r="CO19" s="644"/>
      <c r="CP19" s="644"/>
      <c r="CQ19" s="645"/>
      <c r="CR19" s="609" t="s">
        <v>122</v>
      </c>
      <c r="CS19" s="610"/>
      <c r="CT19" s="610"/>
      <c r="CU19" s="610"/>
      <c r="CV19" s="610"/>
      <c r="CW19" s="610"/>
      <c r="CX19" s="610"/>
      <c r="CY19" s="611"/>
      <c r="CZ19" s="665" t="s">
        <v>122</v>
      </c>
      <c r="DA19" s="665"/>
      <c r="DB19" s="665"/>
      <c r="DC19" s="665"/>
      <c r="DD19" s="597" t="s">
        <v>122</v>
      </c>
      <c r="DE19" s="610"/>
      <c r="DF19" s="610"/>
      <c r="DG19" s="610"/>
      <c r="DH19" s="610"/>
      <c r="DI19" s="610"/>
      <c r="DJ19" s="610"/>
      <c r="DK19" s="610"/>
      <c r="DL19" s="610"/>
      <c r="DM19" s="610"/>
      <c r="DN19" s="610"/>
      <c r="DO19" s="610"/>
      <c r="DP19" s="611"/>
      <c r="DQ19" s="597" t="s">
        <v>173</v>
      </c>
      <c r="DR19" s="610"/>
      <c r="DS19" s="610"/>
      <c r="DT19" s="610"/>
      <c r="DU19" s="610"/>
      <c r="DV19" s="610"/>
      <c r="DW19" s="610"/>
      <c r="DX19" s="610"/>
      <c r="DY19" s="610"/>
      <c r="DZ19" s="610"/>
      <c r="EA19" s="610"/>
      <c r="EB19" s="610"/>
      <c r="EC19" s="646"/>
    </row>
    <row r="20" spans="2:133" ht="11.25" customHeight="1" x14ac:dyDescent="0.15">
      <c r="B20" s="606" t="s">
        <v>269</v>
      </c>
      <c r="C20" s="607"/>
      <c r="D20" s="607"/>
      <c r="E20" s="607"/>
      <c r="F20" s="607"/>
      <c r="G20" s="607"/>
      <c r="H20" s="607"/>
      <c r="I20" s="607"/>
      <c r="J20" s="607"/>
      <c r="K20" s="607"/>
      <c r="L20" s="607"/>
      <c r="M20" s="607"/>
      <c r="N20" s="607"/>
      <c r="O20" s="607"/>
      <c r="P20" s="607"/>
      <c r="Q20" s="608"/>
      <c r="R20" s="609">
        <v>1183113</v>
      </c>
      <c r="S20" s="610"/>
      <c r="T20" s="610"/>
      <c r="U20" s="610"/>
      <c r="V20" s="610"/>
      <c r="W20" s="610"/>
      <c r="X20" s="610"/>
      <c r="Y20" s="611"/>
      <c r="Z20" s="665">
        <v>1.2</v>
      </c>
      <c r="AA20" s="665"/>
      <c r="AB20" s="665"/>
      <c r="AC20" s="665"/>
      <c r="AD20" s="666" t="s">
        <v>122</v>
      </c>
      <c r="AE20" s="666"/>
      <c r="AF20" s="666"/>
      <c r="AG20" s="666"/>
      <c r="AH20" s="666"/>
      <c r="AI20" s="666"/>
      <c r="AJ20" s="666"/>
      <c r="AK20" s="666"/>
      <c r="AL20" s="612" t="s">
        <v>122</v>
      </c>
      <c r="AM20" s="613"/>
      <c r="AN20" s="613"/>
      <c r="AO20" s="667"/>
      <c r="AP20" s="606" t="s">
        <v>270</v>
      </c>
      <c r="AQ20" s="607"/>
      <c r="AR20" s="607"/>
      <c r="AS20" s="607"/>
      <c r="AT20" s="607"/>
      <c r="AU20" s="607"/>
      <c r="AV20" s="607"/>
      <c r="AW20" s="607"/>
      <c r="AX20" s="607"/>
      <c r="AY20" s="607"/>
      <c r="AZ20" s="607"/>
      <c r="BA20" s="607"/>
      <c r="BB20" s="607"/>
      <c r="BC20" s="607"/>
      <c r="BD20" s="607"/>
      <c r="BE20" s="607"/>
      <c r="BF20" s="608"/>
      <c r="BG20" s="609">
        <v>2649309</v>
      </c>
      <c r="BH20" s="610"/>
      <c r="BI20" s="610"/>
      <c r="BJ20" s="610"/>
      <c r="BK20" s="610"/>
      <c r="BL20" s="610"/>
      <c r="BM20" s="610"/>
      <c r="BN20" s="611"/>
      <c r="BO20" s="665">
        <v>6.6</v>
      </c>
      <c r="BP20" s="665"/>
      <c r="BQ20" s="665"/>
      <c r="BR20" s="665"/>
      <c r="BS20" s="597" t="s">
        <v>173</v>
      </c>
      <c r="BT20" s="610"/>
      <c r="BU20" s="610"/>
      <c r="BV20" s="610"/>
      <c r="BW20" s="610"/>
      <c r="BX20" s="610"/>
      <c r="BY20" s="610"/>
      <c r="BZ20" s="610"/>
      <c r="CA20" s="610"/>
      <c r="CB20" s="646"/>
      <c r="CD20" s="647" t="s">
        <v>271</v>
      </c>
      <c r="CE20" s="644"/>
      <c r="CF20" s="644"/>
      <c r="CG20" s="644"/>
      <c r="CH20" s="644"/>
      <c r="CI20" s="644"/>
      <c r="CJ20" s="644"/>
      <c r="CK20" s="644"/>
      <c r="CL20" s="644"/>
      <c r="CM20" s="644"/>
      <c r="CN20" s="644"/>
      <c r="CO20" s="644"/>
      <c r="CP20" s="644"/>
      <c r="CQ20" s="645"/>
      <c r="CR20" s="609">
        <v>96923060</v>
      </c>
      <c r="CS20" s="610"/>
      <c r="CT20" s="610"/>
      <c r="CU20" s="610"/>
      <c r="CV20" s="610"/>
      <c r="CW20" s="610"/>
      <c r="CX20" s="610"/>
      <c r="CY20" s="611"/>
      <c r="CZ20" s="665">
        <v>100</v>
      </c>
      <c r="DA20" s="665"/>
      <c r="DB20" s="665"/>
      <c r="DC20" s="665"/>
      <c r="DD20" s="597">
        <v>8032971</v>
      </c>
      <c r="DE20" s="610"/>
      <c r="DF20" s="610"/>
      <c r="DG20" s="610"/>
      <c r="DH20" s="610"/>
      <c r="DI20" s="610"/>
      <c r="DJ20" s="610"/>
      <c r="DK20" s="610"/>
      <c r="DL20" s="610"/>
      <c r="DM20" s="610"/>
      <c r="DN20" s="610"/>
      <c r="DO20" s="610"/>
      <c r="DP20" s="611"/>
      <c r="DQ20" s="597">
        <v>60012554</v>
      </c>
      <c r="DR20" s="610"/>
      <c r="DS20" s="610"/>
      <c r="DT20" s="610"/>
      <c r="DU20" s="610"/>
      <c r="DV20" s="610"/>
      <c r="DW20" s="610"/>
      <c r="DX20" s="610"/>
      <c r="DY20" s="610"/>
      <c r="DZ20" s="610"/>
      <c r="EA20" s="610"/>
      <c r="EB20" s="610"/>
      <c r="EC20" s="646"/>
    </row>
    <row r="21" spans="2:133" ht="11.25" customHeight="1" x14ac:dyDescent="0.15">
      <c r="B21" s="606" t="s">
        <v>272</v>
      </c>
      <c r="C21" s="607"/>
      <c r="D21" s="607"/>
      <c r="E21" s="607"/>
      <c r="F21" s="607"/>
      <c r="G21" s="607"/>
      <c r="H21" s="607"/>
      <c r="I21" s="607"/>
      <c r="J21" s="607"/>
      <c r="K21" s="607"/>
      <c r="L21" s="607"/>
      <c r="M21" s="607"/>
      <c r="N21" s="607"/>
      <c r="O21" s="607"/>
      <c r="P21" s="607"/>
      <c r="Q21" s="608"/>
      <c r="R21" s="609" t="s">
        <v>122</v>
      </c>
      <c r="S21" s="610"/>
      <c r="T21" s="610"/>
      <c r="U21" s="610"/>
      <c r="V21" s="610"/>
      <c r="W21" s="610"/>
      <c r="X21" s="610"/>
      <c r="Y21" s="611"/>
      <c r="Z21" s="665" t="s">
        <v>173</v>
      </c>
      <c r="AA21" s="665"/>
      <c r="AB21" s="665"/>
      <c r="AC21" s="665"/>
      <c r="AD21" s="666" t="s">
        <v>122</v>
      </c>
      <c r="AE21" s="666"/>
      <c r="AF21" s="666"/>
      <c r="AG21" s="666"/>
      <c r="AH21" s="666"/>
      <c r="AI21" s="666"/>
      <c r="AJ21" s="666"/>
      <c r="AK21" s="666"/>
      <c r="AL21" s="612" t="s">
        <v>122</v>
      </c>
      <c r="AM21" s="613"/>
      <c r="AN21" s="613"/>
      <c r="AO21" s="667"/>
      <c r="AP21" s="711" t="s">
        <v>273</v>
      </c>
      <c r="AQ21" s="718"/>
      <c r="AR21" s="718"/>
      <c r="AS21" s="718"/>
      <c r="AT21" s="718"/>
      <c r="AU21" s="718"/>
      <c r="AV21" s="718"/>
      <c r="AW21" s="718"/>
      <c r="AX21" s="718"/>
      <c r="AY21" s="718"/>
      <c r="AZ21" s="718"/>
      <c r="BA21" s="718"/>
      <c r="BB21" s="718"/>
      <c r="BC21" s="718"/>
      <c r="BD21" s="718"/>
      <c r="BE21" s="718"/>
      <c r="BF21" s="713"/>
      <c r="BG21" s="609" t="s">
        <v>173</v>
      </c>
      <c r="BH21" s="610"/>
      <c r="BI21" s="610"/>
      <c r="BJ21" s="610"/>
      <c r="BK21" s="610"/>
      <c r="BL21" s="610"/>
      <c r="BM21" s="610"/>
      <c r="BN21" s="611"/>
      <c r="BO21" s="665" t="s">
        <v>122</v>
      </c>
      <c r="BP21" s="665"/>
      <c r="BQ21" s="665"/>
      <c r="BR21" s="665"/>
      <c r="BS21" s="597" t="s">
        <v>122</v>
      </c>
      <c r="BT21" s="610"/>
      <c r="BU21" s="610"/>
      <c r="BV21" s="610"/>
      <c r="BW21" s="610"/>
      <c r="BX21" s="610"/>
      <c r="BY21" s="610"/>
      <c r="BZ21" s="610"/>
      <c r="CA21" s="610"/>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6" t="s">
        <v>274</v>
      </c>
      <c r="C22" s="607"/>
      <c r="D22" s="607"/>
      <c r="E22" s="607"/>
      <c r="F22" s="607"/>
      <c r="G22" s="607"/>
      <c r="H22" s="607"/>
      <c r="I22" s="607"/>
      <c r="J22" s="607"/>
      <c r="K22" s="607"/>
      <c r="L22" s="607"/>
      <c r="M22" s="607"/>
      <c r="N22" s="607"/>
      <c r="O22" s="607"/>
      <c r="P22" s="607"/>
      <c r="Q22" s="608"/>
      <c r="R22" s="609">
        <v>54646842</v>
      </c>
      <c r="S22" s="610"/>
      <c r="T22" s="610"/>
      <c r="U22" s="610"/>
      <c r="V22" s="610"/>
      <c r="W22" s="610"/>
      <c r="X22" s="610"/>
      <c r="Y22" s="611"/>
      <c r="Z22" s="665">
        <v>56.1</v>
      </c>
      <c r="AA22" s="665"/>
      <c r="AB22" s="665"/>
      <c r="AC22" s="665"/>
      <c r="AD22" s="666">
        <v>50814420</v>
      </c>
      <c r="AE22" s="666"/>
      <c r="AF22" s="666"/>
      <c r="AG22" s="666"/>
      <c r="AH22" s="666"/>
      <c r="AI22" s="666"/>
      <c r="AJ22" s="666"/>
      <c r="AK22" s="666"/>
      <c r="AL22" s="612">
        <v>99.5</v>
      </c>
      <c r="AM22" s="613"/>
      <c r="AN22" s="613"/>
      <c r="AO22" s="667"/>
      <c r="AP22" s="711" t="s">
        <v>275</v>
      </c>
      <c r="AQ22" s="718"/>
      <c r="AR22" s="718"/>
      <c r="AS22" s="718"/>
      <c r="AT22" s="718"/>
      <c r="AU22" s="718"/>
      <c r="AV22" s="718"/>
      <c r="AW22" s="718"/>
      <c r="AX22" s="718"/>
      <c r="AY22" s="718"/>
      <c r="AZ22" s="718"/>
      <c r="BA22" s="718"/>
      <c r="BB22" s="718"/>
      <c r="BC22" s="718"/>
      <c r="BD22" s="718"/>
      <c r="BE22" s="718"/>
      <c r="BF22" s="713"/>
      <c r="BG22" s="609" t="s">
        <v>122</v>
      </c>
      <c r="BH22" s="610"/>
      <c r="BI22" s="610"/>
      <c r="BJ22" s="610"/>
      <c r="BK22" s="610"/>
      <c r="BL22" s="610"/>
      <c r="BM22" s="610"/>
      <c r="BN22" s="611"/>
      <c r="BO22" s="665" t="s">
        <v>173</v>
      </c>
      <c r="BP22" s="665"/>
      <c r="BQ22" s="665"/>
      <c r="BR22" s="665"/>
      <c r="BS22" s="597" t="s">
        <v>122</v>
      </c>
      <c r="BT22" s="610"/>
      <c r="BU22" s="610"/>
      <c r="BV22" s="610"/>
      <c r="BW22" s="610"/>
      <c r="BX22" s="610"/>
      <c r="BY22" s="610"/>
      <c r="BZ22" s="610"/>
      <c r="CA22" s="610"/>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6" t="s">
        <v>277</v>
      </c>
      <c r="C23" s="607"/>
      <c r="D23" s="607"/>
      <c r="E23" s="607"/>
      <c r="F23" s="607"/>
      <c r="G23" s="607"/>
      <c r="H23" s="607"/>
      <c r="I23" s="607"/>
      <c r="J23" s="607"/>
      <c r="K23" s="607"/>
      <c r="L23" s="607"/>
      <c r="M23" s="607"/>
      <c r="N23" s="607"/>
      <c r="O23" s="607"/>
      <c r="P23" s="607"/>
      <c r="Q23" s="608"/>
      <c r="R23" s="609">
        <v>56761</v>
      </c>
      <c r="S23" s="610"/>
      <c r="T23" s="610"/>
      <c r="U23" s="610"/>
      <c r="V23" s="610"/>
      <c r="W23" s="610"/>
      <c r="X23" s="610"/>
      <c r="Y23" s="611"/>
      <c r="Z23" s="665">
        <v>0.1</v>
      </c>
      <c r="AA23" s="665"/>
      <c r="AB23" s="665"/>
      <c r="AC23" s="665"/>
      <c r="AD23" s="666">
        <v>56761</v>
      </c>
      <c r="AE23" s="666"/>
      <c r="AF23" s="666"/>
      <c r="AG23" s="666"/>
      <c r="AH23" s="666"/>
      <c r="AI23" s="666"/>
      <c r="AJ23" s="666"/>
      <c r="AK23" s="666"/>
      <c r="AL23" s="612">
        <v>0.1</v>
      </c>
      <c r="AM23" s="613"/>
      <c r="AN23" s="613"/>
      <c r="AO23" s="667"/>
      <c r="AP23" s="711" t="s">
        <v>278</v>
      </c>
      <c r="AQ23" s="718"/>
      <c r="AR23" s="718"/>
      <c r="AS23" s="718"/>
      <c r="AT23" s="718"/>
      <c r="AU23" s="718"/>
      <c r="AV23" s="718"/>
      <c r="AW23" s="718"/>
      <c r="AX23" s="718"/>
      <c r="AY23" s="718"/>
      <c r="AZ23" s="718"/>
      <c r="BA23" s="718"/>
      <c r="BB23" s="718"/>
      <c r="BC23" s="718"/>
      <c r="BD23" s="718"/>
      <c r="BE23" s="718"/>
      <c r="BF23" s="713"/>
      <c r="BG23" s="609">
        <v>2649309</v>
      </c>
      <c r="BH23" s="610"/>
      <c r="BI23" s="610"/>
      <c r="BJ23" s="610"/>
      <c r="BK23" s="610"/>
      <c r="BL23" s="610"/>
      <c r="BM23" s="610"/>
      <c r="BN23" s="611"/>
      <c r="BO23" s="665">
        <v>6.6</v>
      </c>
      <c r="BP23" s="665"/>
      <c r="BQ23" s="665"/>
      <c r="BR23" s="665"/>
      <c r="BS23" s="597" t="s">
        <v>122</v>
      </c>
      <c r="BT23" s="610"/>
      <c r="BU23" s="610"/>
      <c r="BV23" s="610"/>
      <c r="BW23" s="610"/>
      <c r="BX23" s="610"/>
      <c r="BY23" s="610"/>
      <c r="BZ23" s="610"/>
      <c r="CA23" s="610"/>
      <c r="CB23" s="646"/>
      <c r="CD23" s="720" t="s">
        <v>218</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x14ac:dyDescent="0.15">
      <c r="B24" s="606" t="s">
        <v>284</v>
      </c>
      <c r="C24" s="607"/>
      <c r="D24" s="607"/>
      <c r="E24" s="607"/>
      <c r="F24" s="607"/>
      <c r="G24" s="607"/>
      <c r="H24" s="607"/>
      <c r="I24" s="607"/>
      <c r="J24" s="607"/>
      <c r="K24" s="607"/>
      <c r="L24" s="607"/>
      <c r="M24" s="607"/>
      <c r="N24" s="607"/>
      <c r="O24" s="607"/>
      <c r="P24" s="607"/>
      <c r="Q24" s="608"/>
      <c r="R24" s="609">
        <v>833244</v>
      </c>
      <c r="S24" s="610"/>
      <c r="T24" s="610"/>
      <c r="U24" s="610"/>
      <c r="V24" s="610"/>
      <c r="W24" s="610"/>
      <c r="X24" s="610"/>
      <c r="Y24" s="611"/>
      <c r="Z24" s="665">
        <v>0.9</v>
      </c>
      <c r="AA24" s="665"/>
      <c r="AB24" s="665"/>
      <c r="AC24" s="665"/>
      <c r="AD24" s="666" t="s">
        <v>122</v>
      </c>
      <c r="AE24" s="666"/>
      <c r="AF24" s="666"/>
      <c r="AG24" s="666"/>
      <c r="AH24" s="666"/>
      <c r="AI24" s="666"/>
      <c r="AJ24" s="666"/>
      <c r="AK24" s="666"/>
      <c r="AL24" s="612" t="s">
        <v>173</v>
      </c>
      <c r="AM24" s="613"/>
      <c r="AN24" s="613"/>
      <c r="AO24" s="667"/>
      <c r="AP24" s="711" t="s">
        <v>285</v>
      </c>
      <c r="AQ24" s="718"/>
      <c r="AR24" s="718"/>
      <c r="AS24" s="718"/>
      <c r="AT24" s="718"/>
      <c r="AU24" s="718"/>
      <c r="AV24" s="718"/>
      <c r="AW24" s="718"/>
      <c r="AX24" s="718"/>
      <c r="AY24" s="718"/>
      <c r="AZ24" s="718"/>
      <c r="BA24" s="718"/>
      <c r="BB24" s="718"/>
      <c r="BC24" s="718"/>
      <c r="BD24" s="718"/>
      <c r="BE24" s="718"/>
      <c r="BF24" s="713"/>
      <c r="BG24" s="609" t="s">
        <v>122</v>
      </c>
      <c r="BH24" s="610"/>
      <c r="BI24" s="610"/>
      <c r="BJ24" s="610"/>
      <c r="BK24" s="610"/>
      <c r="BL24" s="610"/>
      <c r="BM24" s="610"/>
      <c r="BN24" s="611"/>
      <c r="BO24" s="665" t="s">
        <v>173</v>
      </c>
      <c r="BP24" s="665"/>
      <c r="BQ24" s="665"/>
      <c r="BR24" s="665"/>
      <c r="BS24" s="597" t="s">
        <v>122</v>
      </c>
      <c r="BT24" s="610"/>
      <c r="BU24" s="610"/>
      <c r="BV24" s="610"/>
      <c r="BW24" s="610"/>
      <c r="BX24" s="610"/>
      <c r="BY24" s="610"/>
      <c r="BZ24" s="610"/>
      <c r="CA24" s="610"/>
      <c r="CB24" s="646"/>
      <c r="CD24" s="674" t="s">
        <v>286</v>
      </c>
      <c r="CE24" s="675"/>
      <c r="CF24" s="675"/>
      <c r="CG24" s="675"/>
      <c r="CH24" s="675"/>
      <c r="CI24" s="675"/>
      <c r="CJ24" s="675"/>
      <c r="CK24" s="675"/>
      <c r="CL24" s="675"/>
      <c r="CM24" s="675"/>
      <c r="CN24" s="675"/>
      <c r="CO24" s="675"/>
      <c r="CP24" s="675"/>
      <c r="CQ24" s="676"/>
      <c r="CR24" s="668">
        <v>57964572</v>
      </c>
      <c r="CS24" s="669"/>
      <c r="CT24" s="669"/>
      <c r="CU24" s="669"/>
      <c r="CV24" s="669"/>
      <c r="CW24" s="669"/>
      <c r="CX24" s="669"/>
      <c r="CY24" s="715"/>
      <c r="CZ24" s="716">
        <v>59.8</v>
      </c>
      <c r="DA24" s="685"/>
      <c r="DB24" s="685"/>
      <c r="DC24" s="719"/>
      <c r="DD24" s="714">
        <v>34212025</v>
      </c>
      <c r="DE24" s="669"/>
      <c r="DF24" s="669"/>
      <c r="DG24" s="669"/>
      <c r="DH24" s="669"/>
      <c r="DI24" s="669"/>
      <c r="DJ24" s="669"/>
      <c r="DK24" s="715"/>
      <c r="DL24" s="714">
        <v>33912766</v>
      </c>
      <c r="DM24" s="669"/>
      <c r="DN24" s="669"/>
      <c r="DO24" s="669"/>
      <c r="DP24" s="669"/>
      <c r="DQ24" s="669"/>
      <c r="DR24" s="669"/>
      <c r="DS24" s="669"/>
      <c r="DT24" s="669"/>
      <c r="DU24" s="669"/>
      <c r="DV24" s="715"/>
      <c r="DW24" s="716">
        <v>61.3</v>
      </c>
      <c r="DX24" s="685"/>
      <c r="DY24" s="685"/>
      <c r="DZ24" s="685"/>
      <c r="EA24" s="685"/>
      <c r="EB24" s="685"/>
      <c r="EC24" s="717"/>
    </row>
    <row r="25" spans="2:133" ht="11.25" customHeight="1" x14ac:dyDescent="0.15">
      <c r="B25" s="606" t="s">
        <v>287</v>
      </c>
      <c r="C25" s="607"/>
      <c r="D25" s="607"/>
      <c r="E25" s="607"/>
      <c r="F25" s="607"/>
      <c r="G25" s="607"/>
      <c r="H25" s="607"/>
      <c r="I25" s="607"/>
      <c r="J25" s="607"/>
      <c r="K25" s="607"/>
      <c r="L25" s="607"/>
      <c r="M25" s="607"/>
      <c r="N25" s="607"/>
      <c r="O25" s="607"/>
      <c r="P25" s="607"/>
      <c r="Q25" s="608"/>
      <c r="R25" s="609">
        <v>1480796</v>
      </c>
      <c r="S25" s="610"/>
      <c r="T25" s="610"/>
      <c r="U25" s="610"/>
      <c r="V25" s="610"/>
      <c r="W25" s="610"/>
      <c r="X25" s="610"/>
      <c r="Y25" s="611"/>
      <c r="Z25" s="665">
        <v>1.5</v>
      </c>
      <c r="AA25" s="665"/>
      <c r="AB25" s="665"/>
      <c r="AC25" s="665"/>
      <c r="AD25" s="666">
        <v>103274</v>
      </c>
      <c r="AE25" s="666"/>
      <c r="AF25" s="666"/>
      <c r="AG25" s="666"/>
      <c r="AH25" s="666"/>
      <c r="AI25" s="666"/>
      <c r="AJ25" s="666"/>
      <c r="AK25" s="666"/>
      <c r="AL25" s="612">
        <v>0.2</v>
      </c>
      <c r="AM25" s="613"/>
      <c r="AN25" s="613"/>
      <c r="AO25" s="667"/>
      <c r="AP25" s="711" t="s">
        <v>288</v>
      </c>
      <c r="AQ25" s="718"/>
      <c r="AR25" s="718"/>
      <c r="AS25" s="718"/>
      <c r="AT25" s="718"/>
      <c r="AU25" s="718"/>
      <c r="AV25" s="718"/>
      <c r="AW25" s="718"/>
      <c r="AX25" s="718"/>
      <c r="AY25" s="718"/>
      <c r="AZ25" s="718"/>
      <c r="BA25" s="718"/>
      <c r="BB25" s="718"/>
      <c r="BC25" s="718"/>
      <c r="BD25" s="718"/>
      <c r="BE25" s="718"/>
      <c r="BF25" s="713"/>
      <c r="BG25" s="609" t="s">
        <v>173</v>
      </c>
      <c r="BH25" s="610"/>
      <c r="BI25" s="610"/>
      <c r="BJ25" s="610"/>
      <c r="BK25" s="610"/>
      <c r="BL25" s="610"/>
      <c r="BM25" s="610"/>
      <c r="BN25" s="611"/>
      <c r="BO25" s="665" t="s">
        <v>122</v>
      </c>
      <c r="BP25" s="665"/>
      <c r="BQ25" s="665"/>
      <c r="BR25" s="665"/>
      <c r="BS25" s="597" t="s">
        <v>122</v>
      </c>
      <c r="BT25" s="610"/>
      <c r="BU25" s="610"/>
      <c r="BV25" s="610"/>
      <c r="BW25" s="610"/>
      <c r="BX25" s="610"/>
      <c r="BY25" s="610"/>
      <c r="BZ25" s="610"/>
      <c r="CA25" s="610"/>
      <c r="CB25" s="646"/>
      <c r="CD25" s="647" t="s">
        <v>289</v>
      </c>
      <c r="CE25" s="644"/>
      <c r="CF25" s="644"/>
      <c r="CG25" s="644"/>
      <c r="CH25" s="644"/>
      <c r="CI25" s="644"/>
      <c r="CJ25" s="644"/>
      <c r="CK25" s="644"/>
      <c r="CL25" s="644"/>
      <c r="CM25" s="644"/>
      <c r="CN25" s="644"/>
      <c r="CO25" s="644"/>
      <c r="CP25" s="644"/>
      <c r="CQ25" s="645"/>
      <c r="CR25" s="609">
        <v>18528698</v>
      </c>
      <c r="CS25" s="598"/>
      <c r="CT25" s="598"/>
      <c r="CU25" s="598"/>
      <c r="CV25" s="598"/>
      <c r="CW25" s="598"/>
      <c r="CX25" s="598"/>
      <c r="CY25" s="599"/>
      <c r="CZ25" s="612">
        <v>19.100000000000001</v>
      </c>
      <c r="DA25" s="637"/>
      <c r="DB25" s="637"/>
      <c r="DC25" s="638"/>
      <c r="DD25" s="597">
        <v>17066879</v>
      </c>
      <c r="DE25" s="598"/>
      <c r="DF25" s="598"/>
      <c r="DG25" s="598"/>
      <c r="DH25" s="598"/>
      <c r="DI25" s="598"/>
      <c r="DJ25" s="598"/>
      <c r="DK25" s="599"/>
      <c r="DL25" s="597">
        <v>16787579</v>
      </c>
      <c r="DM25" s="598"/>
      <c r="DN25" s="598"/>
      <c r="DO25" s="598"/>
      <c r="DP25" s="598"/>
      <c r="DQ25" s="598"/>
      <c r="DR25" s="598"/>
      <c r="DS25" s="598"/>
      <c r="DT25" s="598"/>
      <c r="DU25" s="598"/>
      <c r="DV25" s="599"/>
      <c r="DW25" s="612">
        <v>30.4</v>
      </c>
      <c r="DX25" s="637"/>
      <c r="DY25" s="637"/>
      <c r="DZ25" s="637"/>
      <c r="EA25" s="637"/>
      <c r="EB25" s="637"/>
      <c r="EC25" s="639"/>
    </row>
    <row r="26" spans="2:133" ht="11.25" customHeight="1" x14ac:dyDescent="0.15">
      <c r="B26" s="606" t="s">
        <v>290</v>
      </c>
      <c r="C26" s="607"/>
      <c r="D26" s="607"/>
      <c r="E26" s="607"/>
      <c r="F26" s="607"/>
      <c r="G26" s="607"/>
      <c r="H26" s="607"/>
      <c r="I26" s="607"/>
      <c r="J26" s="607"/>
      <c r="K26" s="607"/>
      <c r="L26" s="607"/>
      <c r="M26" s="607"/>
      <c r="N26" s="607"/>
      <c r="O26" s="607"/>
      <c r="P26" s="607"/>
      <c r="Q26" s="608"/>
      <c r="R26" s="609">
        <v>595683</v>
      </c>
      <c r="S26" s="610"/>
      <c r="T26" s="610"/>
      <c r="U26" s="610"/>
      <c r="V26" s="610"/>
      <c r="W26" s="610"/>
      <c r="X26" s="610"/>
      <c r="Y26" s="611"/>
      <c r="Z26" s="665">
        <v>0.6</v>
      </c>
      <c r="AA26" s="665"/>
      <c r="AB26" s="665"/>
      <c r="AC26" s="665"/>
      <c r="AD26" s="666">
        <v>274</v>
      </c>
      <c r="AE26" s="666"/>
      <c r="AF26" s="666"/>
      <c r="AG26" s="666"/>
      <c r="AH26" s="666"/>
      <c r="AI26" s="666"/>
      <c r="AJ26" s="666"/>
      <c r="AK26" s="666"/>
      <c r="AL26" s="612">
        <v>0</v>
      </c>
      <c r="AM26" s="613"/>
      <c r="AN26" s="613"/>
      <c r="AO26" s="667"/>
      <c r="AP26" s="711" t="s">
        <v>291</v>
      </c>
      <c r="AQ26" s="712"/>
      <c r="AR26" s="712"/>
      <c r="AS26" s="712"/>
      <c r="AT26" s="712"/>
      <c r="AU26" s="712"/>
      <c r="AV26" s="712"/>
      <c r="AW26" s="712"/>
      <c r="AX26" s="712"/>
      <c r="AY26" s="712"/>
      <c r="AZ26" s="712"/>
      <c r="BA26" s="712"/>
      <c r="BB26" s="712"/>
      <c r="BC26" s="712"/>
      <c r="BD26" s="712"/>
      <c r="BE26" s="712"/>
      <c r="BF26" s="713"/>
      <c r="BG26" s="609" t="s">
        <v>122</v>
      </c>
      <c r="BH26" s="610"/>
      <c r="BI26" s="610"/>
      <c r="BJ26" s="610"/>
      <c r="BK26" s="610"/>
      <c r="BL26" s="610"/>
      <c r="BM26" s="610"/>
      <c r="BN26" s="611"/>
      <c r="BO26" s="665" t="s">
        <v>122</v>
      </c>
      <c r="BP26" s="665"/>
      <c r="BQ26" s="665"/>
      <c r="BR26" s="665"/>
      <c r="BS26" s="597" t="s">
        <v>173</v>
      </c>
      <c r="BT26" s="610"/>
      <c r="BU26" s="610"/>
      <c r="BV26" s="610"/>
      <c r="BW26" s="610"/>
      <c r="BX26" s="610"/>
      <c r="BY26" s="610"/>
      <c r="BZ26" s="610"/>
      <c r="CA26" s="610"/>
      <c r="CB26" s="646"/>
      <c r="CD26" s="647" t="s">
        <v>292</v>
      </c>
      <c r="CE26" s="644"/>
      <c r="CF26" s="644"/>
      <c r="CG26" s="644"/>
      <c r="CH26" s="644"/>
      <c r="CI26" s="644"/>
      <c r="CJ26" s="644"/>
      <c r="CK26" s="644"/>
      <c r="CL26" s="644"/>
      <c r="CM26" s="644"/>
      <c r="CN26" s="644"/>
      <c r="CO26" s="644"/>
      <c r="CP26" s="644"/>
      <c r="CQ26" s="645"/>
      <c r="CR26" s="609">
        <v>12931895</v>
      </c>
      <c r="CS26" s="610"/>
      <c r="CT26" s="610"/>
      <c r="CU26" s="610"/>
      <c r="CV26" s="610"/>
      <c r="CW26" s="610"/>
      <c r="CX26" s="610"/>
      <c r="CY26" s="611"/>
      <c r="CZ26" s="612">
        <v>13.3</v>
      </c>
      <c r="DA26" s="637"/>
      <c r="DB26" s="637"/>
      <c r="DC26" s="638"/>
      <c r="DD26" s="597">
        <v>11723352</v>
      </c>
      <c r="DE26" s="610"/>
      <c r="DF26" s="610"/>
      <c r="DG26" s="610"/>
      <c r="DH26" s="610"/>
      <c r="DI26" s="610"/>
      <c r="DJ26" s="610"/>
      <c r="DK26" s="611"/>
      <c r="DL26" s="597" t="s">
        <v>122</v>
      </c>
      <c r="DM26" s="610"/>
      <c r="DN26" s="610"/>
      <c r="DO26" s="610"/>
      <c r="DP26" s="610"/>
      <c r="DQ26" s="610"/>
      <c r="DR26" s="610"/>
      <c r="DS26" s="610"/>
      <c r="DT26" s="610"/>
      <c r="DU26" s="610"/>
      <c r="DV26" s="611"/>
      <c r="DW26" s="612" t="s">
        <v>122</v>
      </c>
      <c r="DX26" s="637"/>
      <c r="DY26" s="637"/>
      <c r="DZ26" s="637"/>
      <c r="EA26" s="637"/>
      <c r="EB26" s="637"/>
      <c r="EC26" s="639"/>
    </row>
    <row r="27" spans="2:133" ht="11.25" customHeight="1" x14ac:dyDescent="0.15">
      <c r="B27" s="606" t="s">
        <v>293</v>
      </c>
      <c r="C27" s="607"/>
      <c r="D27" s="607"/>
      <c r="E27" s="607"/>
      <c r="F27" s="607"/>
      <c r="G27" s="607"/>
      <c r="H27" s="607"/>
      <c r="I27" s="607"/>
      <c r="J27" s="607"/>
      <c r="K27" s="607"/>
      <c r="L27" s="607"/>
      <c r="M27" s="607"/>
      <c r="N27" s="607"/>
      <c r="O27" s="607"/>
      <c r="P27" s="607"/>
      <c r="Q27" s="608"/>
      <c r="R27" s="609">
        <v>19135608</v>
      </c>
      <c r="S27" s="610"/>
      <c r="T27" s="610"/>
      <c r="U27" s="610"/>
      <c r="V27" s="610"/>
      <c r="W27" s="610"/>
      <c r="X27" s="610"/>
      <c r="Y27" s="611"/>
      <c r="Z27" s="665">
        <v>19.7</v>
      </c>
      <c r="AA27" s="665"/>
      <c r="AB27" s="665"/>
      <c r="AC27" s="665"/>
      <c r="AD27" s="666" t="s">
        <v>122</v>
      </c>
      <c r="AE27" s="666"/>
      <c r="AF27" s="666"/>
      <c r="AG27" s="666"/>
      <c r="AH27" s="666"/>
      <c r="AI27" s="666"/>
      <c r="AJ27" s="666"/>
      <c r="AK27" s="666"/>
      <c r="AL27" s="612" t="s">
        <v>122</v>
      </c>
      <c r="AM27" s="613"/>
      <c r="AN27" s="613"/>
      <c r="AO27" s="667"/>
      <c r="AP27" s="606" t="s">
        <v>294</v>
      </c>
      <c r="AQ27" s="607"/>
      <c r="AR27" s="607"/>
      <c r="AS27" s="607"/>
      <c r="AT27" s="607"/>
      <c r="AU27" s="607"/>
      <c r="AV27" s="607"/>
      <c r="AW27" s="607"/>
      <c r="AX27" s="607"/>
      <c r="AY27" s="607"/>
      <c r="AZ27" s="607"/>
      <c r="BA27" s="607"/>
      <c r="BB27" s="607"/>
      <c r="BC27" s="607"/>
      <c r="BD27" s="607"/>
      <c r="BE27" s="607"/>
      <c r="BF27" s="608"/>
      <c r="BG27" s="609">
        <v>39840396</v>
      </c>
      <c r="BH27" s="610"/>
      <c r="BI27" s="610"/>
      <c r="BJ27" s="610"/>
      <c r="BK27" s="610"/>
      <c r="BL27" s="610"/>
      <c r="BM27" s="610"/>
      <c r="BN27" s="611"/>
      <c r="BO27" s="665">
        <v>100</v>
      </c>
      <c r="BP27" s="665"/>
      <c r="BQ27" s="665"/>
      <c r="BR27" s="665"/>
      <c r="BS27" s="597">
        <v>814217</v>
      </c>
      <c r="BT27" s="610"/>
      <c r="BU27" s="610"/>
      <c r="BV27" s="610"/>
      <c r="BW27" s="610"/>
      <c r="BX27" s="610"/>
      <c r="BY27" s="610"/>
      <c r="BZ27" s="610"/>
      <c r="CA27" s="610"/>
      <c r="CB27" s="646"/>
      <c r="CD27" s="647" t="s">
        <v>295</v>
      </c>
      <c r="CE27" s="644"/>
      <c r="CF27" s="644"/>
      <c r="CG27" s="644"/>
      <c r="CH27" s="644"/>
      <c r="CI27" s="644"/>
      <c r="CJ27" s="644"/>
      <c r="CK27" s="644"/>
      <c r="CL27" s="644"/>
      <c r="CM27" s="644"/>
      <c r="CN27" s="644"/>
      <c r="CO27" s="644"/>
      <c r="CP27" s="644"/>
      <c r="CQ27" s="645"/>
      <c r="CR27" s="609">
        <v>30506253</v>
      </c>
      <c r="CS27" s="598"/>
      <c r="CT27" s="598"/>
      <c r="CU27" s="598"/>
      <c r="CV27" s="598"/>
      <c r="CW27" s="598"/>
      <c r="CX27" s="598"/>
      <c r="CY27" s="599"/>
      <c r="CZ27" s="612">
        <v>31.5</v>
      </c>
      <c r="DA27" s="637"/>
      <c r="DB27" s="637"/>
      <c r="DC27" s="638"/>
      <c r="DD27" s="597">
        <v>8447064</v>
      </c>
      <c r="DE27" s="598"/>
      <c r="DF27" s="598"/>
      <c r="DG27" s="598"/>
      <c r="DH27" s="598"/>
      <c r="DI27" s="598"/>
      <c r="DJ27" s="598"/>
      <c r="DK27" s="599"/>
      <c r="DL27" s="597">
        <v>8427105</v>
      </c>
      <c r="DM27" s="598"/>
      <c r="DN27" s="598"/>
      <c r="DO27" s="598"/>
      <c r="DP27" s="598"/>
      <c r="DQ27" s="598"/>
      <c r="DR27" s="598"/>
      <c r="DS27" s="598"/>
      <c r="DT27" s="598"/>
      <c r="DU27" s="598"/>
      <c r="DV27" s="599"/>
      <c r="DW27" s="612">
        <v>15.2</v>
      </c>
      <c r="DX27" s="637"/>
      <c r="DY27" s="637"/>
      <c r="DZ27" s="637"/>
      <c r="EA27" s="637"/>
      <c r="EB27" s="637"/>
      <c r="EC27" s="639"/>
    </row>
    <row r="28" spans="2:133" ht="11.25" customHeight="1" x14ac:dyDescent="0.15">
      <c r="B28" s="708" t="s">
        <v>296</v>
      </c>
      <c r="C28" s="709"/>
      <c r="D28" s="709"/>
      <c r="E28" s="709"/>
      <c r="F28" s="709"/>
      <c r="G28" s="709"/>
      <c r="H28" s="709"/>
      <c r="I28" s="709"/>
      <c r="J28" s="709"/>
      <c r="K28" s="709"/>
      <c r="L28" s="709"/>
      <c r="M28" s="709"/>
      <c r="N28" s="709"/>
      <c r="O28" s="709"/>
      <c r="P28" s="709"/>
      <c r="Q28" s="710"/>
      <c r="R28" s="609" t="s">
        <v>173</v>
      </c>
      <c r="S28" s="610"/>
      <c r="T28" s="610"/>
      <c r="U28" s="610"/>
      <c r="V28" s="610"/>
      <c r="W28" s="610"/>
      <c r="X28" s="610"/>
      <c r="Y28" s="611"/>
      <c r="Z28" s="665" t="s">
        <v>122</v>
      </c>
      <c r="AA28" s="665"/>
      <c r="AB28" s="665"/>
      <c r="AC28" s="665"/>
      <c r="AD28" s="666" t="s">
        <v>122</v>
      </c>
      <c r="AE28" s="666"/>
      <c r="AF28" s="666"/>
      <c r="AG28" s="666"/>
      <c r="AH28" s="666"/>
      <c r="AI28" s="666"/>
      <c r="AJ28" s="666"/>
      <c r="AK28" s="666"/>
      <c r="AL28" s="612" t="s">
        <v>173</v>
      </c>
      <c r="AM28" s="613"/>
      <c r="AN28" s="613"/>
      <c r="AO28" s="667"/>
      <c r="AP28" s="615"/>
      <c r="AQ28" s="616"/>
      <c r="AR28" s="616"/>
      <c r="AS28" s="616"/>
      <c r="AT28" s="616"/>
      <c r="AU28" s="616"/>
      <c r="AV28" s="616"/>
      <c r="AW28" s="616"/>
      <c r="AX28" s="616"/>
      <c r="AY28" s="616"/>
      <c r="AZ28" s="616"/>
      <c r="BA28" s="616"/>
      <c r="BB28" s="616"/>
      <c r="BC28" s="616"/>
      <c r="BD28" s="616"/>
      <c r="BE28" s="616"/>
      <c r="BF28" s="617"/>
      <c r="BG28" s="609"/>
      <c r="BH28" s="610"/>
      <c r="BI28" s="610"/>
      <c r="BJ28" s="610"/>
      <c r="BK28" s="610"/>
      <c r="BL28" s="610"/>
      <c r="BM28" s="610"/>
      <c r="BN28" s="611"/>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9">
        <v>8929621</v>
      </c>
      <c r="CS28" s="610"/>
      <c r="CT28" s="610"/>
      <c r="CU28" s="610"/>
      <c r="CV28" s="610"/>
      <c r="CW28" s="610"/>
      <c r="CX28" s="610"/>
      <c r="CY28" s="611"/>
      <c r="CZ28" s="612">
        <v>9.1999999999999993</v>
      </c>
      <c r="DA28" s="637"/>
      <c r="DB28" s="637"/>
      <c r="DC28" s="638"/>
      <c r="DD28" s="597">
        <v>8698082</v>
      </c>
      <c r="DE28" s="610"/>
      <c r="DF28" s="610"/>
      <c r="DG28" s="610"/>
      <c r="DH28" s="610"/>
      <c r="DI28" s="610"/>
      <c r="DJ28" s="610"/>
      <c r="DK28" s="611"/>
      <c r="DL28" s="597">
        <v>8698082</v>
      </c>
      <c r="DM28" s="610"/>
      <c r="DN28" s="610"/>
      <c r="DO28" s="610"/>
      <c r="DP28" s="610"/>
      <c r="DQ28" s="610"/>
      <c r="DR28" s="610"/>
      <c r="DS28" s="610"/>
      <c r="DT28" s="610"/>
      <c r="DU28" s="610"/>
      <c r="DV28" s="611"/>
      <c r="DW28" s="612">
        <v>15.7</v>
      </c>
      <c r="DX28" s="637"/>
      <c r="DY28" s="637"/>
      <c r="DZ28" s="637"/>
      <c r="EA28" s="637"/>
      <c r="EB28" s="637"/>
      <c r="EC28" s="639"/>
    </row>
    <row r="29" spans="2:133" ht="11.25" customHeight="1" x14ac:dyDescent="0.15">
      <c r="B29" s="606" t="s">
        <v>298</v>
      </c>
      <c r="C29" s="607"/>
      <c r="D29" s="607"/>
      <c r="E29" s="607"/>
      <c r="F29" s="607"/>
      <c r="G29" s="607"/>
      <c r="H29" s="607"/>
      <c r="I29" s="607"/>
      <c r="J29" s="607"/>
      <c r="K29" s="607"/>
      <c r="L29" s="607"/>
      <c r="M29" s="607"/>
      <c r="N29" s="607"/>
      <c r="O29" s="607"/>
      <c r="P29" s="607"/>
      <c r="Q29" s="608"/>
      <c r="R29" s="609">
        <v>7441709</v>
      </c>
      <c r="S29" s="610"/>
      <c r="T29" s="610"/>
      <c r="U29" s="610"/>
      <c r="V29" s="610"/>
      <c r="W29" s="610"/>
      <c r="X29" s="610"/>
      <c r="Y29" s="611"/>
      <c r="Z29" s="665">
        <v>7.6</v>
      </c>
      <c r="AA29" s="665"/>
      <c r="AB29" s="665"/>
      <c r="AC29" s="665"/>
      <c r="AD29" s="666" t="s">
        <v>122</v>
      </c>
      <c r="AE29" s="666"/>
      <c r="AF29" s="666"/>
      <c r="AG29" s="666"/>
      <c r="AH29" s="666"/>
      <c r="AI29" s="666"/>
      <c r="AJ29" s="666"/>
      <c r="AK29" s="666"/>
      <c r="AL29" s="612" t="s">
        <v>122</v>
      </c>
      <c r="AM29" s="613"/>
      <c r="AN29" s="613"/>
      <c r="AO29" s="667"/>
      <c r="AP29" s="677" t="s">
        <v>218</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9">
        <v>8908502</v>
      </c>
      <c r="CS29" s="598"/>
      <c r="CT29" s="598"/>
      <c r="CU29" s="598"/>
      <c r="CV29" s="598"/>
      <c r="CW29" s="598"/>
      <c r="CX29" s="598"/>
      <c r="CY29" s="599"/>
      <c r="CZ29" s="612">
        <v>9.1999999999999993</v>
      </c>
      <c r="DA29" s="637"/>
      <c r="DB29" s="637"/>
      <c r="DC29" s="638"/>
      <c r="DD29" s="597">
        <v>8676963</v>
      </c>
      <c r="DE29" s="598"/>
      <c r="DF29" s="598"/>
      <c r="DG29" s="598"/>
      <c r="DH29" s="598"/>
      <c r="DI29" s="598"/>
      <c r="DJ29" s="598"/>
      <c r="DK29" s="599"/>
      <c r="DL29" s="597">
        <v>8676963</v>
      </c>
      <c r="DM29" s="598"/>
      <c r="DN29" s="598"/>
      <c r="DO29" s="598"/>
      <c r="DP29" s="598"/>
      <c r="DQ29" s="598"/>
      <c r="DR29" s="598"/>
      <c r="DS29" s="598"/>
      <c r="DT29" s="598"/>
      <c r="DU29" s="598"/>
      <c r="DV29" s="599"/>
      <c r="DW29" s="612">
        <v>15.7</v>
      </c>
      <c r="DX29" s="637"/>
      <c r="DY29" s="637"/>
      <c r="DZ29" s="637"/>
      <c r="EA29" s="637"/>
      <c r="EB29" s="637"/>
      <c r="EC29" s="639"/>
    </row>
    <row r="30" spans="2:133" ht="11.25" customHeight="1" x14ac:dyDescent="0.15">
      <c r="B30" s="606" t="s">
        <v>303</v>
      </c>
      <c r="C30" s="607"/>
      <c r="D30" s="607"/>
      <c r="E30" s="607"/>
      <c r="F30" s="607"/>
      <c r="G30" s="607"/>
      <c r="H30" s="607"/>
      <c r="I30" s="607"/>
      <c r="J30" s="607"/>
      <c r="K30" s="607"/>
      <c r="L30" s="607"/>
      <c r="M30" s="607"/>
      <c r="N30" s="607"/>
      <c r="O30" s="607"/>
      <c r="P30" s="607"/>
      <c r="Q30" s="608"/>
      <c r="R30" s="609">
        <v>136281</v>
      </c>
      <c r="S30" s="610"/>
      <c r="T30" s="610"/>
      <c r="U30" s="610"/>
      <c r="V30" s="610"/>
      <c r="W30" s="610"/>
      <c r="X30" s="610"/>
      <c r="Y30" s="611"/>
      <c r="Z30" s="665">
        <v>0.1</v>
      </c>
      <c r="AA30" s="665"/>
      <c r="AB30" s="665"/>
      <c r="AC30" s="665"/>
      <c r="AD30" s="666">
        <v>68481</v>
      </c>
      <c r="AE30" s="666"/>
      <c r="AF30" s="666"/>
      <c r="AG30" s="666"/>
      <c r="AH30" s="666"/>
      <c r="AI30" s="666"/>
      <c r="AJ30" s="666"/>
      <c r="AK30" s="666"/>
      <c r="AL30" s="612">
        <v>0.1</v>
      </c>
      <c r="AM30" s="613"/>
      <c r="AN30" s="613"/>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98.8</v>
      </c>
      <c r="BH30" s="684"/>
      <c r="BI30" s="684"/>
      <c r="BJ30" s="684"/>
      <c r="BK30" s="684"/>
      <c r="BL30" s="684"/>
      <c r="BM30" s="685">
        <v>94.5</v>
      </c>
      <c r="BN30" s="684"/>
      <c r="BO30" s="684"/>
      <c r="BP30" s="684"/>
      <c r="BQ30" s="686"/>
      <c r="BR30" s="683">
        <v>98.6</v>
      </c>
      <c r="BS30" s="684"/>
      <c r="BT30" s="684"/>
      <c r="BU30" s="684"/>
      <c r="BV30" s="684"/>
      <c r="BW30" s="684"/>
      <c r="BX30" s="685">
        <v>93.8</v>
      </c>
      <c r="BY30" s="684"/>
      <c r="BZ30" s="684"/>
      <c r="CA30" s="684"/>
      <c r="CB30" s="686"/>
      <c r="CD30" s="689"/>
      <c r="CE30" s="690"/>
      <c r="CF30" s="647" t="s">
        <v>306</v>
      </c>
      <c r="CG30" s="644"/>
      <c r="CH30" s="644"/>
      <c r="CI30" s="644"/>
      <c r="CJ30" s="644"/>
      <c r="CK30" s="644"/>
      <c r="CL30" s="644"/>
      <c r="CM30" s="644"/>
      <c r="CN30" s="644"/>
      <c r="CO30" s="644"/>
      <c r="CP30" s="644"/>
      <c r="CQ30" s="645"/>
      <c r="CR30" s="609">
        <v>8107248</v>
      </c>
      <c r="CS30" s="610"/>
      <c r="CT30" s="610"/>
      <c r="CU30" s="610"/>
      <c r="CV30" s="610"/>
      <c r="CW30" s="610"/>
      <c r="CX30" s="610"/>
      <c r="CY30" s="611"/>
      <c r="CZ30" s="612">
        <v>8.4</v>
      </c>
      <c r="DA30" s="637"/>
      <c r="DB30" s="637"/>
      <c r="DC30" s="638"/>
      <c r="DD30" s="597">
        <v>7875709</v>
      </c>
      <c r="DE30" s="610"/>
      <c r="DF30" s="610"/>
      <c r="DG30" s="610"/>
      <c r="DH30" s="610"/>
      <c r="DI30" s="610"/>
      <c r="DJ30" s="610"/>
      <c r="DK30" s="611"/>
      <c r="DL30" s="597">
        <v>7875709</v>
      </c>
      <c r="DM30" s="610"/>
      <c r="DN30" s="610"/>
      <c r="DO30" s="610"/>
      <c r="DP30" s="610"/>
      <c r="DQ30" s="610"/>
      <c r="DR30" s="610"/>
      <c r="DS30" s="610"/>
      <c r="DT30" s="610"/>
      <c r="DU30" s="610"/>
      <c r="DV30" s="611"/>
      <c r="DW30" s="612">
        <v>14.2</v>
      </c>
      <c r="DX30" s="637"/>
      <c r="DY30" s="637"/>
      <c r="DZ30" s="637"/>
      <c r="EA30" s="637"/>
      <c r="EB30" s="637"/>
      <c r="EC30" s="639"/>
    </row>
    <row r="31" spans="2:133" ht="11.25" customHeight="1" x14ac:dyDescent="0.15">
      <c r="B31" s="606" t="s">
        <v>307</v>
      </c>
      <c r="C31" s="607"/>
      <c r="D31" s="607"/>
      <c r="E31" s="607"/>
      <c r="F31" s="607"/>
      <c r="G31" s="607"/>
      <c r="H31" s="607"/>
      <c r="I31" s="607"/>
      <c r="J31" s="607"/>
      <c r="K31" s="607"/>
      <c r="L31" s="607"/>
      <c r="M31" s="607"/>
      <c r="N31" s="607"/>
      <c r="O31" s="607"/>
      <c r="P31" s="607"/>
      <c r="Q31" s="608"/>
      <c r="R31" s="609">
        <v>113976</v>
      </c>
      <c r="S31" s="610"/>
      <c r="T31" s="610"/>
      <c r="U31" s="610"/>
      <c r="V31" s="610"/>
      <c r="W31" s="610"/>
      <c r="X31" s="610"/>
      <c r="Y31" s="611"/>
      <c r="Z31" s="665">
        <v>0.1</v>
      </c>
      <c r="AA31" s="665"/>
      <c r="AB31" s="665"/>
      <c r="AC31" s="665"/>
      <c r="AD31" s="666" t="s">
        <v>173</v>
      </c>
      <c r="AE31" s="666"/>
      <c r="AF31" s="666"/>
      <c r="AG31" s="666"/>
      <c r="AH31" s="666"/>
      <c r="AI31" s="666"/>
      <c r="AJ31" s="666"/>
      <c r="AK31" s="666"/>
      <c r="AL31" s="612" t="s">
        <v>173</v>
      </c>
      <c r="AM31" s="613"/>
      <c r="AN31" s="613"/>
      <c r="AO31" s="667"/>
      <c r="AP31" s="695"/>
      <c r="AQ31" s="696"/>
      <c r="AR31" s="696"/>
      <c r="AS31" s="696"/>
      <c r="AT31" s="700"/>
      <c r="AU31" s="209" t="s">
        <v>308</v>
      </c>
      <c r="AV31" s="209"/>
      <c r="AW31" s="209"/>
      <c r="AX31" s="606" t="s">
        <v>309</v>
      </c>
      <c r="AY31" s="607"/>
      <c r="AZ31" s="607"/>
      <c r="BA31" s="607"/>
      <c r="BB31" s="607"/>
      <c r="BC31" s="607"/>
      <c r="BD31" s="607"/>
      <c r="BE31" s="607"/>
      <c r="BF31" s="608"/>
      <c r="BG31" s="681">
        <v>99</v>
      </c>
      <c r="BH31" s="598"/>
      <c r="BI31" s="598"/>
      <c r="BJ31" s="598"/>
      <c r="BK31" s="598"/>
      <c r="BL31" s="598"/>
      <c r="BM31" s="613">
        <v>96.9</v>
      </c>
      <c r="BN31" s="682"/>
      <c r="BO31" s="682"/>
      <c r="BP31" s="682"/>
      <c r="BQ31" s="643"/>
      <c r="BR31" s="681">
        <v>99</v>
      </c>
      <c r="BS31" s="598"/>
      <c r="BT31" s="598"/>
      <c r="BU31" s="598"/>
      <c r="BV31" s="598"/>
      <c r="BW31" s="598"/>
      <c r="BX31" s="613">
        <v>96.4</v>
      </c>
      <c r="BY31" s="682"/>
      <c r="BZ31" s="682"/>
      <c r="CA31" s="682"/>
      <c r="CB31" s="643"/>
      <c r="CD31" s="689"/>
      <c r="CE31" s="690"/>
      <c r="CF31" s="647" t="s">
        <v>310</v>
      </c>
      <c r="CG31" s="644"/>
      <c r="CH31" s="644"/>
      <c r="CI31" s="644"/>
      <c r="CJ31" s="644"/>
      <c r="CK31" s="644"/>
      <c r="CL31" s="644"/>
      <c r="CM31" s="644"/>
      <c r="CN31" s="644"/>
      <c r="CO31" s="644"/>
      <c r="CP31" s="644"/>
      <c r="CQ31" s="645"/>
      <c r="CR31" s="609">
        <v>801254</v>
      </c>
      <c r="CS31" s="598"/>
      <c r="CT31" s="598"/>
      <c r="CU31" s="598"/>
      <c r="CV31" s="598"/>
      <c r="CW31" s="598"/>
      <c r="CX31" s="598"/>
      <c r="CY31" s="599"/>
      <c r="CZ31" s="612">
        <v>0.8</v>
      </c>
      <c r="DA31" s="637"/>
      <c r="DB31" s="637"/>
      <c r="DC31" s="638"/>
      <c r="DD31" s="597">
        <v>801254</v>
      </c>
      <c r="DE31" s="598"/>
      <c r="DF31" s="598"/>
      <c r="DG31" s="598"/>
      <c r="DH31" s="598"/>
      <c r="DI31" s="598"/>
      <c r="DJ31" s="598"/>
      <c r="DK31" s="599"/>
      <c r="DL31" s="597">
        <v>801254</v>
      </c>
      <c r="DM31" s="598"/>
      <c r="DN31" s="598"/>
      <c r="DO31" s="598"/>
      <c r="DP31" s="598"/>
      <c r="DQ31" s="598"/>
      <c r="DR31" s="598"/>
      <c r="DS31" s="598"/>
      <c r="DT31" s="598"/>
      <c r="DU31" s="598"/>
      <c r="DV31" s="599"/>
      <c r="DW31" s="612">
        <v>1.4</v>
      </c>
      <c r="DX31" s="637"/>
      <c r="DY31" s="637"/>
      <c r="DZ31" s="637"/>
      <c r="EA31" s="637"/>
      <c r="EB31" s="637"/>
      <c r="EC31" s="639"/>
    </row>
    <row r="32" spans="2:133" ht="11.25" customHeight="1" x14ac:dyDescent="0.15">
      <c r="B32" s="606" t="s">
        <v>311</v>
      </c>
      <c r="C32" s="607"/>
      <c r="D32" s="607"/>
      <c r="E32" s="607"/>
      <c r="F32" s="607"/>
      <c r="G32" s="607"/>
      <c r="H32" s="607"/>
      <c r="I32" s="607"/>
      <c r="J32" s="607"/>
      <c r="K32" s="607"/>
      <c r="L32" s="607"/>
      <c r="M32" s="607"/>
      <c r="N32" s="607"/>
      <c r="O32" s="607"/>
      <c r="P32" s="607"/>
      <c r="Q32" s="608"/>
      <c r="R32" s="609">
        <v>856553</v>
      </c>
      <c r="S32" s="610"/>
      <c r="T32" s="610"/>
      <c r="U32" s="610"/>
      <c r="V32" s="610"/>
      <c r="W32" s="610"/>
      <c r="X32" s="610"/>
      <c r="Y32" s="611"/>
      <c r="Z32" s="665">
        <v>0.9</v>
      </c>
      <c r="AA32" s="665"/>
      <c r="AB32" s="665"/>
      <c r="AC32" s="665"/>
      <c r="AD32" s="666" t="s">
        <v>122</v>
      </c>
      <c r="AE32" s="666"/>
      <c r="AF32" s="666"/>
      <c r="AG32" s="666"/>
      <c r="AH32" s="666"/>
      <c r="AI32" s="666"/>
      <c r="AJ32" s="666"/>
      <c r="AK32" s="666"/>
      <c r="AL32" s="612" t="s">
        <v>122</v>
      </c>
      <c r="AM32" s="613"/>
      <c r="AN32" s="613"/>
      <c r="AO32" s="667"/>
      <c r="AP32" s="697"/>
      <c r="AQ32" s="698"/>
      <c r="AR32" s="698"/>
      <c r="AS32" s="698"/>
      <c r="AT32" s="701"/>
      <c r="AU32" s="211"/>
      <c r="AV32" s="211"/>
      <c r="AW32" s="211"/>
      <c r="AX32" s="615" t="s">
        <v>312</v>
      </c>
      <c r="AY32" s="616"/>
      <c r="AZ32" s="616"/>
      <c r="BA32" s="616"/>
      <c r="BB32" s="616"/>
      <c r="BC32" s="616"/>
      <c r="BD32" s="616"/>
      <c r="BE32" s="616"/>
      <c r="BF32" s="617"/>
      <c r="BG32" s="680">
        <v>98.5</v>
      </c>
      <c r="BH32" s="619"/>
      <c r="BI32" s="619"/>
      <c r="BJ32" s="619"/>
      <c r="BK32" s="619"/>
      <c r="BL32" s="619"/>
      <c r="BM32" s="663">
        <v>92.1</v>
      </c>
      <c r="BN32" s="619"/>
      <c r="BO32" s="619"/>
      <c r="BP32" s="619"/>
      <c r="BQ32" s="656"/>
      <c r="BR32" s="680">
        <v>98.1</v>
      </c>
      <c r="BS32" s="619"/>
      <c r="BT32" s="619"/>
      <c r="BU32" s="619"/>
      <c r="BV32" s="619"/>
      <c r="BW32" s="619"/>
      <c r="BX32" s="663">
        <v>91</v>
      </c>
      <c r="BY32" s="619"/>
      <c r="BZ32" s="619"/>
      <c r="CA32" s="619"/>
      <c r="CB32" s="656"/>
      <c r="CD32" s="691"/>
      <c r="CE32" s="692"/>
      <c r="CF32" s="647" t="s">
        <v>313</v>
      </c>
      <c r="CG32" s="644"/>
      <c r="CH32" s="644"/>
      <c r="CI32" s="644"/>
      <c r="CJ32" s="644"/>
      <c r="CK32" s="644"/>
      <c r="CL32" s="644"/>
      <c r="CM32" s="644"/>
      <c r="CN32" s="644"/>
      <c r="CO32" s="644"/>
      <c r="CP32" s="644"/>
      <c r="CQ32" s="645"/>
      <c r="CR32" s="609">
        <v>21119</v>
      </c>
      <c r="CS32" s="610"/>
      <c r="CT32" s="610"/>
      <c r="CU32" s="610"/>
      <c r="CV32" s="610"/>
      <c r="CW32" s="610"/>
      <c r="CX32" s="610"/>
      <c r="CY32" s="611"/>
      <c r="CZ32" s="612">
        <v>0</v>
      </c>
      <c r="DA32" s="637"/>
      <c r="DB32" s="637"/>
      <c r="DC32" s="638"/>
      <c r="DD32" s="597">
        <v>21119</v>
      </c>
      <c r="DE32" s="610"/>
      <c r="DF32" s="610"/>
      <c r="DG32" s="610"/>
      <c r="DH32" s="610"/>
      <c r="DI32" s="610"/>
      <c r="DJ32" s="610"/>
      <c r="DK32" s="611"/>
      <c r="DL32" s="597">
        <v>21119</v>
      </c>
      <c r="DM32" s="610"/>
      <c r="DN32" s="610"/>
      <c r="DO32" s="610"/>
      <c r="DP32" s="610"/>
      <c r="DQ32" s="610"/>
      <c r="DR32" s="610"/>
      <c r="DS32" s="610"/>
      <c r="DT32" s="610"/>
      <c r="DU32" s="610"/>
      <c r="DV32" s="611"/>
      <c r="DW32" s="612">
        <v>0</v>
      </c>
      <c r="DX32" s="637"/>
      <c r="DY32" s="637"/>
      <c r="DZ32" s="637"/>
      <c r="EA32" s="637"/>
      <c r="EB32" s="637"/>
      <c r="EC32" s="639"/>
    </row>
    <row r="33" spans="2:133" ht="11.25" customHeight="1" x14ac:dyDescent="0.15">
      <c r="B33" s="606" t="s">
        <v>314</v>
      </c>
      <c r="C33" s="607"/>
      <c r="D33" s="607"/>
      <c r="E33" s="607"/>
      <c r="F33" s="607"/>
      <c r="G33" s="607"/>
      <c r="H33" s="607"/>
      <c r="I33" s="607"/>
      <c r="J33" s="607"/>
      <c r="K33" s="607"/>
      <c r="L33" s="607"/>
      <c r="M33" s="607"/>
      <c r="N33" s="607"/>
      <c r="O33" s="607"/>
      <c r="P33" s="607"/>
      <c r="Q33" s="608"/>
      <c r="R33" s="609">
        <v>789755</v>
      </c>
      <c r="S33" s="610"/>
      <c r="T33" s="610"/>
      <c r="U33" s="610"/>
      <c r="V33" s="610"/>
      <c r="W33" s="610"/>
      <c r="X33" s="610"/>
      <c r="Y33" s="611"/>
      <c r="Z33" s="665">
        <v>0.8</v>
      </c>
      <c r="AA33" s="665"/>
      <c r="AB33" s="665"/>
      <c r="AC33" s="665"/>
      <c r="AD33" s="666" t="s">
        <v>122</v>
      </c>
      <c r="AE33" s="666"/>
      <c r="AF33" s="666"/>
      <c r="AG33" s="666"/>
      <c r="AH33" s="666"/>
      <c r="AI33" s="666"/>
      <c r="AJ33" s="666"/>
      <c r="AK33" s="666"/>
      <c r="AL33" s="612" t="s">
        <v>173</v>
      </c>
      <c r="AM33" s="613"/>
      <c r="AN33" s="613"/>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9">
        <v>30925517</v>
      </c>
      <c r="CS33" s="598"/>
      <c r="CT33" s="598"/>
      <c r="CU33" s="598"/>
      <c r="CV33" s="598"/>
      <c r="CW33" s="598"/>
      <c r="CX33" s="598"/>
      <c r="CY33" s="599"/>
      <c r="CZ33" s="612">
        <v>31.9</v>
      </c>
      <c r="DA33" s="637"/>
      <c r="DB33" s="637"/>
      <c r="DC33" s="638"/>
      <c r="DD33" s="597">
        <v>24581036</v>
      </c>
      <c r="DE33" s="598"/>
      <c r="DF33" s="598"/>
      <c r="DG33" s="598"/>
      <c r="DH33" s="598"/>
      <c r="DI33" s="598"/>
      <c r="DJ33" s="598"/>
      <c r="DK33" s="599"/>
      <c r="DL33" s="597">
        <v>19582806</v>
      </c>
      <c r="DM33" s="598"/>
      <c r="DN33" s="598"/>
      <c r="DO33" s="598"/>
      <c r="DP33" s="598"/>
      <c r="DQ33" s="598"/>
      <c r="DR33" s="598"/>
      <c r="DS33" s="598"/>
      <c r="DT33" s="598"/>
      <c r="DU33" s="598"/>
      <c r="DV33" s="599"/>
      <c r="DW33" s="612">
        <v>35.4</v>
      </c>
      <c r="DX33" s="637"/>
      <c r="DY33" s="637"/>
      <c r="DZ33" s="637"/>
      <c r="EA33" s="637"/>
      <c r="EB33" s="637"/>
      <c r="EC33" s="639"/>
    </row>
    <row r="34" spans="2:133" ht="11.25" customHeight="1" x14ac:dyDescent="0.15">
      <c r="B34" s="606" t="s">
        <v>316</v>
      </c>
      <c r="C34" s="607"/>
      <c r="D34" s="607"/>
      <c r="E34" s="607"/>
      <c r="F34" s="607"/>
      <c r="G34" s="607"/>
      <c r="H34" s="607"/>
      <c r="I34" s="607"/>
      <c r="J34" s="607"/>
      <c r="K34" s="607"/>
      <c r="L34" s="607"/>
      <c r="M34" s="607"/>
      <c r="N34" s="607"/>
      <c r="O34" s="607"/>
      <c r="P34" s="607"/>
      <c r="Q34" s="608"/>
      <c r="R34" s="609">
        <v>2626853</v>
      </c>
      <c r="S34" s="610"/>
      <c r="T34" s="610"/>
      <c r="U34" s="610"/>
      <c r="V34" s="610"/>
      <c r="W34" s="610"/>
      <c r="X34" s="610"/>
      <c r="Y34" s="611"/>
      <c r="Z34" s="665">
        <v>2.7</v>
      </c>
      <c r="AA34" s="665"/>
      <c r="AB34" s="665"/>
      <c r="AC34" s="665"/>
      <c r="AD34" s="666">
        <v>41658</v>
      </c>
      <c r="AE34" s="666"/>
      <c r="AF34" s="666"/>
      <c r="AG34" s="666"/>
      <c r="AH34" s="666"/>
      <c r="AI34" s="666"/>
      <c r="AJ34" s="666"/>
      <c r="AK34" s="666"/>
      <c r="AL34" s="612">
        <v>0.1</v>
      </c>
      <c r="AM34" s="613"/>
      <c r="AN34" s="613"/>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9">
        <v>10677662</v>
      </c>
      <c r="CS34" s="610"/>
      <c r="CT34" s="610"/>
      <c r="CU34" s="610"/>
      <c r="CV34" s="610"/>
      <c r="CW34" s="610"/>
      <c r="CX34" s="610"/>
      <c r="CY34" s="611"/>
      <c r="CZ34" s="612">
        <v>11</v>
      </c>
      <c r="DA34" s="637"/>
      <c r="DB34" s="637"/>
      <c r="DC34" s="638"/>
      <c r="DD34" s="597">
        <v>9096753</v>
      </c>
      <c r="DE34" s="610"/>
      <c r="DF34" s="610"/>
      <c r="DG34" s="610"/>
      <c r="DH34" s="610"/>
      <c r="DI34" s="610"/>
      <c r="DJ34" s="610"/>
      <c r="DK34" s="611"/>
      <c r="DL34" s="597">
        <v>6449907</v>
      </c>
      <c r="DM34" s="610"/>
      <c r="DN34" s="610"/>
      <c r="DO34" s="610"/>
      <c r="DP34" s="610"/>
      <c r="DQ34" s="610"/>
      <c r="DR34" s="610"/>
      <c r="DS34" s="610"/>
      <c r="DT34" s="610"/>
      <c r="DU34" s="610"/>
      <c r="DV34" s="611"/>
      <c r="DW34" s="612">
        <v>11.7</v>
      </c>
      <c r="DX34" s="637"/>
      <c r="DY34" s="637"/>
      <c r="DZ34" s="637"/>
      <c r="EA34" s="637"/>
      <c r="EB34" s="637"/>
      <c r="EC34" s="639"/>
    </row>
    <row r="35" spans="2:133" ht="11.25" customHeight="1" x14ac:dyDescent="0.15">
      <c r="B35" s="606" t="s">
        <v>320</v>
      </c>
      <c r="C35" s="607"/>
      <c r="D35" s="607"/>
      <c r="E35" s="607"/>
      <c r="F35" s="607"/>
      <c r="G35" s="607"/>
      <c r="H35" s="607"/>
      <c r="I35" s="607"/>
      <c r="J35" s="607"/>
      <c r="K35" s="607"/>
      <c r="L35" s="607"/>
      <c r="M35" s="607"/>
      <c r="N35" s="607"/>
      <c r="O35" s="607"/>
      <c r="P35" s="607"/>
      <c r="Q35" s="608"/>
      <c r="R35" s="609">
        <v>8633950</v>
      </c>
      <c r="S35" s="610"/>
      <c r="T35" s="610"/>
      <c r="U35" s="610"/>
      <c r="V35" s="610"/>
      <c r="W35" s="610"/>
      <c r="X35" s="610"/>
      <c r="Y35" s="611"/>
      <c r="Z35" s="665">
        <v>8.9</v>
      </c>
      <c r="AA35" s="665"/>
      <c r="AB35" s="665"/>
      <c r="AC35" s="665"/>
      <c r="AD35" s="666" t="s">
        <v>122</v>
      </c>
      <c r="AE35" s="666"/>
      <c r="AF35" s="666"/>
      <c r="AG35" s="666"/>
      <c r="AH35" s="666"/>
      <c r="AI35" s="666"/>
      <c r="AJ35" s="666"/>
      <c r="AK35" s="666"/>
      <c r="AL35" s="612" t="s">
        <v>122</v>
      </c>
      <c r="AM35" s="613"/>
      <c r="AN35" s="613"/>
      <c r="AO35" s="667"/>
      <c r="AP35" s="214"/>
      <c r="AQ35" s="671" t="s">
        <v>321</v>
      </c>
      <c r="AR35" s="672"/>
      <c r="AS35" s="672"/>
      <c r="AT35" s="672"/>
      <c r="AU35" s="672"/>
      <c r="AV35" s="672"/>
      <c r="AW35" s="672"/>
      <c r="AX35" s="672"/>
      <c r="AY35" s="673"/>
      <c r="AZ35" s="668">
        <v>15044938</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152933</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9">
        <v>1412136</v>
      </c>
      <c r="CS35" s="598"/>
      <c r="CT35" s="598"/>
      <c r="CU35" s="598"/>
      <c r="CV35" s="598"/>
      <c r="CW35" s="598"/>
      <c r="CX35" s="598"/>
      <c r="CY35" s="599"/>
      <c r="CZ35" s="612">
        <v>1.5</v>
      </c>
      <c r="DA35" s="637"/>
      <c r="DB35" s="637"/>
      <c r="DC35" s="638"/>
      <c r="DD35" s="597">
        <v>964780</v>
      </c>
      <c r="DE35" s="598"/>
      <c r="DF35" s="598"/>
      <c r="DG35" s="598"/>
      <c r="DH35" s="598"/>
      <c r="DI35" s="598"/>
      <c r="DJ35" s="598"/>
      <c r="DK35" s="599"/>
      <c r="DL35" s="597">
        <v>964780</v>
      </c>
      <c r="DM35" s="598"/>
      <c r="DN35" s="598"/>
      <c r="DO35" s="598"/>
      <c r="DP35" s="598"/>
      <c r="DQ35" s="598"/>
      <c r="DR35" s="598"/>
      <c r="DS35" s="598"/>
      <c r="DT35" s="598"/>
      <c r="DU35" s="598"/>
      <c r="DV35" s="599"/>
      <c r="DW35" s="612">
        <v>1.7</v>
      </c>
      <c r="DX35" s="637"/>
      <c r="DY35" s="637"/>
      <c r="DZ35" s="637"/>
      <c r="EA35" s="637"/>
      <c r="EB35" s="637"/>
      <c r="EC35" s="639"/>
    </row>
    <row r="36" spans="2:133" ht="11.25" customHeight="1" x14ac:dyDescent="0.15">
      <c r="B36" s="606" t="s">
        <v>324</v>
      </c>
      <c r="C36" s="607"/>
      <c r="D36" s="607"/>
      <c r="E36" s="607"/>
      <c r="F36" s="607"/>
      <c r="G36" s="607"/>
      <c r="H36" s="607"/>
      <c r="I36" s="607"/>
      <c r="J36" s="607"/>
      <c r="K36" s="607"/>
      <c r="L36" s="607"/>
      <c r="M36" s="607"/>
      <c r="N36" s="607"/>
      <c r="O36" s="607"/>
      <c r="P36" s="607"/>
      <c r="Q36" s="608"/>
      <c r="R36" s="609" t="s">
        <v>122</v>
      </c>
      <c r="S36" s="610"/>
      <c r="T36" s="610"/>
      <c r="U36" s="610"/>
      <c r="V36" s="610"/>
      <c r="W36" s="610"/>
      <c r="X36" s="610"/>
      <c r="Y36" s="611"/>
      <c r="Z36" s="665" t="s">
        <v>122</v>
      </c>
      <c r="AA36" s="665"/>
      <c r="AB36" s="665"/>
      <c r="AC36" s="665"/>
      <c r="AD36" s="666" t="s">
        <v>122</v>
      </c>
      <c r="AE36" s="666"/>
      <c r="AF36" s="666"/>
      <c r="AG36" s="666"/>
      <c r="AH36" s="666"/>
      <c r="AI36" s="666"/>
      <c r="AJ36" s="666"/>
      <c r="AK36" s="666"/>
      <c r="AL36" s="612" t="s">
        <v>122</v>
      </c>
      <c r="AM36" s="613"/>
      <c r="AN36" s="613"/>
      <c r="AO36" s="667"/>
      <c r="AQ36" s="640" t="s">
        <v>325</v>
      </c>
      <c r="AR36" s="641"/>
      <c r="AS36" s="641"/>
      <c r="AT36" s="641"/>
      <c r="AU36" s="641"/>
      <c r="AV36" s="641"/>
      <c r="AW36" s="641"/>
      <c r="AX36" s="641"/>
      <c r="AY36" s="642"/>
      <c r="AZ36" s="609">
        <v>2537801</v>
      </c>
      <c r="BA36" s="610"/>
      <c r="BB36" s="610"/>
      <c r="BC36" s="610"/>
      <c r="BD36" s="598"/>
      <c r="BE36" s="598"/>
      <c r="BF36" s="643"/>
      <c r="BG36" s="647" t="s">
        <v>326</v>
      </c>
      <c r="BH36" s="644"/>
      <c r="BI36" s="644"/>
      <c r="BJ36" s="644"/>
      <c r="BK36" s="644"/>
      <c r="BL36" s="644"/>
      <c r="BM36" s="644"/>
      <c r="BN36" s="644"/>
      <c r="BO36" s="644"/>
      <c r="BP36" s="644"/>
      <c r="BQ36" s="644"/>
      <c r="BR36" s="644"/>
      <c r="BS36" s="644"/>
      <c r="BT36" s="644"/>
      <c r="BU36" s="645"/>
      <c r="BV36" s="609">
        <v>-253543</v>
      </c>
      <c r="BW36" s="610"/>
      <c r="BX36" s="610"/>
      <c r="BY36" s="610"/>
      <c r="BZ36" s="610"/>
      <c r="CA36" s="610"/>
      <c r="CB36" s="646"/>
      <c r="CD36" s="647" t="s">
        <v>327</v>
      </c>
      <c r="CE36" s="644"/>
      <c r="CF36" s="644"/>
      <c r="CG36" s="644"/>
      <c r="CH36" s="644"/>
      <c r="CI36" s="644"/>
      <c r="CJ36" s="644"/>
      <c r="CK36" s="644"/>
      <c r="CL36" s="644"/>
      <c r="CM36" s="644"/>
      <c r="CN36" s="644"/>
      <c r="CO36" s="644"/>
      <c r="CP36" s="644"/>
      <c r="CQ36" s="645"/>
      <c r="CR36" s="609">
        <v>4519421</v>
      </c>
      <c r="CS36" s="610"/>
      <c r="CT36" s="610"/>
      <c r="CU36" s="610"/>
      <c r="CV36" s="610"/>
      <c r="CW36" s="610"/>
      <c r="CX36" s="610"/>
      <c r="CY36" s="611"/>
      <c r="CZ36" s="612">
        <v>4.7</v>
      </c>
      <c r="DA36" s="637"/>
      <c r="DB36" s="637"/>
      <c r="DC36" s="638"/>
      <c r="DD36" s="597">
        <v>3859787</v>
      </c>
      <c r="DE36" s="610"/>
      <c r="DF36" s="610"/>
      <c r="DG36" s="610"/>
      <c r="DH36" s="610"/>
      <c r="DI36" s="610"/>
      <c r="DJ36" s="610"/>
      <c r="DK36" s="611"/>
      <c r="DL36" s="597">
        <v>2616536</v>
      </c>
      <c r="DM36" s="610"/>
      <c r="DN36" s="610"/>
      <c r="DO36" s="610"/>
      <c r="DP36" s="610"/>
      <c r="DQ36" s="610"/>
      <c r="DR36" s="610"/>
      <c r="DS36" s="610"/>
      <c r="DT36" s="610"/>
      <c r="DU36" s="610"/>
      <c r="DV36" s="611"/>
      <c r="DW36" s="612">
        <v>4.7</v>
      </c>
      <c r="DX36" s="637"/>
      <c r="DY36" s="637"/>
      <c r="DZ36" s="637"/>
      <c r="EA36" s="637"/>
      <c r="EB36" s="637"/>
      <c r="EC36" s="639"/>
    </row>
    <row r="37" spans="2:133" ht="11.25" customHeight="1" x14ac:dyDescent="0.15">
      <c r="B37" s="606" t="s">
        <v>328</v>
      </c>
      <c r="C37" s="607"/>
      <c r="D37" s="607"/>
      <c r="E37" s="607"/>
      <c r="F37" s="607"/>
      <c r="G37" s="607"/>
      <c r="H37" s="607"/>
      <c r="I37" s="607"/>
      <c r="J37" s="607"/>
      <c r="K37" s="607"/>
      <c r="L37" s="607"/>
      <c r="M37" s="607"/>
      <c r="N37" s="607"/>
      <c r="O37" s="607"/>
      <c r="P37" s="607"/>
      <c r="Q37" s="608"/>
      <c r="R37" s="609">
        <v>4225600</v>
      </c>
      <c r="S37" s="610"/>
      <c r="T37" s="610"/>
      <c r="U37" s="610"/>
      <c r="V37" s="610"/>
      <c r="W37" s="610"/>
      <c r="X37" s="610"/>
      <c r="Y37" s="611"/>
      <c r="Z37" s="665">
        <v>4.3</v>
      </c>
      <c r="AA37" s="665"/>
      <c r="AB37" s="665"/>
      <c r="AC37" s="665"/>
      <c r="AD37" s="666" t="s">
        <v>122</v>
      </c>
      <c r="AE37" s="666"/>
      <c r="AF37" s="666"/>
      <c r="AG37" s="666"/>
      <c r="AH37" s="666"/>
      <c r="AI37" s="666"/>
      <c r="AJ37" s="666"/>
      <c r="AK37" s="666"/>
      <c r="AL37" s="612" t="s">
        <v>122</v>
      </c>
      <c r="AM37" s="613"/>
      <c r="AN37" s="613"/>
      <c r="AO37" s="667"/>
      <c r="AQ37" s="640" t="s">
        <v>329</v>
      </c>
      <c r="AR37" s="641"/>
      <c r="AS37" s="641"/>
      <c r="AT37" s="641"/>
      <c r="AU37" s="641"/>
      <c r="AV37" s="641"/>
      <c r="AW37" s="641"/>
      <c r="AX37" s="641"/>
      <c r="AY37" s="642"/>
      <c r="AZ37" s="609">
        <v>1760048</v>
      </c>
      <c r="BA37" s="610"/>
      <c r="BB37" s="610"/>
      <c r="BC37" s="610"/>
      <c r="BD37" s="598"/>
      <c r="BE37" s="598"/>
      <c r="BF37" s="643"/>
      <c r="BG37" s="647" t="s">
        <v>330</v>
      </c>
      <c r="BH37" s="644"/>
      <c r="BI37" s="644"/>
      <c r="BJ37" s="644"/>
      <c r="BK37" s="644"/>
      <c r="BL37" s="644"/>
      <c r="BM37" s="644"/>
      <c r="BN37" s="644"/>
      <c r="BO37" s="644"/>
      <c r="BP37" s="644"/>
      <c r="BQ37" s="644"/>
      <c r="BR37" s="644"/>
      <c r="BS37" s="644"/>
      <c r="BT37" s="644"/>
      <c r="BU37" s="645"/>
      <c r="BV37" s="609">
        <v>32628</v>
      </c>
      <c r="BW37" s="610"/>
      <c r="BX37" s="610"/>
      <c r="BY37" s="610"/>
      <c r="BZ37" s="610"/>
      <c r="CA37" s="610"/>
      <c r="CB37" s="646"/>
      <c r="CD37" s="647" t="s">
        <v>331</v>
      </c>
      <c r="CE37" s="644"/>
      <c r="CF37" s="644"/>
      <c r="CG37" s="644"/>
      <c r="CH37" s="644"/>
      <c r="CI37" s="644"/>
      <c r="CJ37" s="644"/>
      <c r="CK37" s="644"/>
      <c r="CL37" s="644"/>
      <c r="CM37" s="644"/>
      <c r="CN37" s="644"/>
      <c r="CO37" s="644"/>
      <c r="CP37" s="644"/>
      <c r="CQ37" s="645"/>
      <c r="CR37" s="609">
        <v>29992</v>
      </c>
      <c r="CS37" s="598"/>
      <c r="CT37" s="598"/>
      <c r="CU37" s="598"/>
      <c r="CV37" s="598"/>
      <c r="CW37" s="598"/>
      <c r="CX37" s="598"/>
      <c r="CY37" s="599"/>
      <c r="CZ37" s="612">
        <v>0</v>
      </c>
      <c r="DA37" s="637"/>
      <c r="DB37" s="637"/>
      <c r="DC37" s="638"/>
      <c r="DD37" s="597">
        <v>29992</v>
      </c>
      <c r="DE37" s="598"/>
      <c r="DF37" s="598"/>
      <c r="DG37" s="598"/>
      <c r="DH37" s="598"/>
      <c r="DI37" s="598"/>
      <c r="DJ37" s="598"/>
      <c r="DK37" s="599"/>
      <c r="DL37" s="597">
        <v>29992</v>
      </c>
      <c r="DM37" s="598"/>
      <c r="DN37" s="598"/>
      <c r="DO37" s="598"/>
      <c r="DP37" s="598"/>
      <c r="DQ37" s="598"/>
      <c r="DR37" s="598"/>
      <c r="DS37" s="598"/>
      <c r="DT37" s="598"/>
      <c r="DU37" s="598"/>
      <c r="DV37" s="599"/>
      <c r="DW37" s="612">
        <v>0.1</v>
      </c>
      <c r="DX37" s="637"/>
      <c r="DY37" s="637"/>
      <c r="DZ37" s="637"/>
      <c r="EA37" s="637"/>
      <c r="EB37" s="637"/>
      <c r="EC37" s="639"/>
    </row>
    <row r="38" spans="2:133" ht="11.25" customHeight="1" x14ac:dyDescent="0.15">
      <c r="B38" s="615" t="s">
        <v>332</v>
      </c>
      <c r="C38" s="616"/>
      <c r="D38" s="616"/>
      <c r="E38" s="616"/>
      <c r="F38" s="616"/>
      <c r="G38" s="616"/>
      <c r="H38" s="616"/>
      <c r="I38" s="616"/>
      <c r="J38" s="616"/>
      <c r="K38" s="616"/>
      <c r="L38" s="616"/>
      <c r="M38" s="616"/>
      <c r="N38" s="616"/>
      <c r="O38" s="616"/>
      <c r="P38" s="616"/>
      <c r="Q38" s="617"/>
      <c r="R38" s="618">
        <v>97348011</v>
      </c>
      <c r="S38" s="655"/>
      <c r="T38" s="655"/>
      <c r="U38" s="655"/>
      <c r="V38" s="655"/>
      <c r="W38" s="655"/>
      <c r="X38" s="655"/>
      <c r="Y38" s="660"/>
      <c r="Z38" s="661">
        <v>100</v>
      </c>
      <c r="AA38" s="661"/>
      <c r="AB38" s="661"/>
      <c r="AC38" s="661"/>
      <c r="AD38" s="662">
        <v>51084868</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9">
        <v>502313</v>
      </c>
      <c r="BA38" s="610"/>
      <c r="BB38" s="610"/>
      <c r="BC38" s="610"/>
      <c r="BD38" s="598"/>
      <c r="BE38" s="598"/>
      <c r="BF38" s="643"/>
      <c r="BG38" s="647" t="s">
        <v>334</v>
      </c>
      <c r="BH38" s="644"/>
      <c r="BI38" s="644"/>
      <c r="BJ38" s="644"/>
      <c r="BK38" s="644"/>
      <c r="BL38" s="644"/>
      <c r="BM38" s="644"/>
      <c r="BN38" s="644"/>
      <c r="BO38" s="644"/>
      <c r="BP38" s="644"/>
      <c r="BQ38" s="644"/>
      <c r="BR38" s="644"/>
      <c r="BS38" s="644"/>
      <c r="BT38" s="644"/>
      <c r="BU38" s="645"/>
      <c r="BV38" s="609">
        <v>50462</v>
      </c>
      <c r="BW38" s="610"/>
      <c r="BX38" s="610"/>
      <c r="BY38" s="610"/>
      <c r="BZ38" s="610"/>
      <c r="CA38" s="610"/>
      <c r="CB38" s="646"/>
      <c r="CD38" s="647" t="s">
        <v>335</v>
      </c>
      <c r="CE38" s="644"/>
      <c r="CF38" s="644"/>
      <c r="CG38" s="644"/>
      <c r="CH38" s="644"/>
      <c r="CI38" s="644"/>
      <c r="CJ38" s="644"/>
      <c r="CK38" s="644"/>
      <c r="CL38" s="644"/>
      <c r="CM38" s="644"/>
      <c r="CN38" s="644"/>
      <c r="CO38" s="644"/>
      <c r="CP38" s="644"/>
      <c r="CQ38" s="645"/>
      <c r="CR38" s="609">
        <v>12522827</v>
      </c>
      <c r="CS38" s="610"/>
      <c r="CT38" s="610"/>
      <c r="CU38" s="610"/>
      <c r="CV38" s="610"/>
      <c r="CW38" s="610"/>
      <c r="CX38" s="610"/>
      <c r="CY38" s="611"/>
      <c r="CZ38" s="612">
        <v>12.9</v>
      </c>
      <c r="DA38" s="637"/>
      <c r="DB38" s="637"/>
      <c r="DC38" s="638"/>
      <c r="DD38" s="597">
        <v>10616506</v>
      </c>
      <c r="DE38" s="610"/>
      <c r="DF38" s="610"/>
      <c r="DG38" s="610"/>
      <c r="DH38" s="610"/>
      <c r="DI38" s="610"/>
      <c r="DJ38" s="610"/>
      <c r="DK38" s="611"/>
      <c r="DL38" s="597">
        <v>9551583</v>
      </c>
      <c r="DM38" s="610"/>
      <c r="DN38" s="610"/>
      <c r="DO38" s="610"/>
      <c r="DP38" s="610"/>
      <c r="DQ38" s="610"/>
      <c r="DR38" s="610"/>
      <c r="DS38" s="610"/>
      <c r="DT38" s="610"/>
      <c r="DU38" s="610"/>
      <c r="DV38" s="611"/>
      <c r="DW38" s="612">
        <v>17.3</v>
      </c>
      <c r="DX38" s="637"/>
      <c r="DY38" s="637"/>
      <c r="DZ38" s="637"/>
      <c r="EA38" s="637"/>
      <c r="EB38" s="637"/>
      <c r="EC38" s="639"/>
    </row>
    <row r="39" spans="2:133" ht="11.25" customHeight="1" x14ac:dyDescent="0.15">
      <c r="AQ39" s="640" t="s">
        <v>336</v>
      </c>
      <c r="AR39" s="641"/>
      <c r="AS39" s="641"/>
      <c r="AT39" s="641"/>
      <c r="AU39" s="641"/>
      <c r="AV39" s="641"/>
      <c r="AW39" s="641"/>
      <c r="AX39" s="641"/>
      <c r="AY39" s="642"/>
      <c r="AZ39" s="609">
        <v>170899</v>
      </c>
      <c r="BA39" s="610"/>
      <c r="BB39" s="610"/>
      <c r="BC39" s="610"/>
      <c r="BD39" s="598"/>
      <c r="BE39" s="598"/>
      <c r="BF39" s="643"/>
      <c r="BG39" s="648" t="s">
        <v>337</v>
      </c>
      <c r="BH39" s="649"/>
      <c r="BI39" s="649"/>
      <c r="BJ39" s="649"/>
      <c r="BK39" s="649"/>
      <c r="BL39" s="215"/>
      <c r="BM39" s="644" t="s">
        <v>338</v>
      </c>
      <c r="BN39" s="644"/>
      <c r="BO39" s="644"/>
      <c r="BP39" s="644"/>
      <c r="BQ39" s="644"/>
      <c r="BR39" s="644"/>
      <c r="BS39" s="644"/>
      <c r="BT39" s="644"/>
      <c r="BU39" s="645"/>
      <c r="BV39" s="609">
        <v>93</v>
      </c>
      <c r="BW39" s="610"/>
      <c r="BX39" s="610"/>
      <c r="BY39" s="610"/>
      <c r="BZ39" s="610"/>
      <c r="CA39" s="610"/>
      <c r="CB39" s="646"/>
      <c r="CD39" s="647" t="s">
        <v>339</v>
      </c>
      <c r="CE39" s="644"/>
      <c r="CF39" s="644"/>
      <c r="CG39" s="644"/>
      <c r="CH39" s="644"/>
      <c r="CI39" s="644"/>
      <c r="CJ39" s="644"/>
      <c r="CK39" s="644"/>
      <c r="CL39" s="644"/>
      <c r="CM39" s="644"/>
      <c r="CN39" s="644"/>
      <c r="CO39" s="644"/>
      <c r="CP39" s="644"/>
      <c r="CQ39" s="645"/>
      <c r="CR39" s="609">
        <v>13889</v>
      </c>
      <c r="CS39" s="598"/>
      <c r="CT39" s="598"/>
      <c r="CU39" s="598"/>
      <c r="CV39" s="598"/>
      <c r="CW39" s="598"/>
      <c r="CX39" s="598"/>
      <c r="CY39" s="599"/>
      <c r="CZ39" s="612">
        <v>0</v>
      </c>
      <c r="DA39" s="637"/>
      <c r="DB39" s="637"/>
      <c r="DC39" s="638"/>
      <c r="DD39" s="597" t="s">
        <v>122</v>
      </c>
      <c r="DE39" s="598"/>
      <c r="DF39" s="598"/>
      <c r="DG39" s="598"/>
      <c r="DH39" s="598"/>
      <c r="DI39" s="598"/>
      <c r="DJ39" s="598"/>
      <c r="DK39" s="599"/>
      <c r="DL39" s="597" t="s">
        <v>122</v>
      </c>
      <c r="DM39" s="598"/>
      <c r="DN39" s="598"/>
      <c r="DO39" s="598"/>
      <c r="DP39" s="598"/>
      <c r="DQ39" s="598"/>
      <c r="DR39" s="598"/>
      <c r="DS39" s="598"/>
      <c r="DT39" s="598"/>
      <c r="DU39" s="598"/>
      <c r="DV39" s="599"/>
      <c r="DW39" s="612" t="s">
        <v>122</v>
      </c>
      <c r="DX39" s="637"/>
      <c r="DY39" s="637"/>
      <c r="DZ39" s="637"/>
      <c r="EA39" s="637"/>
      <c r="EB39" s="637"/>
      <c r="EC39" s="639"/>
    </row>
    <row r="40" spans="2:133" ht="11.25" customHeight="1" x14ac:dyDescent="0.15">
      <c r="AQ40" s="640" t="s">
        <v>340</v>
      </c>
      <c r="AR40" s="641"/>
      <c r="AS40" s="641"/>
      <c r="AT40" s="641"/>
      <c r="AU40" s="641"/>
      <c r="AV40" s="641"/>
      <c r="AW40" s="641"/>
      <c r="AX40" s="641"/>
      <c r="AY40" s="642"/>
      <c r="AZ40" s="609">
        <v>2647908</v>
      </c>
      <c r="BA40" s="610"/>
      <c r="BB40" s="610"/>
      <c r="BC40" s="610"/>
      <c r="BD40" s="598"/>
      <c r="BE40" s="598"/>
      <c r="BF40" s="643"/>
      <c r="BG40" s="648"/>
      <c r="BH40" s="649"/>
      <c r="BI40" s="649"/>
      <c r="BJ40" s="649"/>
      <c r="BK40" s="649"/>
      <c r="BL40" s="215"/>
      <c r="BM40" s="644" t="s">
        <v>341</v>
      </c>
      <c r="BN40" s="644"/>
      <c r="BO40" s="644"/>
      <c r="BP40" s="644"/>
      <c r="BQ40" s="644"/>
      <c r="BR40" s="644"/>
      <c r="BS40" s="644"/>
      <c r="BT40" s="644"/>
      <c r="BU40" s="645"/>
      <c r="BV40" s="609">
        <v>138</v>
      </c>
      <c r="BW40" s="610"/>
      <c r="BX40" s="610"/>
      <c r="BY40" s="610"/>
      <c r="BZ40" s="610"/>
      <c r="CA40" s="610"/>
      <c r="CB40" s="646"/>
      <c r="CD40" s="647" t="s">
        <v>342</v>
      </c>
      <c r="CE40" s="644"/>
      <c r="CF40" s="644"/>
      <c r="CG40" s="644"/>
      <c r="CH40" s="644"/>
      <c r="CI40" s="644"/>
      <c r="CJ40" s="644"/>
      <c r="CK40" s="644"/>
      <c r="CL40" s="644"/>
      <c r="CM40" s="644"/>
      <c r="CN40" s="644"/>
      <c r="CO40" s="644"/>
      <c r="CP40" s="644"/>
      <c r="CQ40" s="645"/>
      <c r="CR40" s="609">
        <v>1779582</v>
      </c>
      <c r="CS40" s="610"/>
      <c r="CT40" s="610"/>
      <c r="CU40" s="610"/>
      <c r="CV40" s="610"/>
      <c r="CW40" s="610"/>
      <c r="CX40" s="610"/>
      <c r="CY40" s="611"/>
      <c r="CZ40" s="612">
        <v>1.8</v>
      </c>
      <c r="DA40" s="637"/>
      <c r="DB40" s="637"/>
      <c r="DC40" s="638"/>
      <c r="DD40" s="597">
        <v>43210</v>
      </c>
      <c r="DE40" s="610"/>
      <c r="DF40" s="610"/>
      <c r="DG40" s="610"/>
      <c r="DH40" s="610"/>
      <c r="DI40" s="610"/>
      <c r="DJ40" s="610"/>
      <c r="DK40" s="611"/>
      <c r="DL40" s="597" t="s">
        <v>122</v>
      </c>
      <c r="DM40" s="610"/>
      <c r="DN40" s="610"/>
      <c r="DO40" s="610"/>
      <c r="DP40" s="610"/>
      <c r="DQ40" s="610"/>
      <c r="DR40" s="610"/>
      <c r="DS40" s="610"/>
      <c r="DT40" s="610"/>
      <c r="DU40" s="610"/>
      <c r="DV40" s="611"/>
      <c r="DW40" s="612" t="s">
        <v>122</v>
      </c>
      <c r="DX40" s="637"/>
      <c r="DY40" s="637"/>
      <c r="DZ40" s="637"/>
      <c r="EA40" s="637"/>
      <c r="EB40" s="637"/>
      <c r="EC40" s="639"/>
    </row>
    <row r="41" spans="2:133" ht="11.25" customHeight="1" x14ac:dyDescent="0.15">
      <c r="AQ41" s="652" t="s">
        <v>343</v>
      </c>
      <c r="AR41" s="653"/>
      <c r="AS41" s="653"/>
      <c r="AT41" s="653"/>
      <c r="AU41" s="653"/>
      <c r="AV41" s="653"/>
      <c r="AW41" s="653"/>
      <c r="AX41" s="653"/>
      <c r="AY41" s="654"/>
      <c r="AZ41" s="618">
        <v>7425969</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342</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9" t="s">
        <v>122</v>
      </c>
      <c r="CS41" s="598"/>
      <c r="CT41" s="598"/>
      <c r="CU41" s="598"/>
      <c r="CV41" s="598"/>
      <c r="CW41" s="598"/>
      <c r="CX41" s="598"/>
      <c r="CY41" s="599"/>
      <c r="CZ41" s="612" t="s">
        <v>122</v>
      </c>
      <c r="DA41" s="637"/>
      <c r="DB41" s="637"/>
      <c r="DC41" s="638"/>
      <c r="DD41" s="597" t="s">
        <v>122</v>
      </c>
      <c r="DE41" s="598"/>
      <c r="DF41" s="598"/>
      <c r="DG41" s="598"/>
      <c r="DH41" s="598"/>
      <c r="DI41" s="598"/>
      <c r="DJ41" s="598"/>
      <c r="DK41" s="599"/>
      <c r="DL41" s="600"/>
      <c r="DM41" s="601"/>
      <c r="DN41" s="601"/>
      <c r="DO41" s="601"/>
      <c r="DP41" s="601"/>
      <c r="DQ41" s="601"/>
      <c r="DR41" s="601"/>
      <c r="DS41" s="601"/>
      <c r="DT41" s="601"/>
      <c r="DU41" s="601"/>
      <c r="DV41" s="602"/>
      <c r="DW41" s="603"/>
      <c r="DX41" s="604"/>
      <c r="DY41" s="604"/>
      <c r="DZ41" s="604"/>
      <c r="EA41" s="604"/>
      <c r="EB41" s="604"/>
      <c r="EC41" s="605"/>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6" t="s">
        <v>347</v>
      </c>
      <c r="CE42" s="607"/>
      <c r="CF42" s="607"/>
      <c r="CG42" s="607"/>
      <c r="CH42" s="607"/>
      <c r="CI42" s="607"/>
      <c r="CJ42" s="607"/>
      <c r="CK42" s="607"/>
      <c r="CL42" s="607"/>
      <c r="CM42" s="607"/>
      <c r="CN42" s="607"/>
      <c r="CO42" s="607"/>
      <c r="CP42" s="607"/>
      <c r="CQ42" s="608"/>
      <c r="CR42" s="609">
        <v>8032971</v>
      </c>
      <c r="CS42" s="610"/>
      <c r="CT42" s="610"/>
      <c r="CU42" s="610"/>
      <c r="CV42" s="610"/>
      <c r="CW42" s="610"/>
      <c r="CX42" s="610"/>
      <c r="CY42" s="611"/>
      <c r="CZ42" s="612">
        <v>8.3000000000000007</v>
      </c>
      <c r="DA42" s="613"/>
      <c r="DB42" s="613"/>
      <c r="DC42" s="614"/>
      <c r="DD42" s="597">
        <v>1219493</v>
      </c>
      <c r="DE42" s="610"/>
      <c r="DF42" s="610"/>
      <c r="DG42" s="610"/>
      <c r="DH42" s="610"/>
      <c r="DI42" s="610"/>
      <c r="DJ42" s="610"/>
      <c r="DK42" s="611"/>
      <c r="DL42" s="600"/>
      <c r="DM42" s="601"/>
      <c r="DN42" s="601"/>
      <c r="DO42" s="601"/>
      <c r="DP42" s="601"/>
      <c r="DQ42" s="601"/>
      <c r="DR42" s="601"/>
      <c r="DS42" s="601"/>
      <c r="DT42" s="601"/>
      <c r="DU42" s="601"/>
      <c r="DV42" s="602"/>
      <c r="DW42" s="603"/>
      <c r="DX42" s="604"/>
      <c r="DY42" s="604"/>
      <c r="DZ42" s="604"/>
      <c r="EA42" s="604"/>
      <c r="EB42" s="604"/>
      <c r="EC42" s="605"/>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6" t="s">
        <v>349</v>
      </c>
      <c r="CE43" s="607"/>
      <c r="CF43" s="607"/>
      <c r="CG43" s="607"/>
      <c r="CH43" s="607"/>
      <c r="CI43" s="607"/>
      <c r="CJ43" s="607"/>
      <c r="CK43" s="607"/>
      <c r="CL43" s="607"/>
      <c r="CM43" s="607"/>
      <c r="CN43" s="607"/>
      <c r="CO43" s="607"/>
      <c r="CP43" s="607"/>
      <c r="CQ43" s="608"/>
      <c r="CR43" s="609">
        <v>135631</v>
      </c>
      <c r="CS43" s="598"/>
      <c r="CT43" s="598"/>
      <c r="CU43" s="598"/>
      <c r="CV43" s="598"/>
      <c r="CW43" s="598"/>
      <c r="CX43" s="598"/>
      <c r="CY43" s="599"/>
      <c r="CZ43" s="612">
        <v>0.1</v>
      </c>
      <c r="DA43" s="637"/>
      <c r="DB43" s="637"/>
      <c r="DC43" s="638"/>
      <c r="DD43" s="597">
        <v>130631</v>
      </c>
      <c r="DE43" s="598"/>
      <c r="DF43" s="598"/>
      <c r="DG43" s="598"/>
      <c r="DH43" s="598"/>
      <c r="DI43" s="598"/>
      <c r="DJ43" s="598"/>
      <c r="DK43" s="599"/>
      <c r="DL43" s="600"/>
      <c r="DM43" s="601"/>
      <c r="DN43" s="601"/>
      <c r="DO43" s="601"/>
      <c r="DP43" s="601"/>
      <c r="DQ43" s="601"/>
      <c r="DR43" s="601"/>
      <c r="DS43" s="601"/>
      <c r="DT43" s="601"/>
      <c r="DU43" s="601"/>
      <c r="DV43" s="602"/>
      <c r="DW43" s="603"/>
      <c r="DX43" s="604"/>
      <c r="DY43" s="604"/>
      <c r="DZ43" s="604"/>
      <c r="EA43" s="604"/>
      <c r="EB43" s="604"/>
      <c r="EC43" s="605"/>
    </row>
    <row r="44" spans="2:133" ht="11.25" customHeight="1" x14ac:dyDescent="0.15">
      <c r="B44" s="220" t="s">
        <v>350</v>
      </c>
      <c r="CD44" s="631" t="s">
        <v>301</v>
      </c>
      <c r="CE44" s="632"/>
      <c r="CF44" s="606" t="s">
        <v>351</v>
      </c>
      <c r="CG44" s="607"/>
      <c r="CH44" s="607"/>
      <c r="CI44" s="607"/>
      <c r="CJ44" s="607"/>
      <c r="CK44" s="607"/>
      <c r="CL44" s="607"/>
      <c r="CM44" s="607"/>
      <c r="CN44" s="607"/>
      <c r="CO44" s="607"/>
      <c r="CP44" s="607"/>
      <c r="CQ44" s="608"/>
      <c r="CR44" s="609">
        <v>8032971</v>
      </c>
      <c r="CS44" s="610"/>
      <c r="CT44" s="610"/>
      <c r="CU44" s="610"/>
      <c r="CV44" s="610"/>
      <c r="CW44" s="610"/>
      <c r="CX44" s="610"/>
      <c r="CY44" s="611"/>
      <c r="CZ44" s="612">
        <v>8.3000000000000007</v>
      </c>
      <c r="DA44" s="613"/>
      <c r="DB44" s="613"/>
      <c r="DC44" s="614"/>
      <c r="DD44" s="597">
        <v>1219493</v>
      </c>
      <c r="DE44" s="610"/>
      <c r="DF44" s="610"/>
      <c r="DG44" s="610"/>
      <c r="DH44" s="610"/>
      <c r="DI44" s="610"/>
      <c r="DJ44" s="610"/>
      <c r="DK44" s="611"/>
      <c r="DL44" s="600"/>
      <c r="DM44" s="601"/>
      <c r="DN44" s="601"/>
      <c r="DO44" s="601"/>
      <c r="DP44" s="601"/>
      <c r="DQ44" s="601"/>
      <c r="DR44" s="601"/>
      <c r="DS44" s="601"/>
      <c r="DT44" s="601"/>
      <c r="DU44" s="601"/>
      <c r="DV44" s="602"/>
      <c r="DW44" s="603"/>
      <c r="DX44" s="604"/>
      <c r="DY44" s="604"/>
      <c r="DZ44" s="604"/>
      <c r="EA44" s="604"/>
      <c r="EB44" s="604"/>
      <c r="EC44" s="605"/>
    </row>
    <row r="45" spans="2:133" ht="11.25" customHeight="1" x14ac:dyDescent="0.15">
      <c r="CD45" s="633"/>
      <c r="CE45" s="634"/>
      <c r="CF45" s="606" t="s">
        <v>352</v>
      </c>
      <c r="CG45" s="607"/>
      <c r="CH45" s="607"/>
      <c r="CI45" s="607"/>
      <c r="CJ45" s="607"/>
      <c r="CK45" s="607"/>
      <c r="CL45" s="607"/>
      <c r="CM45" s="607"/>
      <c r="CN45" s="607"/>
      <c r="CO45" s="607"/>
      <c r="CP45" s="607"/>
      <c r="CQ45" s="608"/>
      <c r="CR45" s="609">
        <v>3283173</v>
      </c>
      <c r="CS45" s="598"/>
      <c r="CT45" s="598"/>
      <c r="CU45" s="598"/>
      <c r="CV45" s="598"/>
      <c r="CW45" s="598"/>
      <c r="CX45" s="598"/>
      <c r="CY45" s="599"/>
      <c r="CZ45" s="612">
        <v>3.4</v>
      </c>
      <c r="DA45" s="637"/>
      <c r="DB45" s="637"/>
      <c r="DC45" s="638"/>
      <c r="DD45" s="597">
        <v>121299</v>
      </c>
      <c r="DE45" s="598"/>
      <c r="DF45" s="598"/>
      <c r="DG45" s="598"/>
      <c r="DH45" s="598"/>
      <c r="DI45" s="598"/>
      <c r="DJ45" s="598"/>
      <c r="DK45" s="599"/>
      <c r="DL45" s="600"/>
      <c r="DM45" s="601"/>
      <c r="DN45" s="601"/>
      <c r="DO45" s="601"/>
      <c r="DP45" s="601"/>
      <c r="DQ45" s="601"/>
      <c r="DR45" s="601"/>
      <c r="DS45" s="601"/>
      <c r="DT45" s="601"/>
      <c r="DU45" s="601"/>
      <c r="DV45" s="602"/>
      <c r="DW45" s="603"/>
      <c r="DX45" s="604"/>
      <c r="DY45" s="604"/>
      <c r="DZ45" s="604"/>
      <c r="EA45" s="604"/>
      <c r="EB45" s="604"/>
      <c r="EC45" s="605"/>
    </row>
    <row r="46" spans="2:133" ht="11.25" customHeight="1" x14ac:dyDescent="0.15">
      <c r="CD46" s="633"/>
      <c r="CE46" s="634"/>
      <c r="CF46" s="606" t="s">
        <v>353</v>
      </c>
      <c r="CG46" s="607"/>
      <c r="CH46" s="607"/>
      <c r="CI46" s="607"/>
      <c r="CJ46" s="607"/>
      <c r="CK46" s="607"/>
      <c r="CL46" s="607"/>
      <c r="CM46" s="607"/>
      <c r="CN46" s="607"/>
      <c r="CO46" s="607"/>
      <c r="CP46" s="607"/>
      <c r="CQ46" s="608"/>
      <c r="CR46" s="609">
        <v>4650164</v>
      </c>
      <c r="CS46" s="610"/>
      <c r="CT46" s="610"/>
      <c r="CU46" s="610"/>
      <c r="CV46" s="610"/>
      <c r="CW46" s="610"/>
      <c r="CX46" s="610"/>
      <c r="CY46" s="611"/>
      <c r="CZ46" s="612">
        <v>4.8</v>
      </c>
      <c r="DA46" s="613"/>
      <c r="DB46" s="613"/>
      <c r="DC46" s="614"/>
      <c r="DD46" s="597">
        <v>1092265</v>
      </c>
      <c r="DE46" s="610"/>
      <c r="DF46" s="610"/>
      <c r="DG46" s="610"/>
      <c r="DH46" s="610"/>
      <c r="DI46" s="610"/>
      <c r="DJ46" s="610"/>
      <c r="DK46" s="611"/>
      <c r="DL46" s="600"/>
      <c r="DM46" s="601"/>
      <c r="DN46" s="601"/>
      <c r="DO46" s="601"/>
      <c r="DP46" s="601"/>
      <c r="DQ46" s="601"/>
      <c r="DR46" s="601"/>
      <c r="DS46" s="601"/>
      <c r="DT46" s="601"/>
      <c r="DU46" s="601"/>
      <c r="DV46" s="602"/>
      <c r="DW46" s="603"/>
      <c r="DX46" s="604"/>
      <c r="DY46" s="604"/>
      <c r="DZ46" s="604"/>
      <c r="EA46" s="604"/>
      <c r="EB46" s="604"/>
      <c r="EC46" s="605"/>
    </row>
    <row r="47" spans="2:133" ht="11.25" customHeight="1" x14ac:dyDescent="0.15">
      <c r="CD47" s="633"/>
      <c r="CE47" s="634"/>
      <c r="CF47" s="606" t="s">
        <v>354</v>
      </c>
      <c r="CG47" s="607"/>
      <c r="CH47" s="607"/>
      <c r="CI47" s="607"/>
      <c r="CJ47" s="607"/>
      <c r="CK47" s="607"/>
      <c r="CL47" s="607"/>
      <c r="CM47" s="607"/>
      <c r="CN47" s="607"/>
      <c r="CO47" s="607"/>
      <c r="CP47" s="607"/>
      <c r="CQ47" s="608"/>
      <c r="CR47" s="609" t="s">
        <v>122</v>
      </c>
      <c r="CS47" s="598"/>
      <c r="CT47" s="598"/>
      <c r="CU47" s="598"/>
      <c r="CV47" s="598"/>
      <c r="CW47" s="598"/>
      <c r="CX47" s="598"/>
      <c r="CY47" s="599"/>
      <c r="CZ47" s="612" t="s">
        <v>122</v>
      </c>
      <c r="DA47" s="637"/>
      <c r="DB47" s="637"/>
      <c r="DC47" s="638"/>
      <c r="DD47" s="597" t="s">
        <v>122</v>
      </c>
      <c r="DE47" s="598"/>
      <c r="DF47" s="598"/>
      <c r="DG47" s="598"/>
      <c r="DH47" s="598"/>
      <c r="DI47" s="598"/>
      <c r="DJ47" s="598"/>
      <c r="DK47" s="599"/>
      <c r="DL47" s="600"/>
      <c r="DM47" s="601"/>
      <c r="DN47" s="601"/>
      <c r="DO47" s="601"/>
      <c r="DP47" s="601"/>
      <c r="DQ47" s="601"/>
      <c r="DR47" s="601"/>
      <c r="DS47" s="601"/>
      <c r="DT47" s="601"/>
      <c r="DU47" s="601"/>
      <c r="DV47" s="602"/>
      <c r="DW47" s="603"/>
      <c r="DX47" s="604"/>
      <c r="DY47" s="604"/>
      <c r="DZ47" s="604"/>
      <c r="EA47" s="604"/>
      <c r="EB47" s="604"/>
      <c r="EC47" s="605"/>
    </row>
    <row r="48" spans="2:133" x14ac:dyDescent="0.15">
      <c r="CD48" s="635"/>
      <c r="CE48" s="636"/>
      <c r="CF48" s="606" t="s">
        <v>355</v>
      </c>
      <c r="CG48" s="607"/>
      <c r="CH48" s="607"/>
      <c r="CI48" s="607"/>
      <c r="CJ48" s="607"/>
      <c r="CK48" s="607"/>
      <c r="CL48" s="607"/>
      <c r="CM48" s="607"/>
      <c r="CN48" s="607"/>
      <c r="CO48" s="607"/>
      <c r="CP48" s="607"/>
      <c r="CQ48" s="608"/>
      <c r="CR48" s="609" t="s">
        <v>122</v>
      </c>
      <c r="CS48" s="610"/>
      <c r="CT48" s="610"/>
      <c r="CU48" s="610"/>
      <c r="CV48" s="610"/>
      <c r="CW48" s="610"/>
      <c r="CX48" s="610"/>
      <c r="CY48" s="611"/>
      <c r="CZ48" s="612" t="s">
        <v>122</v>
      </c>
      <c r="DA48" s="613"/>
      <c r="DB48" s="613"/>
      <c r="DC48" s="614"/>
      <c r="DD48" s="597" t="s">
        <v>122</v>
      </c>
      <c r="DE48" s="610"/>
      <c r="DF48" s="610"/>
      <c r="DG48" s="610"/>
      <c r="DH48" s="610"/>
      <c r="DI48" s="610"/>
      <c r="DJ48" s="610"/>
      <c r="DK48" s="611"/>
      <c r="DL48" s="600"/>
      <c r="DM48" s="601"/>
      <c r="DN48" s="601"/>
      <c r="DO48" s="601"/>
      <c r="DP48" s="601"/>
      <c r="DQ48" s="601"/>
      <c r="DR48" s="601"/>
      <c r="DS48" s="601"/>
      <c r="DT48" s="601"/>
      <c r="DU48" s="601"/>
      <c r="DV48" s="602"/>
      <c r="DW48" s="603"/>
      <c r="DX48" s="604"/>
      <c r="DY48" s="604"/>
      <c r="DZ48" s="604"/>
      <c r="EA48" s="604"/>
      <c r="EB48" s="604"/>
      <c r="EC48" s="605"/>
    </row>
    <row r="49" spans="82:133" ht="11.25" customHeight="1" x14ac:dyDescent="0.15">
      <c r="CD49" s="615" t="s">
        <v>356</v>
      </c>
      <c r="CE49" s="616"/>
      <c r="CF49" s="616"/>
      <c r="CG49" s="616"/>
      <c r="CH49" s="616"/>
      <c r="CI49" s="616"/>
      <c r="CJ49" s="616"/>
      <c r="CK49" s="616"/>
      <c r="CL49" s="616"/>
      <c r="CM49" s="616"/>
      <c r="CN49" s="616"/>
      <c r="CO49" s="616"/>
      <c r="CP49" s="616"/>
      <c r="CQ49" s="617"/>
      <c r="CR49" s="618">
        <v>96923060</v>
      </c>
      <c r="CS49" s="619"/>
      <c r="CT49" s="619"/>
      <c r="CU49" s="619"/>
      <c r="CV49" s="619"/>
      <c r="CW49" s="619"/>
      <c r="CX49" s="619"/>
      <c r="CY49" s="620"/>
      <c r="CZ49" s="621">
        <v>100</v>
      </c>
      <c r="DA49" s="622"/>
      <c r="DB49" s="622"/>
      <c r="DC49" s="623"/>
      <c r="DD49" s="624">
        <v>60012554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T4mFsufBvlsCavrDc/u7i16ul8kh5FqaVAi0lUzX9V8N11nurg8CX8YLc+6F+5Ck6aTemhIqQL61V9l1pe8/vg==" saltValue="omO19vu5kwhnkFYsQVLSz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DB15" sqref="DB15:DF15"/>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379</v>
      </c>
      <c r="C7" s="1082"/>
      <c r="D7" s="1082"/>
      <c r="E7" s="1082"/>
      <c r="F7" s="1082"/>
      <c r="G7" s="1082"/>
      <c r="H7" s="1082"/>
      <c r="I7" s="1082"/>
      <c r="J7" s="1082"/>
      <c r="K7" s="1082"/>
      <c r="L7" s="1082"/>
      <c r="M7" s="1082"/>
      <c r="N7" s="1082"/>
      <c r="O7" s="1082"/>
      <c r="P7" s="1083"/>
      <c r="Q7" s="1135">
        <v>96474</v>
      </c>
      <c r="R7" s="1136"/>
      <c r="S7" s="1136"/>
      <c r="T7" s="1136"/>
      <c r="U7" s="1136"/>
      <c r="V7" s="1136">
        <v>96059</v>
      </c>
      <c r="W7" s="1136"/>
      <c r="X7" s="1136"/>
      <c r="Y7" s="1136"/>
      <c r="Z7" s="1136"/>
      <c r="AA7" s="1136">
        <v>415</v>
      </c>
      <c r="AB7" s="1136"/>
      <c r="AC7" s="1136"/>
      <c r="AD7" s="1136"/>
      <c r="AE7" s="1137"/>
      <c r="AF7" s="1138">
        <v>180</v>
      </c>
      <c r="AG7" s="1139"/>
      <c r="AH7" s="1139"/>
      <c r="AI7" s="1139"/>
      <c r="AJ7" s="1140"/>
      <c r="AK7" s="1122">
        <v>857</v>
      </c>
      <c r="AL7" s="1123"/>
      <c r="AM7" s="1123"/>
      <c r="AN7" s="1123"/>
      <c r="AO7" s="1123"/>
      <c r="AP7" s="1123">
        <v>98070</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593</v>
      </c>
      <c r="BT7" s="1127"/>
      <c r="BU7" s="1127"/>
      <c r="BV7" s="1127"/>
      <c r="BW7" s="1127"/>
      <c r="BX7" s="1127"/>
      <c r="BY7" s="1127"/>
      <c r="BZ7" s="1127"/>
      <c r="CA7" s="1127"/>
      <c r="CB7" s="1127"/>
      <c r="CC7" s="1127"/>
      <c r="CD7" s="1127"/>
      <c r="CE7" s="1127"/>
      <c r="CF7" s="1127"/>
      <c r="CG7" s="1128"/>
      <c r="CH7" s="1119">
        <v>1</v>
      </c>
      <c r="CI7" s="1120"/>
      <c r="CJ7" s="1120"/>
      <c r="CK7" s="1120"/>
      <c r="CL7" s="1121"/>
      <c r="CM7" s="1119">
        <v>52</v>
      </c>
      <c r="CN7" s="1120"/>
      <c r="CO7" s="1120"/>
      <c r="CP7" s="1120"/>
      <c r="CQ7" s="1121"/>
      <c r="CR7" s="1119">
        <v>5</v>
      </c>
      <c r="CS7" s="1120"/>
      <c r="CT7" s="1120"/>
      <c r="CU7" s="1120"/>
      <c r="CV7" s="1121"/>
      <c r="CW7" s="1119" t="s">
        <v>588</v>
      </c>
      <c r="CX7" s="1120"/>
      <c r="CY7" s="1120"/>
      <c r="CZ7" s="1120"/>
      <c r="DA7" s="1121"/>
      <c r="DB7" s="1119" t="s">
        <v>588</v>
      </c>
      <c r="DC7" s="1120"/>
      <c r="DD7" s="1120"/>
      <c r="DE7" s="1120"/>
      <c r="DF7" s="1121"/>
      <c r="DG7" s="1119" t="s">
        <v>588</v>
      </c>
      <c r="DH7" s="1120"/>
      <c r="DI7" s="1120"/>
      <c r="DJ7" s="1120"/>
      <c r="DK7" s="1121"/>
      <c r="DL7" s="1119" t="s">
        <v>588</v>
      </c>
      <c r="DM7" s="1120"/>
      <c r="DN7" s="1120"/>
      <c r="DO7" s="1120"/>
      <c r="DP7" s="1121"/>
      <c r="DQ7" s="1119" t="s">
        <v>594</v>
      </c>
      <c r="DR7" s="1120"/>
      <c r="DS7" s="1120"/>
      <c r="DT7" s="1120"/>
      <c r="DU7" s="1121"/>
      <c r="DV7" s="1146"/>
      <c r="DW7" s="1147"/>
      <c r="DX7" s="1147"/>
      <c r="DY7" s="1147"/>
      <c r="DZ7" s="1148"/>
      <c r="EA7" s="234"/>
    </row>
    <row r="8" spans="1:131" s="235" customFormat="1" ht="26.25" customHeight="1" x14ac:dyDescent="0.15">
      <c r="A8" s="241">
        <v>2</v>
      </c>
      <c r="B8" s="1062" t="s">
        <v>380</v>
      </c>
      <c r="C8" s="1063"/>
      <c r="D8" s="1063"/>
      <c r="E8" s="1063"/>
      <c r="F8" s="1063"/>
      <c r="G8" s="1063"/>
      <c r="H8" s="1063"/>
      <c r="I8" s="1063"/>
      <c r="J8" s="1063"/>
      <c r="K8" s="1063"/>
      <c r="L8" s="1063"/>
      <c r="M8" s="1063"/>
      <c r="N8" s="1063"/>
      <c r="O8" s="1063"/>
      <c r="P8" s="1064"/>
      <c r="Q8" s="1074">
        <v>27</v>
      </c>
      <c r="R8" s="1075"/>
      <c r="S8" s="1075"/>
      <c r="T8" s="1075"/>
      <c r="U8" s="1075"/>
      <c r="V8" s="1075">
        <v>17</v>
      </c>
      <c r="W8" s="1075"/>
      <c r="X8" s="1075"/>
      <c r="Y8" s="1075"/>
      <c r="Z8" s="1075"/>
      <c r="AA8" s="1075">
        <v>10</v>
      </c>
      <c r="AB8" s="1075"/>
      <c r="AC8" s="1075"/>
      <c r="AD8" s="1075"/>
      <c r="AE8" s="1076"/>
      <c r="AF8" s="1068">
        <v>10</v>
      </c>
      <c r="AG8" s="1069"/>
      <c r="AH8" s="1069"/>
      <c r="AI8" s="1069"/>
      <c r="AJ8" s="1070"/>
      <c r="AK8" s="1117">
        <v>8</v>
      </c>
      <c r="AL8" s="1118"/>
      <c r="AM8" s="1118"/>
      <c r="AN8" s="1118"/>
      <c r="AO8" s="1118"/>
      <c r="AP8" s="1118">
        <v>0</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595</v>
      </c>
      <c r="BT8" s="1046"/>
      <c r="BU8" s="1046"/>
      <c r="BV8" s="1046"/>
      <c r="BW8" s="1046"/>
      <c r="BX8" s="1046"/>
      <c r="BY8" s="1046"/>
      <c r="BZ8" s="1046"/>
      <c r="CA8" s="1046"/>
      <c r="CB8" s="1046"/>
      <c r="CC8" s="1046"/>
      <c r="CD8" s="1046"/>
      <c r="CE8" s="1046"/>
      <c r="CF8" s="1046"/>
      <c r="CG8" s="1047"/>
      <c r="CH8" s="1020">
        <v>5</v>
      </c>
      <c r="CI8" s="1021"/>
      <c r="CJ8" s="1021"/>
      <c r="CK8" s="1021"/>
      <c r="CL8" s="1022"/>
      <c r="CM8" s="1020">
        <v>30</v>
      </c>
      <c r="CN8" s="1021"/>
      <c r="CO8" s="1021"/>
      <c r="CP8" s="1021"/>
      <c r="CQ8" s="1022"/>
      <c r="CR8" s="1020">
        <v>10</v>
      </c>
      <c r="CS8" s="1021"/>
      <c r="CT8" s="1021"/>
      <c r="CU8" s="1021"/>
      <c r="CV8" s="1022"/>
      <c r="CW8" s="1020">
        <v>11</v>
      </c>
      <c r="CX8" s="1021"/>
      <c r="CY8" s="1021"/>
      <c r="CZ8" s="1021"/>
      <c r="DA8" s="1022"/>
      <c r="DB8" s="1020" t="s">
        <v>588</v>
      </c>
      <c r="DC8" s="1021"/>
      <c r="DD8" s="1021"/>
      <c r="DE8" s="1021"/>
      <c r="DF8" s="1022"/>
      <c r="DG8" s="1020" t="s">
        <v>588</v>
      </c>
      <c r="DH8" s="1021"/>
      <c r="DI8" s="1021"/>
      <c r="DJ8" s="1021"/>
      <c r="DK8" s="1022"/>
      <c r="DL8" s="1020" t="s">
        <v>588</v>
      </c>
      <c r="DM8" s="1021"/>
      <c r="DN8" s="1021"/>
      <c r="DO8" s="1021"/>
      <c r="DP8" s="1022"/>
      <c r="DQ8" s="1020" t="s">
        <v>588</v>
      </c>
      <c r="DR8" s="1021"/>
      <c r="DS8" s="1021"/>
      <c r="DT8" s="1021"/>
      <c r="DU8" s="1022"/>
      <c r="DV8" s="1023"/>
      <c r="DW8" s="1024"/>
      <c r="DX8" s="1024"/>
      <c r="DY8" s="1024"/>
      <c r="DZ8" s="1025"/>
      <c r="EA8" s="234"/>
    </row>
    <row r="9" spans="1:131" s="235" customFormat="1" ht="26.25" customHeight="1" x14ac:dyDescent="0.15">
      <c r="A9" s="241">
        <v>3</v>
      </c>
      <c r="B9" s="1062" t="s">
        <v>381</v>
      </c>
      <c r="C9" s="1063"/>
      <c r="D9" s="1063"/>
      <c r="E9" s="1063"/>
      <c r="F9" s="1063"/>
      <c r="G9" s="1063"/>
      <c r="H9" s="1063"/>
      <c r="I9" s="1063"/>
      <c r="J9" s="1063"/>
      <c r="K9" s="1063"/>
      <c r="L9" s="1063"/>
      <c r="M9" s="1063"/>
      <c r="N9" s="1063"/>
      <c r="O9" s="1063"/>
      <c r="P9" s="1064"/>
      <c r="Q9" s="1074">
        <v>866</v>
      </c>
      <c r="R9" s="1075"/>
      <c r="S9" s="1075"/>
      <c r="T9" s="1075"/>
      <c r="U9" s="1075"/>
      <c r="V9" s="1075">
        <v>866</v>
      </c>
      <c r="W9" s="1075"/>
      <c r="X9" s="1075"/>
      <c r="Y9" s="1075"/>
      <c r="Z9" s="1075"/>
      <c r="AA9" s="1075">
        <v>0</v>
      </c>
      <c r="AB9" s="1075"/>
      <c r="AC9" s="1075"/>
      <c r="AD9" s="1075"/>
      <c r="AE9" s="1076"/>
      <c r="AF9" s="1068" t="s">
        <v>382</v>
      </c>
      <c r="AG9" s="1069"/>
      <c r="AH9" s="1069"/>
      <c r="AI9" s="1069"/>
      <c r="AJ9" s="1070"/>
      <c r="AK9" s="1117">
        <v>0</v>
      </c>
      <c r="AL9" s="1118"/>
      <c r="AM9" s="1118"/>
      <c r="AN9" s="1118"/>
      <c r="AO9" s="1118"/>
      <c r="AP9" s="1118">
        <v>0</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596</v>
      </c>
      <c r="BT9" s="1046"/>
      <c r="BU9" s="1046"/>
      <c r="BV9" s="1046"/>
      <c r="BW9" s="1046"/>
      <c r="BX9" s="1046"/>
      <c r="BY9" s="1046"/>
      <c r="BZ9" s="1046"/>
      <c r="CA9" s="1046"/>
      <c r="CB9" s="1046"/>
      <c r="CC9" s="1046"/>
      <c r="CD9" s="1046"/>
      <c r="CE9" s="1046"/>
      <c r="CF9" s="1046"/>
      <c r="CG9" s="1047"/>
      <c r="CH9" s="1020">
        <v>1</v>
      </c>
      <c r="CI9" s="1021"/>
      <c r="CJ9" s="1021"/>
      <c r="CK9" s="1021"/>
      <c r="CL9" s="1022"/>
      <c r="CM9" s="1020">
        <v>56</v>
      </c>
      <c r="CN9" s="1021"/>
      <c r="CO9" s="1021"/>
      <c r="CP9" s="1021"/>
      <c r="CQ9" s="1022"/>
      <c r="CR9" s="1020">
        <v>1</v>
      </c>
      <c r="CS9" s="1021"/>
      <c r="CT9" s="1021"/>
      <c r="CU9" s="1021"/>
      <c r="CV9" s="1022"/>
      <c r="CW9" s="1020" t="s">
        <v>588</v>
      </c>
      <c r="CX9" s="1021"/>
      <c r="CY9" s="1021"/>
      <c r="CZ9" s="1021"/>
      <c r="DA9" s="1022"/>
      <c r="DB9" s="1020" t="s">
        <v>588</v>
      </c>
      <c r="DC9" s="1021"/>
      <c r="DD9" s="1021"/>
      <c r="DE9" s="1021"/>
      <c r="DF9" s="1022"/>
      <c r="DG9" s="1020" t="s">
        <v>588</v>
      </c>
      <c r="DH9" s="1021"/>
      <c r="DI9" s="1021"/>
      <c r="DJ9" s="1021"/>
      <c r="DK9" s="1022"/>
      <c r="DL9" s="1020" t="s">
        <v>588</v>
      </c>
      <c r="DM9" s="1021"/>
      <c r="DN9" s="1021"/>
      <c r="DO9" s="1021"/>
      <c r="DP9" s="1022"/>
      <c r="DQ9" s="1020" t="s">
        <v>588</v>
      </c>
      <c r="DR9" s="1021"/>
      <c r="DS9" s="1021"/>
      <c r="DT9" s="1021"/>
      <c r="DU9" s="1022"/>
      <c r="DV9" s="1023"/>
      <c r="DW9" s="1024"/>
      <c r="DX9" s="1024"/>
      <c r="DY9" s="1024"/>
      <c r="DZ9" s="1025"/>
      <c r="EA9" s="234"/>
    </row>
    <row r="10" spans="1:131" s="235" customFormat="1" ht="26.25" customHeight="1" x14ac:dyDescent="0.15">
      <c r="A10" s="241">
        <v>4</v>
      </c>
      <c r="B10" s="1062" t="s">
        <v>383</v>
      </c>
      <c r="C10" s="1063"/>
      <c r="D10" s="1063"/>
      <c r="E10" s="1063"/>
      <c r="F10" s="1063"/>
      <c r="G10" s="1063"/>
      <c r="H10" s="1063"/>
      <c r="I10" s="1063"/>
      <c r="J10" s="1063"/>
      <c r="K10" s="1063"/>
      <c r="L10" s="1063"/>
      <c r="M10" s="1063"/>
      <c r="N10" s="1063"/>
      <c r="O10" s="1063"/>
      <c r="P10" s="1064"/>
      <c r="Q10" s="1074">
        <v>10</v>
      </c>
      <c r="R10" s="1075"/>
      <c r="S10" s="1075"/>
      <c r="T10" s="1075"/>
      <c r="U10" s="1075"/>
      <c r="V10" s="1075">
        <v>10</v>
      </c>
      <c r="W10" s="1075"/>
      <c r="X10" s="1075"/>
      <c r="Y10" s="1075"/>
      <c r="Z10" s="1075"/>
      <c r="AA10" s="1075">
        <v>0</v>
      </c>
      <c r="AB10" s="1075"/>
      <c r="AC10" s="1075"/>
      <c r="AD10" s="1075"/>
      <c r="AE10" s="1076"/>
      <c r="AF10" s="1068" t="s">
        <v>384</v>
      </c>
      <c r="AG10" s="1069"/>
      <c r="AH10" s="1069"/>
      <c r="AI10" s="1069"/>
      <c r="AJ10" s="1070"/>
      <c r="AK10" s="1117">
        <v>2</v>
      </c>
      <c r="AL10" s="1118"/>
      <c r="AM10" s="1118"/>
      <c r="AN10" s="1118"/>
      <c r="AO10" s="1118"/>
      <c r="AP10" s="1118">
        <v>14</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597</v>
      </c>
      <c r="BT10" s="1046"/>
      <c r="BU10" s="1046"/>
      <c r="BV10" s="1046"/>
      <c r="BW10" s="1046"/>
      <c r="BX10" s="1046"/>
      <c r="BY10" s="1046"/>
      <c r="BZ10" s="1046"/>
      <c r="CA10" s="1046"/>
      <c r="CB10" s="1046"/>
      <c r="CC10" s="1046"/>
      <c r="CD10" s="1046"/>
      <c r="CE10" s="1046"/>
      <c r="CF10" s="1046"/>
      <c r="CG10" s="1047"/>
      <c r="CH10" s="1020">
        <v>-3</v>
      </c>
      <c r="CI10" s="1021"/>
      <c r="CJ10" s="1021"/>
      <c r="CK10" s="1021"/>
      <c r="CL10" s="1022"/>
      <c r="CM10" s="1020">
        <v>70</v>
      </c>
      <c r="CN10" s="1021"/>
      <c r="CO10" s="1021"/>
      <c r="CP10" s="1021"/>
      <c r="CQ10" s="1022"/>
      <c r="CR10" s="1020">
        <v>18</v>
      </c>
      <c r="CS10" s="1021"/>
      <c r="CT10" s="1021"/>
      <c r="CU10" s="1021"/>
      <c r="CV10" s="1022"/>
      <c r="CW10" s="1020">
        <v>1</v>
      </c>
      <c r="CX10" s="1021"/>
      <c r="CY10" s="1021"/>
      <c r="CZ10" s="1021"/>
      <c r="DA10" s="1022"/>
      <c r="DB10" s="1020" t="s">
        <v>588</v>
      </c>
      <c r="DC10" s="1021"/>
      <c r="DD10" s="1021"/>
      <c r="DE10" s="1021"/>
      <c r="DF10" s="1022"/>
      <c r="DG10" s="1020" t="s">
        <v>594</v>
      </c>
      <c r="DH10" s="1021"/>
      <c r="DI10" s="1021"/>
      <c r="DJ10" s="1021"/>
      <c r="DK10" s="1022"/>
      <c r="DL10" s="1020" t="s">
        <v>588</v>
      </c>
      <c r="DM10" s="1021"/>
      <c r="DN10" s="1021"/>
      <c r="DO10" s="1021"/>
      <c r="DP10" s="1022"/>
      <c r="DQ10" s="1020" t="s">
        <v>588</v>
      </c>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598</v>
      </c>
      <c r="BT11" s="1046"/>
      <c r="BU11" s="1046"/>
      <c r="BV11" s="1046"/>
      <c r="BW11" s="1046"/>
      <c r="BX11" s="1046"/>
      <c r="BY11" s="1046"/>
      <c r="BZ11" s="1046"/>
      <c r="CA11" s="1046"/>
      <c r="CB11" s="1046"/>
      <c r="CC11" s="1046"/>
      <c r="CD11" s="1046"/>
      <c r="CE11" s="1046"/>
      <c r="CF11" s="1046"/>
      <c r="CG11" s="1047"/>
      <c r="CH11" s="1020">
        <v>230</v>
      </c>
      <c r="CI11" s="1021"/>
      <c r="CJ11" s="1021"/>
      <c r="CK11" s="1021"/>
      <c r="CL11" s="1022"/>
      <c r="CM11" s="1020">
        <v>4271</v>
      </c>
      <c r="CN11" s="1021"/>
      <c r="CO11" s="1021"/>
      <c r="CP11" s="1021"/>
      <c r="CQ11" s="1022"/>
      <c r="CR11" s="1020">
        <v>650</v>
      </c>
      <c r="CS11" s="1021"/>
      <c r="CT11" s="1021"/>
      <c r="CU11" s="1021"/>
      <c r="CV11" s="1022"/>
      <c r="CW11" s="1020" t="s">
        <v>588</v>
      </c>
      <c r="CX11" s="1021"/>
      <c r="CY11" s="1021"/>
      <c r="CZ11" s="1021"/>
      <c r="DA11" s="1022"/>
      <c r="DB11" s="1020">
        <v>133</v>
      </c>
      <c r="DC11" s="1021"/>
      <c r="DD11" s="1021"/>
      <c r="DE11" s="1021"/>
      <c r="DF11" s="1022"/>
      <c r="DG11" s="1020" t="s">
        <v>588</v>
      </c>
      <c r="DH11" s="1021"/>
      <c r="DI11" s="1021"/>
      <c r="DJ11" s="1021"/>
      <c r="DK11" s="1022"/>
      <c r="DL11" s="1020" t="s">
        <v>588</v>
      </c>
      <c r="DM11" s="1021"/>
      <c r="DN11" s="1021"/>
      <c r="DO11" s="1021"/>
      <c r="DP11" s="1022"/>
      <c r="DQ11" s="1020" t="s">
        <v>588</v>
      </c>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599</v>
      </c>
      <c r="BT12" s="1046"/>
      <c r="BU12" s="1046"/>
      <c r="BV12" s="1046"/>
      <c r="BW12" s="1046"/>
      <c r="BX12" s="1046"/>
      <c r="BY12" s="1046"/>
      <c r="BZ12" s="1046"/>
      <c r="CA12" s="1046"/>
      <c r="CB12" s="1046"/>
      <c r="CC12" s="1046"/>
      <c r="CD12" s="1046"/>
      <c r="CE12" s="1046"/>
      <c r="CF12" s="1046"/>
      <c r="CG12" s="1047"/>
      <c r="CH12" s="1020">
        <v>-1</v>
      </c>
      <c r="CI12" s="1021"/>
      <c r="CJ12" s="1021"/>
      <c r="CK12" s="1021"/>
      <c r="CL12" s="1022"/>
      <c r="CM12" s="1020">
        <v>49</v>
      </c>
      <c r="CN12" s="1021"/>
      <c r="CO12" s="1021"/>
      <c r="CP12" s="1021"/>
      <c r="CQ12" s="1022"/>
      <c r="CR12" s="1020">
        <v>5</v>
      </c>
      <c r="CS12" s="1021"/>
      <c r="CT12" s="1021"/>
      <c r="CU12" s="1021"/>
      <c r="CV12" s="1022"/>
      <c r="CW12" s="1020" t="s">
        <v>588</v>
      </c>
      <c r="CX12" s="1021"/>
      <c r="CY12" s="1021"/>
      <c r="CZ12" s="1021"/>
      <c r="DA12" s="1022"/>
      <c r="DB12" s="1020" t="s">
        <v>588</v>
      </c>
      <c r="DC12" s="1021"/>
      <c r="DD12" s="1021"/>
      <c r="DE12" s="1021"/>
      <c r="DF12" s="1022"/>
      <c r="DG12" s="1020">
        <v>858</v>
      </c>
      <c r="DH12" s="1021"/>
      <c r="DI12" s="1021"/>
      <c r="DJ12" s="1021"/>
      <c r="DK12" s="1022"/>
      <c r="DL12" s="1020" t="s">
        <v>588</v>
      </c>
      <c r="DM12" s="1021"/>
      <c r="DN12" s="1021"/>
      <c r="DO12" s="1021"/>
      <c r="DP12" s="1022"/>
      <c r="DQ12" s="1020">
        <v>176</v>
      </c>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385</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386</v>
      </c>
      <c r="B23" s="975" t="s">
        <v>387</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190</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388</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390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362</v>
      </c>
      <c r="B26" s="1027"/>
      <c r="C26" s="1027"/>
      <c r="D26" s="1027"/>
      <c r="E26" s="1027"/>
      <c r="F26" s="1027"/>
      <c r="G26" s="1027"/>
      <c r="H26" s="1027"/>
      <c r="I26" s="1027"/>
      <c r="J26" s="1027"/>
      <c r="K26" s="1027"/>
      <c r="L26" s="1027"/>
      <c r="M26" s="1027"/>
      <c r="N26" s="1027"/>
      <c r="O26" s="1027"/>
      <c r="P26" s="1028"/>
      <c r="Q26" s="1032" t="s">
        <v>391</v>
      </c>
      <c r="R26" s="1033"/>
      <c r="S26" s="1033"/>
      <c r="T26" s="1033"/>
      <c r="U26" s="1034"/>
      <c r="V26" s="1032" t="s">
        <v>392</v>
      </c>
      <c r="W26" s="1033"/>
      <c r="X26" s="1033"/>
      <c r="Y26" s="1033"/>
      <c r="Z26" s="1034"/>
      <c r="AA26" s="1032" t="s">
        <v>393</v>
      </c>
      <c r="AB26" s="1033"/>
      <c r="AC26" s="1033"/>
      <c r="AD26" s="1033"/>
      <c r="AE26" s="1033"/>
      <c r="AF26" s="1090" t="s">
        <v>394</v>
      </c>
      <c r="AG26" s="1039"/>
      <c r="AH26" s="1039"/>
      <c r="AI26" s="1039"/>
      <c r="AJ26" s="1091"/>
      <c r="AK26" s="1033" t="s">
        <v>395</v>
      </c>
      <c r="AL26" s="1033"/>
      <c r="AM26" s="1033"/>
      <c r="AN26" s="1033"/>
      <c r="AO26" s="1034"/>
      <c r="AP26" s="1032" t="s">
        <v>396</v>
      </c>
      <c r="AQ26" s="1033"/>
      <c r="AR26" s="1033"/>
      <c r="AS26" s="1033"/>
      <c r="AT26" s="1034"/>
      <c r="AU26" s="1032" t="s">
        <v>397</v>
      </c>
      <c r="AV26" s="1033"/>
      <c r="AW26" s="1033"/>
      <c r="AX26" s="1033"/>
      <c r="AY26" s="1034"/>
      <c r="AZ26" s="1032" t="s">
        <v>398</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399</v>
      </c>
      <c r="C28" s="1082"/>
      <c r="D28" s="1082"/>
      <c r="E28" s="1082"/>
      <c r="F28" s="1082"/>
      <c r="G28" s="1082"/>
      <c r="H28" s="1082"/>
      <c r="I28" s="1082"/>
      <c r="J28" s="1082"/>
      <c r="K28" s="1082"/>
      <c r="L28" s="1082"/>
      <c r="M28" s="1082"/>
      <c r="N28" s="1082"/>
      <c r="O28" s="1082"/>
      <c r="P28" s="1083"/>
      <c r="Q28" s="1084">
        <v>29955</v>
      </c>
      <c r="R28" s="1085"/>
      <c r="S28" s="1085"/>
      <c r="T28" s="1085"/>
      <c r="U28" s="1085"/>
      <c r="V28" s="1085">
        <v>29802</v>
      </c>
      <c r="W28" s="1085"/>
      <c r="X28" s="1085"/>
      <c r="Y28" s="1085"/>
      <c r="Z28" s="1085"/>
      <c r="AA28" s="1085">
        <v>153</v>
      </c>
      <c r="AB28" s="1085"/>
      <c r="AC28" s="1085"/>
      <c r="AD28" s="1085"/>
      <c r="AE28" s="1086"/>
      <c r="AF28" s="1087">
        <v>153</v>
      </c>
      <c r="AG28" s="1085"/>
      <c r="AH28" s="1085"/>
      <c r="AI28" s="1085"/>
      <c r="AJ28" s="1088"/>
      <c r="AK28" s="1089">
        <v>2648</v>
      </c>
      <c r="AL28" s="1077"/>
      <c r="AM28" s="1077"/>
      <c r="AN28" s="1077"/>
      <c r="AO28" s="1077"/>
      <c r="AP28" s="1077" t="s">
        <v>586</v>
      </c>
      <c r="AQ28" s="1077"/>
      <c r="AR28" s="1077"/>
      <c r="AS28" s="1077"/>
      <c r="AT28" s="1077"/>
      <c r="AU28" s="1077" t="s">
        <v>586</v>
      </c>
      <c r="AV28" s="1077"/>
      <c r="AW28" s="1077"/>
      <c r="AX28" s="1077"/>
      <c r="AY28" s="1077"/>
      <c r="AZ28" s="1078" t="s">
        <v>586</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400</v>
      </c>
      <c r="C29" s="1063"/>
      <c r="D29" s="1063"/>
      <c r="E29" s="1063"/>
      <c r="F29" s="1063"/>
      <c r="G29" s="1063"/>
      <c r="H29" s="1063"/>
      <c r="I29" s="1063"/>
      <c r="J29" s="1063"/>
      <c r="K29" s="1063"/>
      <c r="L29" s="1063"/>
      <c r="M29" s="1063"/>
      <c r="N29" s="1063"/>
      <c r="O29" s="1063"/>
      <c r="P29" s="1064"/>
      <c r="Q29" s="1074">
        <v>25072</v>
      </c>
      <c r="R29" s="1075"/>
      <c r="S29" s="1075"/>
      <c r="T29" s="1075"/>
      <c r="U29" s="1075"/>
      <c r="V29" s="1075">
        <v>23870</v>
      </c>
      <c r="W29" s="1075"/>
      <c r="X29" s="1075"/>
      <c r="Y29" s="1075"/>
      <c r="Z29" s="1075"/>
      <c r="AA29" s="1075">
        <v>1202</v>
      </c>
      <c r="AB29" s="1075"/>
      <c r="AC29" s="1075"/>
      <c r="AD29" s="1075"/>
      <c r="AE29" s="1076"/>
      <c r="AF29" s="1068">
        <v>1202</v>
      </c>
      <c r="AG29" s="1069"/>
      <c r="AH29" s="1069"/>
      <c r="AI29" s="1069"/>
      <c r="AJ29" s="1070"/>
      <c r="AK29" s="1011">
        <v>3811</v>
      </c>
      <c r="AL29" s="1002"/>
      <c r="AM29" s="1002"/>
      <c r="AN29" s="1002"/>
      <c r="AO29" s="1002"/>
      <c r="AP29" s="1002" t="s">
        <v>587</v>
      </c>
      <c r="AQ29" s="1002"/>
      <c r="AR29" s="1002"/>
      <c r="AS29" s="1002"/>
      <c r="AT29" s="1002"/>
      <c r="AU29" s="1002" t="s">
        <v>587</v>
      </c>
      <c r="AV29" s="1002"/>
      <c r="AW29" s="1002"/>
      <c r="AX29" s="1002"/>
      <c r="AY29" s="1002"/>
      <c r="AZ29" s="1073" t="s">
        <v>587</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401</v>
      </c>
      <c r="C30" s="1063"/>
      <c r="D30" s="1063"/>
      <c r="E30" s="1063"/>
      <c r="F30" s="1063"/>
      <c r="G30" s="1063"/>
      <c r="H30" s="1063"/>
      <c r="I30" s="1063"/>
      <c r="J30" s="1063"/>
      <c r="K30" s="1063"/>
      <c r="L30" s="1063"/>
      <c r="M30" s="1063"/>
      <c r="N30" s="1063"/>
      <c r="O30" s="1063"/>
      <c r="P30" s="1064"/>
      <c r="Q30" s="1074">
        <v>3643</v>
      </c>
      <c r="R30" s="1075"/>
      <c r="S30" s="1075"/>
      <c r="T30" s="1075"/>
      <c r="U30" s="1075"/>
      <c r="V30" s="1075">
        <v>3492</v>
      </c>
      <c r="W30" s="1075"/>
      <c r="X30" s="1075"/>
      <c r="Y30" s="1075"/>
      <c r="Z30" s="1075"/>
      <c r="AA30" s="1075">
        <v>151</v>
      </c>
      <c r="AB30" s="1075"/>
      <c r="AC30" s="1075"/>
      <c r="AD30" s="1075"/>
      <c r="AE30" s="1076"/>
      <c r="AF30" s="1068">
        <v>151</v>
      </c>
      <c r="AG30" s="1069"/>
      <c r="AH30" s="1069"/>
      <c r="AI30" s="1069"/>
      <c r="AJ30" s="1070"/>
      <c r="AK30" s="1011">
        <v>819</v>
      </c>
      <c r="AL30" s="1002"/>
      <c r="AM30" s="1002"/>
      <c r="AN30" s="1002"/>
      <c r="AO30" s="1002"/>
      <c r="AP30" s="1002" t="s">
        <v>586</v>
      </c>
      <c r="AQ30" s="1002"/>
      <c r="AR30" s="1002"/>
      <c r="AS30" s="1002"/>
      <c r="AT30" s="1002"/>
      <c r="AU30" s="1002" t="s">
        <v>586</v>
      </c>
      <c r="AV30" s="1002"/>
      <c r="AW30" s="1002"/>
      <c r="AX30" s="1002"/>
      <c r="AY30" s="1002"/>
      <c r="AZ30" s="1073" t="s">
        <v>586</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402</v>
      </c>
      <c r="C31" s="1063"/>
      <c r="D31" s="1063"/>
      <c r="E31" s="1063"/>
      <c r="F31" s="1063"/>
      <c r="G31" s="1063"/>
      <c r="H31" s="1063"/>
      <c r="I31" s="1063"/>
      <c r="J31" s="1063"/>
      <c r="K31" s="1063"/>
      <c r="L31" s="1063"/>
      <c r="M31" s="1063"/>
      <c r="N31" s="1063"/>
      <c r="O31" s="1063"/>
      <c r="P31" s="1064"/>
      <c r="Q31" s="1074">
        <v>498</v>
      </c>
      <c r="R31" s="1075"/>
      <c r="S31" s="1075"/>
      <c r="T31" s="1075"/>
      <c r="U31" s="1075"/>
      <c r="V31" s="1075">
        <v>509</v>
      </c>
      <c r="W31" s="1075"/>
      <c r="X31" s="1075"/>
      <c r="Y31" s="1075"/>
      <c r="Z31" s="1075"/>
      <c r="AA31" s="1075">
        <f>Q31-V31</f>
        <v>-11</v>
      </c>
      <c r="AB31" s="1075"/>
      <c r="AC31" s="1075"/>
      <c r="AD31" s="1075"/>
      <c r="AE31" s="1076"/>
      <c r="AF31" s="1068">
        <v>666</v>
      </c>
      <c r="AG31" s="1069"/>
      <c r="AH31" s="1069"/>
      <c r="AI31" s="1069"/>
      <c r="AJ31" s="1070"/>
      <c r="AK31" s="1011">
        <v>171</v>
      </c>
      <c r="AL31" s="1002"/>
      <c r="AM31" s="1002"/>
      <c r="AN31" s="1002"/>
      <c r="AO31" s="1002"/>
      <c r="AP31" s="1002">
        <v>408</v>
      </c>
      <c r="AQ31" s="1002"/>
      <c r="AR31" s="1002"/>
      <c r="AS31" s="1002"/>
      <c r="AT31" s="1002"/>
      <c r="AU31" s="1002">
        <v>241</v>
      </c>
      <c r="AV31" s="1002"/>
      <c r="AW31" s="1002"/>
      <c r="AX31" s="1002"/>
      <c r="AY31" s="1002"/>
      <c r="AZ31" s="1073" t="s">
        <v>586</v>
      </c>
      <c r="BA31" s="1073"/>
      <c r="BB31" s="1073"/>
      <c r="BC31" s="1073"/>
      <c r="BD31" s="1073"/>
      <c r="BE31" s="1057" t="s">
        <v>403</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404</v>
      </c>
      <c r="C32" s="1063"/>
      <c r="D32" s="1063"/>
      <c r="E32" s="1063"/>
      <c r="F32" s="1063"/>
      <c r="G32" s="1063"/>
      <c r="H32" s="1063"/>
      <c r="I32" s="1063"/>
      <c r="J32" s="1063"/>
      <c r="K32" s="1063"/>
      <c r="L32" s="1063"/>
      <c r="M32" s="1063"/>
      <c r="N32" s="1063"/>
      <c r="O32" s="1063"/>
      <c r="P32" s="1064"/>
      <c r="Q32" s="1074">
        <v>197</v>
      </c>
      <c r="R32" s="1075"/>
      <c r="S32" s="1075"/>
      <c r="T32" s="1075"/>
      <c r="U32" s="1075"/>
      <c r="V32" s="1075">
        <v>168</v>
      </c>
      <c r="W32" s="1075"/>
      <c r="X32" s="1075"/>
      <c r="Y32" s="1075"/>
      <c r="Z32" s="1075"/>
      <c r="AA32" s="1075">
        <f t="shared" ref="AA32:AA36" si="0">Q32-V32</f>
        <v>29</v>
      </c>
      <c r="AB32" s="1075"/>
      <c r="AC32" s="1075"/>
      <c r="AD32" s="1075"/>
      <c r="AE32" s="1076"/>
      <c r="AF32" s="1068" t="s">
        <v>405</v>
      </c>
      <c r="AG32" s="1069"/>
      <c r="AH32" s="1069"/>
      <c r="AI32" s="1069"/>
      <c r="AJ32" s="1070"/>
      <c r="AK32" s="1011" t="s">
        <v>588</v>
      </c>
      <c r="AL32" s="1002"/>
      <c r="AM32" s="1002"/>
      <c r="AN32" s="1002"/>
      <c r="AO32" s="1002"/>
      <c r="AP32" s="1002">
        <v>44</v>
      </c>
      <c r="AQ32" s="1002"/>
      <c r="AR32" s="1002"/>
      <c r="AS32" s="1002"/>
      <c r="AT32" s="1002"/>
      <c r="AU32" s="1002" t="s">
        <v>588</v>
      </c>
      <c r="AV32" s="1002"/>
      <c r="AW32" s="1002"/>
      <c r="AX32" s="1002"/>
      <c r="AY32" s="1002"/>
      <c r="AZ32" s="1073" t="s">
        <v>586</v>
      </c>
      <c r="BA32" s="1073"/>
      <c r="BB32" s="1073"/>
      <c r="BC32" s="1073"/>
      <c r="BD32" s="1073"/>
      <c r="BE32" s="1057" t="s">
        <v>406</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t="s">
        <v>407</v>
      </c>
      <c r="C33" s="1063"/>
      <c r="D33" s="1063"/>
      <c r="E33" s="1063"/>
      <c r="F33" s="1063"/>
      <c r="G33" s="1063"/>
      <c r="H33" s="1063"/>
      <c r="I33" s="1063"/>
      <c r="J33" s="1063"/>
      <c r="K33" s="1063"/>
      <c r="L33" s="1063"/>
      <c r="M33" s="1063"/>
      <c r="N33" s="1063"/>
      <c r="O33" s="1063"/>
      <c r="P33" s="1064"/>
      <c r="Q33" s="1074">
        <v>5147</v>
      </c>
      <c r="R33" s="1075"/>
      <c r="S33" s="1075"/>
      <c r="T33" s="1075"/>
      <c r="U33" s="1075"/>
      <c r="V33" s="1075">
        <v>4364</v>
      </c>
      <c r="W33" s="1075"/>
      <c r="X33" s="1075"/>
      <c r="Y33" s="1075"/>
      <c r="Z33" s="1075"/>
      <c r="AA33" s="1075">
        <f t="shared" si="0"/>
        <v>783</v>
      </c>
      <c r="AB33" s="1075"/>
      <c r="AC33" s="1075"/>
      <c r="AD33" s="1075"/>
      <c r="AE33" s="1076"/>
      <c r="AF33" s="1068">
        <v>5542</v>
      </c>
      <c r="AG33" s="1069"/>
      <c r="AH33" s="1069"/>
      <c r="AI33" s="1069"/>
      <c r="AJ33" s="1070"/>
      <c r="AK33" s="1011">
        <v>89</v>
      </c>
      <c r="AL33" s="1002"/>
      <c r="AM33" s="1002"/>
      <c r="AN33" s="1002"/>
      <c r="AO33" s="1002"/>
      <c r="AP33" s="1002">
        <v>20836</v>
      </c>
      <c r="AQ33" s="1002"/>
      <c r="AR33" s="1002"/>
      <c r="AS33" s="1002"/>
      <c r="AT33" s="1002"/>
      <c r="AU33" s="1002">
        <v>646</v>
      </c>
      <c r="AV33" s="1002"/>
      <c r="AW33" s="1002"/>
      <c r="AX33" s="1002"/>
      <c r="AY33" s="1002"/>
      <c r="AZ33" s="1073" t="s">
        <v>586</v>
      </c>
      <c r="BA33" s="1073"/>
      <c r="BB33" s="1073"/>
      <c r="BC33" s="1073"/>
      <c r="BD33" s="1073"/>
      <c r="BE33" s="1057" t="s">
        <v>406</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t="s">
        <v>408</v>
      </c>
      <c r="C34" s="1063"/>
      <c r="D34" s="1063"/>
      <c r="E34" s="1063"/>
      <c r="F34" s="1063"/>
      <c r="G34" s="1063"/>
      <c r="H34" s="1063"/>
      <c r="I34" s="1063"/>
      <c r="J34" s="1063"/>
      <c r="K34" s="1063"/>
      <c r="L34" s="1063"/>
      <c r="M34" s="1063"/>
      <c r="N34" s="1063"/>
      <c r="O34" s="1063"/>
      <c r="P34" s="1064"/>
      <c r="Q34" s="1074">
        <v>722</v>
      </c>
      <c r="R34" s="1075"/>
      <c r="S34" s="1075"/>
      <c r="T34" s="1075"/>
      <c r="U34" s="1075"/>
      <c r="V34" s="1075">
        <v>684</v>
      </c>
      <c r="W34" s="1075"/>
      <c r="X34" s="1075"/>
      <c r="Y34" s="1075"/>
      <c r="Z34" s="1075"/>
      <c r="AA34" s="1075">
        <f t="shared" si="0"/>
        <v>38</v>
      </c>
      <c r="AB34" s="1075"/>
      <c r="AC34" s="1075"/>
      <c r="AD34" s="1075"/>
      <c r="AE34" s="1076"/>
      <c r="AF34" s="1068">
        <v>244</v>
      </c>
      <c r="AG34" s="1069"/>
      <c r="AH34" s="1069"/>
      <c r="AI34" s="1069"/>
      <c r="AJ34" s="1070"/>
      <c r="AK34" s="1011">
        <v>502</v>
      </c>
      <c r="AL34" s="1002"/>
      <c r="AM34" s="1002"/>
      <c r="AN34" s="1002"/>
      <c r="AO34" s="1002"/>
      <c r="AP34" s="1002">
        <v>73</v>
      </c>
      <c r="AQ34" s="1002"/>
      <c r="AR34" s="1002"/>
      <c r="AS34" s="1002"/>
      <c r="AT34" s="1002"/>
      <c r="AU34" s="1002">
        <v>37</v>
      </c>
      <c r="AV34" s="1002"/>
      <c r="AW34" s="1002"/>
      <c r="AX34" s="1002"/>
      <c r="AY34" s="1002"/>
      <c r="AZ34" s="1073" t="s">
        <v>586</v>
      </c>
      <c r="BA34" s="1073"/>
      <c r="BB34" s="1073"/>
      <c r="BC34" s="1073"/>
      <c r="BD34" s="1073"/>
      <c r="BE34" s="1057" t="s">
        <v>409</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t="s">
        <v>410</v>
      </c>
      <c r="C35" s="1063"/>
      <c r="D35" s="1063"/>
      <c r="E35" s="1063"/>
      <c r="F35" s="1063"/>
      <c r="G35" s="1063"/>
      <c r="H35" s="1063"/>
      <c r="I35" s="1063"/>
      <c r="J35" s="1063"/>
      <c r="K35" s="1063"/>
      <c r="L35" s="1063"/>
      <c r="M35" s="1063"/>
      <c r="N35" s="1063"/>
      <c r="O35" s="1063"/>
      <c r="P35" s="1064"/>
      <c r="Q35" s="1074">
        <v>10251</v>
      </c>
      <c r="R35" s="1075"/>
      <c r="S35" s="1075"/>
      <c r="T35" s="1075"/>
      <c r="U35" s="1075"/>
      <c r="V35" s="1075">
        <v>10328</v>
      </c>
      <c r="W35" s="1075"/>
      <c r="X35" s="1075"/>
      <c r="Y35" s="1075"/>
      <c r="Z35" s="1075"/>
      <c r="AA35" s="1075">
        <f t="shared" si="0"/>
        <v>-77</v>
      </c>
      <c r="AB35" s="1075"/>
      <c r="AC35" s="1075"/>
      <c r="AD35" s="1075"/>
      <c r="AE35" s="1076"/>
      <c r="AF35" s="1068">
        <v>675</v>
      </c>
      <c r="AG35" s="1069"/>
      <c r="AH35" s="1069"/>
      <c r="AI35" s="1069"/>
      <c r="AJ35" s="1070"/>
      <c r="AK35" s="1011">
        <v>1760</v>
      </c>
      <c r="AL35" s="1002"/>
      <c r="AM35" s="1002"/>
      <c r="AN35" s="1002"/>
      <c r="AO35" s="1002"/>
      <c r="AP35" s="1002">
        <v>13951</v>
      </c>
      <c r="AQ35" s="1002"/>
      <c r="AR35" s="1002"/>
      <c r="AS35" s="1002"/>
      <c r="AT35" s="1002"/>
      <c r="AU35" s="1002">
        <v>9058</v>
      </c>
      <c r="AV35" s="1002"/>
      <c r="AW35" s="1002"/>
      <c r="AX35" s="1002"/>
      <c r="AY35" s="1002"/>
      <c r="AZ35" s="1073" t="s">
        <v>586</v>
      </c>
      <c r="BA35" s="1073"/>
      <c r="BB35" s="1073"/>
      <c r="BC35" s="1073"/>
      <c r="BD35" s="1073"/>
      <c r="BE35" s="1057" t="s">
        <v>403</v>
      </c>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t="s">
        <v>411</v>
      </c>
      <c r="C36" s="1063"/>
      <c r="D36" s="1063"/>
      <c r="E36" s="1063"/>
      <c r="F36" s="1063"/>
      <c r="G36" s="1063"/>
      <c r="H36" s="1063"/>
      <c r="I36" s="1063"/>
      <c r="J36" s="1063"/>
      <c r="K36" s="1063"/>
      <c r="L36" s="1063"/>
      <c r="M36" s="1063"/>
      <c r="N36" s="1063"/>
      <c r="O36" s="1063"/>
      <c r="P36" s="1064"/>
      <c r="Q36" s="1074">
        <v>6395</v>
      </c>
      <c r="R36" s="1075"/>
      <c r="S36" s="1075"/>
      <c r="T36" s="1075"/>
      <c r="U36" s="1075"/>
      <c r="V36" s="1075">
        <v>6199</v>
      </c>
      <c r="W36" s="1075"/>
      <c r="X36" s="1075"/>
      <c r="Y36" s="1075"/>
      <c r="Z36" s="1075"/>
      <c r="AA36" s="1075">
        <f t="shared" si="0"/>
        <v>196</v>
      </c>
      <c r="AB36" s="1075"/>
      <c r="AC36" s="1075"/>
      <c r="AD36" s="1075"/>
      <c r="AE36" s="1076"/>
      <c r="AF36" s="1068">
        <v>112</v>
      </c>
      <c r="AG36" s="1069"/>
      <c r="AH36" s="1069"/>
      <c r="AI36" s="1069"/>
      <c r="AJ36" s="1070"/>
      <c r="AK36" s="1011">
        <v>85</v>
      </c>
      <c r="AL36" s="1002"/>
      <c r="AM36" s="1002"/>
      <c r="AN36" s="1002"/>
      <c r="AO36" s="1002"/>
      <c r="AP36" s="1002">
        <v>32334</v>
      </c>
      <c r="AQ36" s="1002"/>
      <c r="AR36" s="1002"/>
      <c r="AS36" s="1002"/>
      <c r="AT36" s="1002"/>
      <c r="AU36" s="1002">
        <v>23151</v>
      </c>
      <c r="AV36" s="1002"/>
      <c r="AW36" s="1002"/>
      <c r="AX36" s="1002"/>
      <c r="AY36" s="1002"/>
      <c r="AZ36" s="1073" t="s">
        <v>586</v>
      </c>
      <c r="BA36" s="1073"/>
      <c r="BB36" s="1073"/>
      <c r="BC36" s="1073"/>
      <c r="BD36" s="1073"/>
      <c r="BE36" s="1057" t="s">
        <v>412</v>
      </c>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t="s">
        <v>413</v>
      </c>
      <c r="C37" s="1063"/>
      <c r="D37" s="1063"/>
      <c r="E37" s="1063"/>
      <c r="F37" s="1063"/>
      <c r="G37" s="1063"/>
      <c r="H37" s="1063"/>
      <c r="I37" s="1063"/>
      <c r="J37" s="1063"/>
      <c r="K37" s="1063"/>
      <c r="L37" s="1063"/>
      <c r="M37" s="1063"/>
      <c r="N37" s="1063"/>
      <c r="O37" s="1063"/>
      <c r="P37" s="1064"/>
      <c r="Q37" s="1074">
        <v>132</v>
      </c>
      <c r="R37" s="1075"/>
      <c r="S37" s="1075"/>
      <c r="T37" s="1075"/>
      <c r="U37" s="1075"/>
      <c r="V37" s="1075">
        <v>132</v>
      </c>
      <c r="W37" s="1075"/>
      <c r="X37" s="1075"/>
      <c r="Y37" s="1075"/>
      <c r="Z37" s="1075"/>
      <c r="AA37" s="1075">
        <f t="shared" ref="AA37" si="1">Q37-V37</f>
        <v>0</v>
      </c>
      <c r="AB37" s="1075"/>
      <c r="AC37" s="1075"/>
      <c r="AD37" s="1075"/>
      <c r="AE37" s="1076"/>
      <c r="AF37" s="1068" t="s">
        <v>405</v>
      </c>
      <c r="AG37" s="1069"/>
      <c r="AH37" s="1069"/>
      <c r="AI37" s="1069"/>
      <c r="AJ37" s="1070"/>
      <c r="AK37" s="1011">
        <v>2538</v>
      </c>
      <c r="AL37" s="1002"/>
      <c r="AM37" s="1002"/>
      <c r="AN37" s="1002"/>
      <c r="AO37" s="1002"/>
      <c r="AP37" s="1002">
        <v>274</v>
      </c>
      <c r="AQ37" s="1002"/>
      <c r="AR37" s="1002"/>
      <c r="AS37" s="1002"/>
      <c r="AT37" s="1002"/>
      <c r="AU37" s="1002">
        <v>274</v>
      </c>
      <c r="AV37" s="1002"/>
      <c r="AW37" s="1002"/>
      <c r="AX37" s="1002"/>
      <c r="AY37" s="1002"/>
      <c r="AZ37" s="1073" t="s">
        <v>586</v>
      </c>
      <c r="BA37" s="1073"/>
      <c r="BB37" s="1073"/>
      <c r="BC37" s="1073"/>
      <c r="BD37" s="1073"/>
      <c r="BE37" s="1057" t="s">
        <v>414</v>
      </c>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415</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386</v>
      </c>
      <c r="B63" s="975" t="s">
        <v>416</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8746</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417</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419</v>
      </c>
      <c r="B66" s="1027"/>
      <c r="C66" s="1027"/>
      <c r="D66" s="1027"/>
      <c r="E66" s="1027"/>
      <c r="F66" s="1027"/>
      <c r="G66" s="1027"/>
      <c r="H66" s="1027"/>
      <c r="I66" s="1027"/>
      <c r="J66" s="1027"/>
      <c r="K66" s="1027"/>
      <c r="L66" s="1027"/>
      <c r="M66" s="1027"/>
      <c r="N66" s="1027"/>
      <c r="O66" s="1027"/>
      <c r="P66" s="1028"/>
      <c r="Q66" s="1032" t="s">
        <v>420</v>
      </c>
      <c r="R66" s="1033"/>
      <c r="S66" s="1033"/>
      <c r="T66" s="1033"/>
      <c r="U66" s="1034"/>
      <c r="V66" s="1032" t="s">
        <v>421</v>
      </c>
      <c r="W66" s="1033"/>
      <c r="X66" s="1033"/>
      <c r="Y66" s="1033"/>
      <c r="Z66" s="1034"/>
      <c r="AA66" s="1032" t="s">
        <v>422</v>
      </c>
      <c r="AB66" s="1033"/>
      <c r="AC66" s="1033"/>
      <c r="AD66" s="1033"/>
      <c r="AE66" s="1034"/>
      <c r="AF66" s="1038" t="s">
        <v>423</v>
      </c>
      <c r="AG66" s="1039"/>
      <c r="AH66" s="1039"/>
      <c r="AI66" s="1039"/>
      <c r="AJ66" s="1040"/>
      <c r="AK66" s="1032" t="s">
        <v>424</v>
      </c>
      <c r="AL66" s="1027"/>
      <c r="AM66" s="1027"/>
      <c r="AN66" s="1027"/>
      <c r="AO66" s="1028"/>
      <c r="AP66" s="1032" t="s">
        <v>425</v>
      </c>
      <c r="AQ66" s="1033"/>
      <c r="AR66" s="1033"/>
      <c r="AS66" s="1033"/>
      <c r="AT66" s="1034"/>
      <c r="AU66" s="1032" t="s">
        <v>426</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589</v>
      </c>
      <c r="C68" s="1017"/>
      <c r="D68" s="1017"/>
      <c r="E68" s="1017"/>
      <c r="F68" s="1017"/>
      <c r="G68" s="1017"/>
      <c r="H68" s="1017"/>
      <c r="I68" s="1017"/>
      <c r="J68" s="1017"/>
      <c r="K68" s="1017"/>
      <c r="L68" s="1017"/>
      <c r="M68" s="1017"/>
      <c r="N68" s="1017"/>
      <c r="O68" s="1017"/>
      <c r="P68" s="1018"/>
      <c r="Q68" s="1019">
        <v>844</v>
      </c>
      <c r="R68" s="1013"/>
      <c r="S68" s="1013"/>
      <c r="T68" s="1013"/>
      <c r="U68" s="1013"/>
      <c r="V68" s="1013">
        <v>839</v>
      </c>
      <c r="W68" s="1013"/>
      <c r="X68" s="1013"/>
      <c r="Y68" s="1013"/>
      <c r="Z68" s="1013"/>
      <c r="AA68" s="1013">
        <v>5</v>
      </c>
      <c r="AB68" s="1013"/>
      <c r="AC68" s="1013"/>
      <c r="AD68" s="1013"/>
      <c r="AE68" s="1013"/>
      <c r="AF68" s="1013">
        <v>5</v>
      </c>
      <c r="AG68" s="1013"/>
      <c r="AH68" s="1013"/>
      <c r="AI68" s="1013"/>
      <c r="AJ68" s="1013"/>
      <c r="AK68" s="1013">
        <v>7</v>
      </c>
      <c r="AL68" s="1013"/>
      <c r="AM68" s="1013"/>
      <c r="AN68" s="1013"/>
      <c r="AO68" s="1013"/>
      <c r="AP68" s="1013" t="s">
        <v>588</v>
      </c>
      <c r="AQ68" s="1013"/>
      <c r="AR68" s="1013"/>
      <c r="AS68" s="1013"/>
      <c r="AT68" s="1013"/>
      <c r="AU68" s="1013" t="s">
        <v>588</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590</v>
      </c>
      <c r="C69" s="1006"/>
      <c r="D69" s="1006"/>
      <c r="E69" s="1006"/>
      <c r="F69" s="1006"/>
      <c r="G69" s="1006"/>
      <c r="H69" s="1006"/>
      <c r="I69" s="1006"/>
      <c r="J69" s="1006"/>
      <c r="K69" s="1006"/>
      <c r="L69" s="1006"/>
      <c r="M69" s="1006"/>
      <c r="N69" s="1006"/>
      <c r="O69" s="1006"/>
      <c r="P69" s="1007"/>
      <c r="Q69" s="1008">
        <v>130938</v>
      </c>
      <c r="R69" s="1002"/>
      <c r="S69" s="1002"/>
      <c r="T69" s="1002"/>
      <c r="U69" s="1002"/>
      <c r="V69" s="1002">
        <v>123520</v>
      </c>
      <c r="W69" s="1002"/>
      <c r="X69" s="1002"/>
      <c r="Y69" s="1002"/>
      <c r="Z69" s="1002"/>
      <c r="AA69" s="1002">
        <v>7418</v>
      </c>
      <c r="AB69" s="1002"/>
      <c r="AC69" s="1002"/>
      <c r="AD69" s="1002"/>
      <c r="AE69" s="1002"/>
      <c r="AF69" s="1002">
        <v>7418</v>
      </c>
      <c r="AG69" s="1002"/>
      <c r="AH69" s="1002"/>
      <c r="AI69" s="1002"/>
      <c r="AJ69" s="1002"/>
      <c r="AK69" s="1002" t="s">
        <v>588</v>
      </c>
      <c r="AL69" s="1002"/>
      <c r="AM69" s="1002"/>
      <c r="AN69" s="1002"/>
      <c r="AO69" s="1002"/>
      <c r="AP69" s="1002" t="s">
        <v>588</v>
      </c>
      <c r="AQ69" s="1002"/>
      <c r="AR69" s="1002"/>
      <c r="AS69" s="1002"/>
      <c r="AT69" s="1002"/>
      <c r="AU69" s="1002" t="s">
        <v>588</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591</v>
      </c>
      <c r="C70" s="1006"/>
      <c r="D70" s="1006"/>
      <c r="E70" s="1006"/>
      <c r="F70" s="1006"/>
      <c r="G70" s="1006"/>
      <c r="H70" s="1006"/>
      <c r="I70" s="1006"/>
      <c r="J70" s="1006"/>
      <c r="K70" s="1006"/>
      <c r="L70" s="1006"/>
      <c r="M70" s="1006"/>
      <c r="N70" s="1006"/>
      <c r="O70" s="1006"/>
      <c r="P70" s="1007"/>
      <c r="Q70" s="1008">
        <v>5824</v>
      </c>
      <c r="R70" s="1002"/>
      <c r="S70" s="1002"/>
      <c r="T70" s="1002"/>
      <c r="U70" s="1002"/>
      <c r="V70" s="1002">
        <v>5816</v>
      </c>
      <c r="W70" s="1002"/>
      <c r="X70" s="1002"/>
      <c r="Y70" s="1002"/>
      <c r="Z70" s="1002"/>
      <c r="AA70" s="1002">
        <v>8</v>
      </c>
      <c r="AB70" s="1002"/>
      <c r="AC70" s="1002"/>
      <c r="AD70" s="1002"/>
      <c r="AE70" s="1002"/>
      <c r="AF70" s="1002">
        <v>8</v>
      </c>
      <c r="AG70" s="1002"/>
      <c r="AH70" s="1002"/>
      <c r="AI70" s="1002"/>
      <c r="AJ70" s="1002"/>
      <c r="AK70" s="1002">
        <v>82</v>
      </c>
      <c r="AL70" s="1002"/>
      <c r="AM70" s="1002"/>
      <c r="AN70" s="1002"/>
      <c r="AO70" s="1002"/>
      <c r="AP70" s="1002" t="s">
        <v>588</v>
      </c>
      <c r="AQ70" s="1002"/>
      <c r="AR70" s="1002"/>
      <c r="AS70" s="1002"/>
      <c r="AT70" s="1002"/>
      <c r="AU70" s="1002" t="s">
        <v>588</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592</v>
      </c>
      <c r="C71" s="1006"/>
      <c r="D71" s="1006"/>
      <c r="E71" s="1006"/>
      <c r="F71" s="1006"/>
      <c r="G71" s="1006"/>
      <c r="H71" s="1006"/>
      <c r="I71" s="1006"/>
      <c r="J71" s="1006"/>
      <c r="K71" s="1006"/>
      <c r="L71" s="1006"/>
      <c r="M71" s="1006"/>
      <c r="N71" s="1006"/>
      <c r="O71" s="1006"/>
      <c r="P71" s="1007"/>
      <c r="Q71" s="1008">
        <v>127</v>
      </c>
      <c r="R71" s="1002"/>
      <c r="S71" s="1002"/>
      <c r="T71" s="1002"/>
      <c r="U71" s="1002"/>
      <c r="V71" s="1002">
        <v>61</v>
      </c>
      <c r="W71" s="1002"/>
      <c r="X71" s="1002"/>
      <c r="Y71" s="1002"/>
      <c r="Z71" s="1002"/>
      <c r="AA71" s="1002">
        <v>66</v>
      </c>
      <c r="AB71" s="1002"/>
      <c r="AC71" s="1002"/>
      <c r="AD71" s="1002"/>
      <c r="AE71" s="1002"/>
      <c r="AF71" s="1002">
        <v>66</v>
      </c>
      <c r="AG71" s="1002"/>
      <c r="AH71" s="1002"/>
      <c r="AI71" s="1002"/>
      <c r="AJ71" s="1002"/>
      <c r="AK71" s="1002" t="s">
        <v>588</v>
      </c>
      <c r="AL71" s="1002"/>
      <c r="AM71" s="1002"/>
      <c r="AN71" s="1002"/>
      <c r="AO71" s="1002"/>
      <c r="AP71" s="1002" t="s">
        <v>588</v>
      </c>
      <c r="AQ71" s="1002"/>
      <c r="AR71" s="1002"/>
      <c r="AS71" s="1002"/>
      <c r="AT71" s="1002"/>
      <c r="AU71" s="1002" t="s">
        <v>588</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386</v>
      </c>
      <c r="B88" s="975" t="s">
        <v>427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975" t="s">
        <v>428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430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433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435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436</v>
      </c>
      <c r="AB109" s="925"/>
      <c r="AC109" s="925"/>
      <c r="AD109" s="925"/>
      <c r="AE109" s="926"/>
      <c r="AF109" s="927" t="s">
        <v>300</v>
      </c>
      <c r="AG109" s="925"/>
      <c r="AH109" s="925"/>
      <c r="AI109" s="925"/>
      <c r="AJ109" s="926"/>
      <c r="AK109" s="927" t="s">
        <v>299</v>
      </c>
      <c r="AL109" s="925"/>
      <c r="AM109" s="925"/>
      <c r="AN109" s="925"/>
      <c r="AO109" s="926"/>
      <c r="AP109" s="927" t="s">
        <v>437</v>
      </c>
      <c r="AQ109" s="925"/>
      <c r="AR109" s="925"/>
      <c r="AS109" s="925"/>
      <c r="AT109" s="956"/>
      <c r="AU109" s="924" t="s">
        <v>435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436</v>
      </c>
      <c r="BR109" s="925"/>
      <c r="BS109" s="925"/>
      <c r="BT109" s="925"/>
      <c r="BU109" s="926"/>
      <c r="BV109" s="927" t="s">
        <v>300</v>
      </c>
      <c r="BW109" s="925"/>
      <c r="BX109" s="925"/>
      <c r="BY109" s="925"/>
      <c r="BZ109" s="926"/>
      <c r="CA109" s="927" t="s">
        <v>299</v>
      </c>
      <c r="CB109" s="925"/>
      <c r="CC109" s="925"/>
      <c r="CD109" s="925"/>
      <c r="CE109" s="926"/>
      <c r="CF109" s="963" t="s">
        <v>437</v>
      </c>
      <c r="CG109" s="963"/>
      <c r="CH109" s="963"/>
      <c r="CI109" s="963"/>
      <c r="CJ109" s="963"/>
      <c r="CK109" s="927" t="s">
        <v>438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436</v>
      </c>
      <c r="DH109" s="925"/>
      <c r="DI109" s="925"/>
      <c r="DJ109" s="925"/>
      <c r="DK109" s="926"/>
      <c r="DL109" s="927" t="s">
        <v>300</v>
      </c>
      <c r="DM109" s="925"/>
      <c r="DN109" s="925"/>
      <c r="DO109" s="925"/>
      <c r="DP109" s="926"/>
      <c r="DQ109" s="927" t="s">
        <v>299</v>
      </c>
      <c r="DR109" s="925"/>
      <c r="DS109" s="925"/>
      <c r="DT109" s="925"/>
      <c r="DU109" s="926"/>
      <c r="DV109" s="927" t="s">
        <v>437</v>
      </c>
      <c r="DW109" s="925"/>
      <c r="DX109" s="925"/>
      <c r="DY109" s="925"/>
      <c r="DZ109" s="956"/>
    </row>
    <row r="110" spans="1:131" s="226" customFormat="1" ht="26.25" customHeight="1" x14ac:dyDescent="0.15">
      <c r="A110" s="827" t="s">
        <v>439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8913715</v>
      </c>
      <c r="AB110" s="918"/>
      <c r="AC110" s="918"/>
      <c r="AD110" s="918"/>
      <c r="AE110" s="919"/>
      <c r="AF110" s="920">
        <v>9076416</v>
      </c>
      <c r="AG110" s="918"/>
      <c r="AH110" s="918"/>
      <c r="AI110" s="918"/>
      <c r="AJ110" s="919"/>
      <c r="AK110" s="920">
        <v>8902134</v>
      </c>
      <c r="AL110" s="918"/>
      <c r="AM110" s="918"/>
      <c r="AN110" s="918"/>
      <c r="AO110" s="919"/>
      <c r="AP110" s="921">
        <v>18.5</v>
      </c>
      <c r="AQ110" s="922"/>
      <c r="AR110" s="922"/>
      <c r="AS110" s="922"/>
      <c r="AT110" s="923"/>
      <c r="AU110" s="957" t="s">
        <v>67</v>
      </c>
      <c r="AV110" s="958"/>
      <c r="AW110" s="958"/>
      <c r="AX110" s="958"/>
      <c r="AY110" s="958"/>
      <c r="AZ110" s="883" t="s">
        <v>440</v>
      </c>
      <c r="BA110" s="828"/>
      <c r="BB110" s="828"/>
      <c r="BC110" s="828"/>
      <c r="BD110" s="828"/>
      <c r="BE110" s="828"/>
      <c r="BF110" s="828"/>
      <c r="BG110" s="828"/>
      <c r="BH110" s="828"/>
      <c r="BI110" s="828"/>
      <c r="BJ110" s="828"/>
      <c r="BK110" s="828"/>
      <c r="BL110" s="828"/>
      <c r="BM110" s="828"/>
      <c r="BN110" s="828"/>
      <c r="BO110" s="828"/>
      <c r="BP110" s="829"/>
      <c r="BQ110" s="884">
        <v>97623444</v>
      </c>
      <c r="BR110" s="865"/>
      <c r="BS110" s="865"/>
      <c r="BT110" s="865"/>
      <c r="BU110" s="865"/>
      <c r="BV110" s="865">
        <v>97557031</v>
      </c>
      <c r="BW110" s="865"/>
      <c r="BX110" s="865"/>
      <c r="BY110" s="865"/>
      <c r="BZ110" s="865"/>
      <c r="CA110" s="865">
        <v>98083733</v>
      </c>
      <c r="CB110" s="865"/>
      <c r="CC110" s="865"/>
      <c r="CD110" s="865"/>
      <c r="CE110" s="865"/>
      <c r="CF110" s="889">
        <v>204.3</v>
      </c>
      <c r="CG110" s="890"/>
      <c r="CH110" s="890"/>
      <c r="CI110" s="890"/>
      <c r="CJ110" s="890"/>
      <c r="CK110" s="953" t="s">
        <v>441</v>
      </c>
      <c r="CL110" s="839"/>
      <c r="CM110" s="914" t="s">
        <v>442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384</v>
      </c>
      <c r="DH110" s="865"/>
      <c r="DI110" s="865"/>
      <c r="DJ110" s="865"/>
      <c r="DK110" s="865"/>
      <c r="DL110" s="865" t="s">
        <v>443</v>
      </c>
      <c r="DM110" s="865"/>
      <c r="DN110" s="865"/>
      <c r="DO110" s="865"/>
      <c r="DP110" s="865"/>
      <c r="DQ110" s="865" t="s">
        <v>384</v>
      </c>
      <c r="DR110" s="865"/>
      <c r="DS110" s="865"/>
      <c r="DT110" s="865"/>
      <c r="DU110" s="865"/>
      <c r="DV110" s="866" t="s">
        <v>444</v>
      </c>
      <c r="DW110" s="866"/>
      <c r="DX110" s="866"/>
      <c r="DY110" s="866"/>
      <c r="DZ110" s="867"/>
    </row>
    <row r="111" spans="1:131" s="226" customFormat="1" ht="26.25" customHeight="1" x14ac:dyDescent="0.15">
      <c r="A111" s="794" t="s">
        <v>445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384</v>
      </c>
      <c r="AB111" s="946"/>
      <c r="AC111" s="946"/>
      <c r="AD111" s="946"/>
      <c r="AE111" s="947"/>
      <c r="AF111" s="948" t="s">
        <v>444</v>
      </c>
      <c r="AG111" s="946"/>
      <c r="AH111" s="946"/>
      <c r="AI111" s="946"/>
      <c r="AJ111" s="947"/>
      <c r="AK111" s="948" t="s">
        <v>405</v>
      </c>
      <c r="AL111" s="946"/>
      <c r="AM111" s="946"/>
      <c r="AN111" s="946"/>
      <c r="AO111" s="947"/>
      <c r="AP111" s="949" t="s">
        <v>382</v>
      </c>
      <c r="AQ111" s="950"/>
      <c r="AR111" s="950"/>
      <c r="AS111" s="950"/>
      <c r="AT111" s="951"/>
      <c r="AU111" s="959"/>
      <c r="AV111" s="960"/>
      <c r="AW111" s="960"/>
      <c r="AX111" s="960"/>
      <c r="AY111" s="960"/>
      <c r="AZ111" s="835" t="s">
        <v>446</v>
      </c>
      <c r="BA111" s="770"/>
      <c r="BB111" s="770"/>
      <c r="BC111" s="770"/>
      <c r="BD111" s="770"/>
      <c r="BE111" s="770"/>
      <c r="BF111" s="770"/>
      <c r="BG111" s="770"/>
      <c r="BH111" s="770"/>
      <c r="BI111" s="770"/>
      <c r="BJ111" s="770"/>
      <c r="BK111" s="770"/>
      <c r="BL111" s="770"/>
      <c r="BM111" s="770"/>
      <c r="BN111" s="770"/>
      <c r="BO111" s="770"/>
      <c r="BP111" s="771"/>
      <c r="BQ111" s="836">
        <v>256785</v>
      </c>
      <c r="BR111" s="837"/>
      <c r="BS111" s="837"/>
      <c r="BT111" s="837"/>
      <c r="BU111" s="837"/>
      <c r="BV111" s="837">
        <v>257573</v>
      </c>
      <c r="BW111" s="837"/>
      <c r="BX111" s="837"/>
      <c r="BY111" s="837"/>
      <c r="BZ111" s="837"/>
      <c r="CA111" s="837">
        <v>632021</v>
      </c>
      <c r="CB111" s="837"/>
      <c r="CC111" s="837"/>
      <c r="CD111" s="837"/>
      <c r="CE111" s="837"/>
      <c r="CF111" s="898">
        <v>1.3</v>
      </c>
      <c r="CG111" s="899"/>
      <c r="CH111" s="899"/>
      <c r="CI111" s="899"/>
      <c r="CJ111" s="899"/>
      <c r="CK111" s="954"/>
      <c r="CL111" s="841"/>
      <c r="CM111" s="844" t="s">
        <v>447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444</v>
      </c>
      <c r="DH111" s="837"/>
      <c r="DI111" s="837"/>
      <c r="DJ111" s="837"/>
      <c r="DK111" s="837"/>
      <c r="DL111" s="837" t="s">
        <v>384</v>
      </c>
      <c r="DM111" s="837"/>
      <c r="DN111" s="837"/>
      <c r="DO111" s="837"/>
      <c r="DP111" s="837"/>
      <c r="DQ111" s="837" t="s">
        <v>444</v>
      </c>
      <c r="DR111" s="837"/>
      <c r="DS111" s="837"/>
      <c r="DT111" s="837"/>
      <c r="DU111" s="837"/>
      <c r="DV111" s="814" t="s">
        <v>405</v>
      </c>
      <c r="DW111" s="814"/>
      <c r="DX111" s="814"/>
      <c r="DY111" s="814"/>
      <c r="DZ111" s="815"/>
    </row>
    <row r="112" spans="1:131" s="226" customFormat="1" ht="26.25" customHeight="1" x14ac:dyDescent="0.15">
      <c r="A112" s="939" t="s">
        <v>448</v>
      </c>
      <c r="B112" s="940"/>
      <c r="C112" s="770" t="s">
        <v>449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382</v>
      </c>
      <c r="AB112" s="800"/>
      <c r="AC112" s="800"/>
      <c r="AD112" s="800"/>
      <c r="AE112" s="801"/>
      <c r="AF112" s="802" t="s">
        <v>405</v>
      </c>
      <c r="AG112" s="800"/>
      <c r="AH112" s="800"/>
      <c r="AI112" s="800"/>
      <c r="AJ112" s="801"/>
      <c r="AK112" s="802" t="s">
        <v>450</v>
      </c>
      <c r="AL112" s="800"/>
      <c r="AM112" s="800"/>
      <c r="AN112" s="800"/>
      <c r="AO112" s="801"/>
      <c r="AP112" s="847" t="s">
        <v>384</v>
      </c>
      <c r="AQ112" s="848"/>
      <c r="AR112" s="848"/>
      <c r="AS112" s="848"/>
      <c r="AT112" s="849"/>
      <c r="AU112" s="959"/>
      <c r="AV112" s="960"/>
      <c r="AW112" s="960"/>
      <c r="AX112" s="960"/>
      <c r="AY112" s="960"/>
      <c r="AZ112" s="835" t="s">
        <v>451</v>
      </c>
      <c r="BA112" s="770"/>
      <c r="BB112" s="770"/>
      <c r="BC112" s="770"/>
      <c r="BD112" s="770"/>
      <c r="BE112" s="770"/>
      <c r="BF112" s="770"/>
      <c r="BG112" s="770"/>
      <c r="BH112" s="770"/>
      <c r="BI112" s="770"/>
      <c r="BJ112" s="770"/>
      <c r="BK112" s="770"/>
      <c r="BL112" s="770"/>
      <c r="BM112" s="770"/>
      <c r="BN112" s="770"/>
      <c r="BO112" s="770"/>
      <c r="BP112" s="771"/>
      <c r="BQ112" s="836">
        <v>32954328</v>
      </c>
      <c r="BR112" s="837"/>
      <c r="BS112" s="837"/>
      <c r="BT112" s="837"/>
      <c r="BU112" s="837"/>
      <c r="BV112" s="837">
        <v>32801607</v>
      </c>
      <c r="BW112" s="837"/>
      <c r="BX112" s="837"/>
      <c r="BY112" s="837"/>
      <c r="BZ112" s="837"/>
      <c r="CA112" s="837">
        <v>33407488</v>
      </c>
      <c r="CB112" s="837"/>
      <c r="CC112" s="837"/>
      <c r="CD112" s="837"/>
      <c r="CE112" s="837"/>
      <c r="CF112" s="898">
        <v>69.599999999999994</v>
      </c>
      <c r="CG112" s="899"/>
      <c r="CH112" s="899"/>
      <c r="CI112" s="899"/>
      <c r="CJ112" s="899"/>
      <c r="CK112" s="954"/>
      <c r="CL112" s="841"/>
      <c r="CM112" s="844" t="s">
        <v>452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384</v>
      </c>
      <c r="DH112" s="837"/>
      <c r="DI112" s="837"/>
      <c r="DJ112" s="837"/>
      <c r="DK112" s="837"/>
      <c r="DL112" s="837" t="s">
        <v>382</v>
      </c>
      <c r="DM112" s="837"/>
      <c r="DN112" s="837"/>
      <c r="DO112" s="837"/>
      <c r="DP112" s="837"/>
      <c r="DQ112" s="837" t="s">
        <v>384</v>
      </c>
      <c r="DR112" s="837"/>
      <c r="DS112" s="837"/>
      <c r="DT112" s="837"/>
      <c r="DU112" s="837"/>
      <c r="DV112" s="814" t="s">
        <v>444</v>
      </c>
      <c r="DW112" s="814"/>
      <c r="DX112" s="814"/>
      <c r="DY112" s="814"/>
      <c r="DZ112" s="815"/>
    </row>
    <row r="113" spans="1:130" s="226" customFormat="1" ht="26.25" customHeight="1" x14ac:dyDescent="0.15">
      <c r="A113" s="941"/>
      <c r="B113" s="942"/>
      <c r="C113" s="770" t="s">
        <v>453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2809137</v>
      </c>
      <c r="AB113" s="946"/>
      <c r="AC113" s="946"/>
      <c r="AD113" s="946"/>
      <c r="AE113" s="947"/>
      <c r="AF113" s="948">
        <v>2606440</v>
      </c>
      <c r="AG113" s="946"/>
      <c r="AH113" s="946"/>
      <c r="AI113" s="946"/>
      <c r="AJ113" s="947"/>
      <c r="AK113" s="948">
        <v>2835219</v>
      </c>
      <c r="AL113" s="946"/>
      <c r="AM113" s="946"/>
      <c r="AN113" s="946"/>
      <c r="AO113" s="947"/>
      <c r="AP113" s="949">
        <v>5.9</v>
      </c>
      <c r="AQ113" s="950"/>
      <c r="AR113" s="950"/>
      <c r="AS113" s="950"/>
      <c r="AT113" s="951"/>
      <c r="AU113" s="959"/>
      <c r="AV113" s="960"/>
      <c r="AW113" s="960"/>
      <c r="AX113" s="960"/>
      <c r="AY113" s="960"/>
      <c r="AZ113" s="835" t="s">
        <v>454</v>
      </c>
      <c r="BA113" s="770"/>
      <c r="BB113" s="770"/>
      <c r="BC113" s="770"/>
      <c r="BD113" s="770"/>
      <c r="BE113" s="770"/>
      <c r="BF113" s="770"/>
      <c r="BG113" s="770"/>
      <c r="BH113" s="770"/>
      <c r="BI113" s="770"/>
      <c r="BJ113" s="770"/>
      <c r="BK113" s="770"/>
      <c r="BL113" s="770"/>
      <c r="BM113" s="770"/>
      <c r="BN113" s="770"/>
      <c r="BO113" s="770"/>
      <c r="BP113" s="771"/>
      <c r="BQ113" s="836" t="s">
        <v>405</v>
      </c>
      <c r="BR113" s="837"/>
      <c r="BS113" s="837"/>
      <c r="BT113" s="837"/>
      <c r="BU113" s="837"/>
      <c r="BV113" s="837" t="s">
        <v>382</v>
      </c>
      <c r="BW113" s="837"/>
      <c r="BX113" s="837"/>
      <c r="BY113" s="837"/>
      <c r="BZ113" s="837"/>
      <c r="CA113" s="837" t="s">
        <v>450</v>
      </c>
      <c r="CB113" s="837"/>
      <c r="CC113" s="837"/>
      <c r="CD113" s="837"/>
      <c r="CE113" s="837"/>
      <c r="CF113" s="898" t="s">
        <v>450</v>
      </c>
      <c r="CG113" s="899"/>
      <c r="CH113" s="899"/>
      <c r="CI113" s="899"/>
      <c r="CJ113" s="899"/>
      <c r="CK113" s="954"/>
      <c r="CL113" s="841"/>
      <c r="CM113" s="844" t="s">
        <v>455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382</v>
      </c>
      <c r="DH113" s="800"/>
      <c r="DI113" s="800"/>
      <c r="DJ113" s="800"/>
      <c r="DK113" s="801"/>
      <c r="DL113" s="802" t="s">
        <v>382</v>
      </c>
      <c r="DM113" s="800"/>
      <c r="DN113" s="800"/>
      <c r="DO113" s="800"/>
      <c r="DP113" s="801"/>
      <c r="DQ113" s="802" t="s">
        <v>384</v>
      </c>
      <c r="DR113" s="800"/>
      <c r="DS113" s="800"/>
      <c r="DT113" s="800"/>
      <c r="DU113" s="801"/>
      <c r="DV113" s="847" t="s">
        <v>444</v>
      </c>
      <c r="DW113" s="848"/>
      <c r="DX113" s="848"/>
      <c r="DY113" s="848"/>
      <c r="DZ113" s="849"/>
    </row>
    <row r="114" spans="1:130" s="226" customFormat="1" ht="26.25" customHeight="1" x14ac:dyDescent="0.15">
      <c r="A114" s="941"/>
      <c r="B114" s="942"/>
      <c r="C114" s="770" t="s">
        <v>456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382</v>
      </c>
      <c r="AB114" s="800"/>
      <c r="AC114" s="800"/>
      <c r="AD114" s="800"/>
      <c r="AE114" s="801"/>
      <c r="AF114" s="802" t="s">
        <v>450</v>
      </c>
      <c r="AG114" s="800"/>
      <c r="AH114" s="800"/>
      <c r="AI114" s="800"/>
      <c r="AJ114" s="801"/>
      <c r="AK114" s="802" t="s">
        <v>450</v>
      </c>
      <c r="AL114" s="800"/>
      <c r="AM114" s="800"/>
      <c r="AN114" s="800"/>
      <c r="AO114" s="801"/>
      <c r="AP114" s="847" t="s">
        <v>444</v>
      </c>
      <c r="AQ114" s="848"/>
      <c r="AR114" s="848"/>
      <c r="AS114" s="848"/>
      <c r="AT114" s="849"/>
      <c r="AU114" s="959"/>
      <c r="AV114" s="960"/>
      <c r="AW114" s="960"/>
      <c r="AX114" s="960"/>
      <c r="AY114" s="960"/>
      <c r="AZ114" s="835" t="s">
        <v>457</v>
      </c>
      <c r="BA114" s="770"/>
      <c r="BB114" s="770"/>
      <c r="BC114" s="770"/>
      <c r="BD114" s="770"/>
      <c r="BE114" s="770"/>
      <c r="BF114" s="770"/>
      <c r="BG114" s="770"/>
      <c r="BH114" s="770"/>
      <c r="BI114" s="770"/>
      <c r="BJ114" s="770"/>
      <c r="BK114" s="770"/>
      <c r="BL114" s="770"/>
      <c r="BM114" s="770"/>
      <c r="BN114" s="770"/>
      <c r="BO114" s="770"/>
      <c r="BP114" s="771"/>
      <c r="BQ114" s="836">
        <v>17978255</v>
      </c>
      <c r="BR114" s="837"/>
      <c r="BS114" s="837"/>
      <c r="BT114" s="837"/>
      <c r="BU114" s="837"/>
      <c r="BV114" s="837">
        <v>18412462</v>
      </c>
      <c r="BW114" s="837"/>
      <c r="BX114" s="837"/>
      <c r="BY114" s="837"/>
      <c r="BZ114" s="837"/>
      <c r="CA114" s="837">
        <v>18544352</v>
      </c>
      <c r="CB114" s="837"/>
      <c r="CC114" s="837"/>
      <c r="CD114" s="837"/>
      <c r="CE114" s="837"/>
      <c r="CF114" s="898">
        <v>38.6</v>
      </c>
      <c r="CG114" s="899"/>
      <c r="CH114" s="899"/>
      <c r="CI114" s="899"/>
      <c r="CJ114" s="899"/>
      <c r="CK114" s="954"/>
      <c r="CL114" s="841"/>
      <c r="CM114" s="844" t="s">
        <v>458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444</v>
      </c>
      <c r="DH114" s="800"/>
      <c r="DI114" s="800"/>
      <c r="DJ114" s="800"/>
      <c r="DK114" s="801"/>
      <c r="DL114" s="802" t="s">
        <v>405</v>
      </c>
      <c r="DM114" s="800"/>
      <c r="DN114" s="800"/>
      <c r="DO114" s="800"/>
      <c r="DP114" s="801"/>
      <c r="DQ114" s="802" t="s">
        <v>384</v>
      </c>
      <c r="DR114" s="800"/>
      <c r="DS114" s="800"/>
      <c r="DT114" s="800"/>
      <c r="DU114" s="801"/>
      <c r="DV114" s="847" t="s">
        <v>444</v>
      </c>
      <c r="DW114" s="848"/>
      <c r="DX114" s="848"/>
      <c r="DY114" s="848"/>
      <c r="DZ114" s="849"/>
    </row>
    <row r="115" spans="1:130" s="226" customFormat="1" ht="26.25" customHeight="1" x14ac:dyDescent="0.15">
      <c r="A115" s="941"/>
      <c r="B115" s="942"/>
      <c r="C115" s="770" t="s">
        <v>459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959</v>
      </c>
      <c r="AB115" s="946"/>
      <c r="AC115" s="946"/>
      <c r="AD115" s="946"/>
      <c r="AE115" s="947"/>
      <c r="AF115" s="948">
        <v>635</v>
      </c>
      <c r="AG115" s="946"/>
      <c r="AH115" s="946"/>
      <c r="AI115" s="946"/>
      <c r="AJ115" s="947"/>
      <c r="AK115" s="948">
        <v>491</v>
      </c>
      <c r="AL115" s="946"/>
      <c r="AM115" s="946"/>
      <c r="AN115" s="946"/>
      <c r="AO115" s="947"/>
      <c r="AP115" s="949">
        <v>0</v>
      </c>
      <c r="AQ115" s="950"/>
      <c r="AR115" s="950"/>
      <c r="AS115" s="950"/>
      <c r="AT115" s="951"/>
      <c r="AU115" s="959"/>
      <c r="AV115" s="960"/>
      <c r="AW115" s="960"/>
      <c r="AX115" s="960"/>
      <c r="AY115" s="960"/>
      <c r="AZ115" s="835" t="s">
        <v>460</v>
      </c>
      <c r="BA115" s="770"/>
      <c r="BB115" s="770"/>
      <c r="BC115" s="770"/>
      <c r="BD115" s="770"/>
      <c r="BE115" s="770"/>
      <c r="BF115" s="770"/>
      <c r="BG115" s="770"/>
      <c r="BH115" s="770"/>
      <c r="BI115" s="770"/>
      <c r="BJ115" s="770"/>
      <c r="BK115" s="770"/>
      <c r="BL115" s="770"/>
      <c r="BM115" s="770"/>
      <c r="BN115" s="770"/>
      <c r="BO115" s="770"/>
      <c r="BP115" s="771"/>
      <c r="BQ115" s="836">
        <v>611031</v>
      </c>
      <c r="BR115" s="837"/>
      <c r="BS115" s="837"/>
      <c r="BT115" s="837"/>
      <c r="BU115" s="837"/>
      <c r="BV115" s="837">
        <v>567621</v>
      </c>
      <c r="BW115" s="837"/>
      <c r="BX115" s="837"/>
      <c r="BY115" s="837"/>
      <c r="BZ115" s="837"/>
      <c r="CA115" s="837">
        <v>556308</v>
      </c>
      <c r="CB115" s="837"/>
      <c r="CC115" s="837"/>
      <c r="CD115" s="837"/>
      <c r="CE115" s="837"/>
      <c r="CF115" s="898">
        <v>1.2</v>
      </c>
      <c r="CG115" s="899"/>
      <c r="CH115" s="899"/>
      <c r="CI115" s="899"/>
      <c r="CJ115" s="899"/>
      <c r="CK115" s="954"/>
      <c r="CL115" s="841"/>
      <c r="CM115" s="835" t="s">
        <v>461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256785</v>
      </c>
      <c r="DH115" s="800"/>
      <c r="DI115" s="800"/>
      <c r="DJ115" s="800"/>
      <c r="DK115" s="801"/>
      <c r="DL115" s="802">
        <v>257573</v>
      </c>
      <c r="DM115" s="800"/>
      <c r="DN115" s="800"/>
      <c r="DO115" s="800"/>
      <c r="DP115" s="801"/>
      <c r="DQ115" s="802">
        <v>632021</v>
      </c>
      <c r="DR115" s="800"/>
      <c r="DS115" s="800"/>
      <c r="DT115" s="800"/>
      <c r="DU115" s="801"/>
      <c r="DV115" s="847">
        <v>1.3</v>
      </c>
      <c r="DW115" s="848"/>
      <c r="DX115" s="848"/>
      <c r="DY115" s="848"/>
      <c r="DZ115" s="849"/>
    </row>
    <row r="116" spans="1:130" s="226" customFormat="1" ht="26.25" customHeight="1" x14ac:dyDescent="0.15">
      <c r="A116" s="943"/>
      <c r="B116" s="944"/>
      <c r="C116" s="903" t="s">
        <v>462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8867</v>
      </c>
      <c r="AB116" s="800"/>
      <c r="AC116" s="800"/>
      <c r="AD116" s="800"/>
      <c r="AE116" s="801"/>
      <c r="AF116" s="802">
        <v>937</v>
      </c>
      <c r="AG116" s="800"/>
      <c r="AH116" s="800"/>
      <c r="AI116" s="800"/>
      <c r="AJ116" s="801"/>
      <c r="AK116" s="802">
        <v>1024</v>
      </c>
      <c r="AL116" s="800"/>
      <c r="AM116" s="800"/>
      <c r="AN116" s="800"/>
      <c r="AO116" s="801"/>
      <c r="AP116" s="847">
        <v>0</v>
      </c>
      <c r="AQ116" s="848"/>
      <c r="AR116" s="848"/>
      <c r="AS116" s="848"/>
      <c r="AT116" s="849"/>
      <c r="AU116" s="959"/>
      <c r="AV116" s="960"/>
      <c r="AW116" s="960"/>
      <c r="AX116" s="960"/>
      <c r="AY116" s="960"/>
      <c r="AZ116" s="886" t="s">
        <v>463</v>
      </c>
      <c r="BA116" s="887"/>
      <c r="BB116" s="887"/>
      <c r="BC116" s="887"/>
      <c r="BD116" s="887"/>
      <c r="BE116" s="887"/>
      <c r="BF116" s="887"/>
      <c r="BG116" s="887"/>
      <c r="BH116" s="887"/>
      <c r="BI116" s="887"/>
      <c r="BJ116" s="887"/>
      <c r="BK116" s="887"/>
      <c r="BL116" s="887"/>
      <c r="BM116" s="887"/>
      <c r="BN116" s="887"/>
      <c r="BO116" s="887"/>
      <c r="BP116" s="888"/>
      <c r="BQ116" s="836" t="s">
        <v>382</v>
      </c>
      <c r="BR116" s="837"/>
      <c r="BS116" s="837"/>
      <c r="BT116" s="837"/>
      <c r="BU116" s="837"/>
      <c r="BV116" s="837" t="s">
        <v>444</v>
      </c>
      <c r="BW116" s="837"/>
      <c r="BX116" s="837"/>
      <c r="BY116" s="837"/>
      <c r="BZ116" s="837"/>
      <c r="CA116" s="837" t="s">
        <v>464</v>
      </c>
      <c r="CB116" s="837"/>
      <c r="CC116" s="837"/>
      <c r="CD116" s="837"/>
      <c r="CE116" s="837"/>
      <c r="CF116" s="898" t="s">
        <v>450</v>
      </c>
      <c r="CG116" s="899"/>
      <c r="CH116" s="899"/>
      <c r="CI116" s="899"/>
      <c r="CJ116" s="899"/>
      <c r="CK116" s="954"/>
      <c r="CL116" s="841"/>
      <c r="CM116" s="844" t="s">
        <v>465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382</v>
      </c>
      <c r="DH116" s="800"/>
      <c r="DI116" s="800"/>
      <c r="DJ116" s="800"/>
      <c r="DK116" s="801"/>
      <c r="DL116" s="802" t="s">
        <v>384</v>
      </c>
      <c r="DM116" s="800"/>
      <c r="DN116" s="800"/>
      <c r="DO116" s="800"/>
      <c r="DP116" s="801"/>
      <c r="DQ116" s="802" t="s">
        <v>444</v>
      </c>
      <c r="DR116" s="800"/>
      <c r="DS116" s="800"/>
      <c r="DT116" s="800"/>
      <c r="DU116" s="801"/>
      <c r="DV116" s="847" t="s">
        <v>405</v>
      </c>
      <c r="DW116" s="848"/>
      <c r="DX116" s="848"/>
      <c r="DY116" s="848"/>
      <c r="DZ116" s="849"/>
    </row>
    <row r="117" spans="1:130" s="226" customFormat="1" ht="26.25" customHeight="1" x14ac:dyDescent="0.15">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466</v>
      </c>
      <c r="Z117" s="926"/>
      <c r="AA117" s="931">
        <v>11732678</v>
      </c>
      <c r="AB117" s="932"/>
      <c r="AC117" s="932"/>
      <c r="AD117" s="932"/>
      <c r="AE117" s="933"/>
      <c r="AF117" s="934">
        <v>11684428</v>
      </c>
      <c r="AG117" s="932"/>
      <c r="AH117" s="932"/>
      <c r="AI117" s="932"/>
      <c r="AJ117" s="933"/>
      <c r="AK117" s="934">
        <v>11738868</v>
      </c>
      <c r="AL117" s="932"/>
      <c r="AM117" s="932"/>
      <c r="AN117" s="932"/>
      <c r="AO117" s="933"/>
      <c r="AP117" s="935"/>
      <c r="AQ117" s="936"/>
      <c r="AR117" s="936"/>
      <c r="AS117" s="936"/>
      <c r="AT117" s="937"/>
      <c r="AU117" s="959"/>
      <c r="AV117" s="960"/>
      <c r="AW117" s="960"/>
      <c r="AX117" s="960"/>
      <c r="AY117" s="960"/>
      <c r="AZ117" s="886" t="s">
        <v>467</v>
      </c>
      <c r="BA117" s="887"/>
      <c r="BB117" s="887"/>
      <c r="BC117" s="887"/>
      <c r="BD117" s="887"/>
      <c r="BE117" s="887"/>
      <c r="BF117" s="887"/>
      <c r="BG117" s="887"/>
      <c r="BH117" s="887"/>
      <c r="BI117" s="887"/>
      <c r="BJ117" s="887"/>
      <c r="BK117" s="887"/>
      <c r="BL117" s="887"/>
      <c r="BM117" s="887"/>
      <c r="BN117" s="887"/>
      <c r="BO117" s="887"/>
      <c r="BP117" s="888"/>
      <c r="BQ117" s="836" t="s">
        <v>468</v>
      </c>
      <c r="BR117" s="837"/>
      <c r="BS117" s="837"/>
      <c r="BT117" s="837"/>
      <c r="BU117" s="837"/>
      <c r="BV117" s="837" t="s">
        <v>450</v>
      </c>
      <c r="BW117" s="837"/>
      <c r="BX117" s="837"/>
      <c r="BY117" s="837"/>
      <c r="BZ117" s="837"/>
      <c r="CA117" s="837" t="s">
        <v>468</v>
      </c>
      <c r="CB117" s="837"/>
      <c r="CC117" s="837"/>
      <c r="CD117" s="837"/>
      <c r="CE117" s="837"/>
      <c r="CF117" s="898" t="s">
        <v>464</v>
      </c>
      <c r="CG117" s="899"/>
      <c r="CH117" s="899"/>
      <c r="CI117" s="899"/>
      <c r="CJ117" s="899"/>
      <c r="CK117" s="954"/>
      <c r="CL117" s="841"/>
      <c r="CM117" s="844" t="s">
        <v>469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450</v>
      </c>
      <c r="DH117" s="800"/>
      <c r="DI117" s="800"/>
      <c r="DJ117" s="800"/>
      <c r="DK117" s="801"/>
      <c r="DL117" s="802" t="s">
        <v>450</v>
      </c>
      <c r="DM117" s="800"/>
      <c r="DN117" s="800"/>
      <c r="DO117" s="800"/>
      <c r="DP117" s="801"/>
      <c r="DQ117" s="802" t="s">
        <v>464</v>
      </c>
      <c r="DR117" s="800"/>
      <c r="DS117" s="800"/>
      <c r="DT117" s="800"/>
      <c r="DU117" s="801"/>
      <c r="DV117" s="847" t="s">
        <v>450</v>
      </c>
      <c r="DW117" s="848"/>
      <c r="DX117" s="848"/>
      <c r="DY117" s="848"/>
      <c r="DZ117" s="849"/>
    </row>
    <row r="118" spans="1:130" s="226" customFormat="1" ht="26.25" customHeight="1" x14ac:dyDescent="0.15">
      <c r="A118" s="924" t="s">
        <v>438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436</v>
      </c>
      <c r="AB118" s="925"/>
      <c r="AC118" s="925"/>
      <c r="AD118" s="925"/>
      <c r="AE118" s="926"/>
      <c r="AF118" s="927" t="s">
        <v>300</v>
      </c>
      <c r="AG118" s="925"/>
      <c r="AH118" s="925"/>
      <c r="AI118" s="925"/>
      <c r="AJ118" s="926"/>
      <c r="AK118" s="927" t="s">
        <v>299</v>
      </c>
      <c r="AL118" s="925"/>
      <c r="AM118" s="925"/>
      <c r="AN118" s="925"/>
      <c r="AO118" s="926"/>
      <c r="AP118" s="928" t="s">
        <v>437</v>
      </c>
      <c r="AQ118" s="929"/>
      <c r="AR118" s="929"/>
      <c r="AS118" s="929"/>
      <c r="AT118" s="930"/>
      <c r="AU118" s="959"/>
      <c r="AV118" s="960"/>
      <c r="AW118" s="960"/>
      <c r="AX118" s="960"/>
      <c r="AY118" s="960"/>
      <c r="AZ118" s="902" t="s">
        <v>470</v>
      </c>
      <c r="BA118" s="903"/>
      <c r="BB118" s="903"/>
      <c r="BC118" s="903"/>
      <c r="BD118" s="903"/>
      <c r="BE118" s="903"/>
      <c r="BF118" s="903"/>
      <c r="BG118" s="903"/>
      <c r="BH118" s="903"/>
      <c r="BI118" s="903"/>
      <c r="BJ118" s="903"/>
      <c r="BK118" s="903"/>
      <c r="BL118" s="903"/>
      <c r="BM118" s="903"/>
      <c r="BN118" s="903"/>
      <c r="BO118" s="903"/>
      <c r="BP118" s="904"/>
      <c r="BQ118" s="905" t="s">
        <v>405</v>
      </c>
      <c r="BR118" s="868"/>
      <c r="BS118" s="868"/>
      <c r="BT118" s="868"/>
      <c r="BU118" s="868"/>
      <c r="BV118" s="868" t="s">
        <v>382</v>
      </c>
      <c r="BW118" s="868"/>
      <c r="BX118" s="868"/>
      <c r="BY118" s="868"/>
      <c r="BZ118" s="868"/>
      <c r="CA118" s="868" t="s">
        <v>382</v>
      </c>
      <c r="CB118" s="868"/>
      <c r="CC118" s="868"/>
      <c r="CD118" s="868"/>
      <c r="CE118" s="868"/>
      <c r="CF118" s="898" t="s">
        <v>384</v>
      </c>
      <c r="CG118" s="899"/>
      <c r="CH118" s="899"/>
      <c r="CI118" s="899"/>
      <c r="CJ118" s="899"/>
      <c r="CK118" s="954"/>
      <c r="CL118" s="841"/>
      <c r="CM118" s="844" t="s">
        <v>471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468</v>
      </c>
      <c r="DH118" s="800"/>
      <c r="DI118" s="800"/>
      <c r="DJ118" s="800"/>
      <c r="DK118" s="801"/>
      <c r="DL118" s="802" t="s">
        <v>382</v>
      </c>
      <c r="DM118" s="800"/>
      <c r="DN118" s="800"/>
      <c r="DO118" s="800"/>
      <c r="DP118" s="801"/>
      <c r="DQ118" s="802" t="s">
        <v>468</v>
      </c>
      <c r="DR118" s="800"/>
      <c r="DS118" s="800"/>
      <c r="DT118" s="800"/>
      <c r="DU118" s="801"/>
      <c r="DV118" s="847" t="s">
        <v>468</v>
      </c>
      <c r="DW118" s="848"/>
      <c r="DX118" s="848"/>
      <c r="DY118" s="848"/>
      <c r="DZ118" s="849"/>
    </row>
    <row r="119" spans="1:130" s="226" customFormat="1" ht="26.25" customHeight="1" x14ac:dyDescent="0.15">
      <c r="A119" s="838" t="s">
        <v>441</v>
      </c>
      <c r="B119" s="839"/>
      <c r="C119" s="914" t="s">
        <v>442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468</v>
      </c>
      <c r="AB119" s="918"/>
      <c r="AC119" s="918"/>
      <c r="AD119" s="918"/>
      <c r="AE119" s="919"/>
      <c r="AF119" s="920" t="s">
        <v>464</v>
      </c>
      <c r="AG119" s="918"/>
      <c r="AH119" s="918"/>
      <c r="AI119" s="918"/>
      <c r="AJ119" s="919"/>
      <c r="AK119" s="920" t="s">
        <v>443</v>
      </c>
      <c r="AL119" s="918"/>
      <c r="AM119" s="918"/>
      <c r="AN119" s="918"/>
      <c r="AO119" s="919"/>
      <c r="AP119" s="921" t="s">
        <v>382</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472</v>
      </c>
      <c r="BP119" s="901"/>
      <c r="BQ119" s="905">
        <v>149423843</v>
      </c>
      <c r="BR119" s="868"/>
      <c r="BS119" s="868"/>
      <c r="BT119" s="868"/>
      <c r="BU119" s="868"/>
      <c r="BV119" s="868">
        <v>149596294</v>
      </c>
      <c r="BW119" s="868"/>
      <c r="BX119" s="868"/>
      <c r="BY119" s="868"/>
      <c r="BZ119" s="868"/>
      <c r="CA119" s="868">
        <v>151223902</v>
      </c>
      <c r="CB119" s="868"/>
      <c r="CC119" s="868"/>
      <c r="CD119" s="868"/>
      <c r="CE119" s="868"/>
      <c r="CF119" s="766"/>
      <c r="CG119" s="767"/>
      <c r="CH119" s="767"/>
      <c r="CI119" s="767"/>
      <c r="CJ119" s="857"/>
      <c r="CK119" s="955"/>
      <c r="CL119" s="843"/>
      <c r="CM119" s="861" t="s">
        <v>473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464</v>
      </c>
      <c r="DH119" s="783"/>
      <c r="DI119" s="783"/>
      <c r="DJ119" s="783"/>
      <c r="DK119" s="784"/>
      <c r="DL119" s="785" t="s">
        <v>382</v>
      </c>
      <c r="DM119" s="783"/>
      <c r="DN119" s="783"/>
      <c r="DO119" s="783"/>
      <c r="DP119" s="784"/>
      <c r="DQ119" s="785" t="s">
        <v>450</v>
      </c>
      <c r="DR119" s="783"/>
      <c r="DS119" s="783"/>
      <c r="DT119" s="783"/>
      <c r="DU119" s="784"/>
      <c r="DV119" s="871" t="s">
        <v>405</v>
      </c>
      <c r="DW119" s="872"/>
      <c r="DX119" s="872"/>
      <c r="DY119" s="872"/>
      <c r="DZ119" s="873"/>
    </row>
    <row r="120" spans="1:130" s="226" customFormat="1" ht="26.25" customHeight="1" x14ac:dyDescent="0.15">
      <c r="A120" s="840"/>
      <c r="B120" s="841"/>
      <c r="C120" s="844" t="s">
        <v>447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384</v>
      </c>
      <c r="AB120" s="800"/>
      <c r="AC120" s="800"/>
      <c r="AD120" s="800"/>
      <c r="AE120" s="801"/>
      <c r="AF120" s="802" t="s">
        <v>450</v>
      </c>
      <c r="AG120" s="800"/>
      <c r="AH120" s="800"/>
      <c r="AI120" s="800"/>
      <c r="AJ120" s="801"/>
      <c r="AK120" s="802" t="s">
        <v>450</v>
      </c>
      <c r="AL120" s="800"/>
      <c r="AM120" s="800"/>
      <c r="AN120" s="800"/>
      <c r="AO120" s="801"/>
      <c r="AP120" s="847" t="s">
        <v>382</v>
      </c>
      <c r="AQ120" s="848"/>
      <c r="AR120" s="848"/>
      <c r="AS120" s="848"/>
      <c r="AT120" s="849"/>
      <c r="AU120" s="906" t="s">
        <v>474</v>
      </c>
      <c r="AV120" s="907"/>
      <c r="AW120" s="907"/>
      <c r="AX120" s="907"/>
      <c r="AY120" s="908"/>
      <c r="AZ120" s="883" t="s">
        <v>475</v>
      </c>
      <c r="BA120" s="828"/>
      <c r="BB120" s="828"/>
      <c r="BC120" s="828"/>
      <c r="BD120" s="828"/>
      <c r="BE120" s="828"/>
      <c r="BF120" s="828"/>
      <c r="BG120" s="828"/>
      <c r="BH120" s="828"/>
      <c r="BI120" s="828"/>
      <c r="BJ120" s="828"/>
      <c r="BK120" s="828"/>
      <c r="BL120" s="828"/>
      <c r="BM120" s="828"/>
      <c r="BN120" s="828"/>
      <c r="BO120" s="828"/>
      <c r="BP120" s="829"/>
      <c r="BQ120" s="884">
        <v>15115838</v>
      </c>
      <c r="BR120" s="865"/>
      <c r="BS120" s="865"/>
      <c r="BT120" s="865"/>
      <c r="BU120" s="865"/>
      <c r="BV120" s="865">
        <v>14120730</v>
      </c>
      <c r="BW120" s="865"/>
      <c r="BX120" s="865"/>
      <c r="BY120" s="865"/>
      <c r="BZ120" s="865"/>
      <c r="CA120" s="865">
        <v>13208290</v>
      </c>
      <c r="CB120" s="865"/>
      <c r="CC120" s="865"/>
      <c r="CD120" s="865"/>
      <c r="CE120" s="865"/>
      <c r="CF120" s="889">
        <v>27.5</v>
      </c>
      <c r="CG120" s="890"/>
      <c r="CH120" s="890"/>
      <c r="CI120" s="890"/>
      <c r="CJ120" s="890"/>
      <c r="CK120" s="891" t="s">
        <v>476</v>
      </c>
      <c r="CL120" s="875"/>
      <c r="CM120" s="875"/>
      <c r="CN120" s="875"/>
      <c r="CO120" s="876"/>
      <c r="CP120" s="895" t="s">
        <v>477</v>
      </c>
      <c r="CQ120" s="896"/>
      <c r="CR120" s="896"/>
      <c r="CS120" s="896"/>
      <c r="CT120" s="896"/>
      <c r="CU120" s="896"/>
      <c r="CV120" s="896"/>
      <c r="CW120" s="896"/>
      <c r="CX120" s="896"/>
      <c r="CY120" s="896"/>
      <c r="CZ120" s="896"/>
      <c r="DA120" s="896"/>
      <c r="DB120" s="896"/>
      <c r="DC120" s="896"/>
      <c r="DD120" s="896"/>
      <c r="DE120" s="896"/>
      <c r="DF120" s="897"/>
      <c r="DG120" s="884">
        <v>24129270</v>
      </c>
      <c r="DH120" s="865"/>
      <c r="DI120" s="865"/>
      <c r="DJ120" s="865"/>
      <c r="DK120" s="865"/>
      <c r="DL120" s="865">
        <v>23616044</v>
      </c>
      <c r="DM120" s="865"/>
      <c r="DN120" s="865"/>
      <c r="DO120" s="865"/>
      <c r="DP120" s="865"/>
      <c r="DQ120" s="865">
        <v>23151200</v>
      </c>
      <c r="DR120" s="865"/>
      <c r="DS120" s="865"/>
      <c r="DT120" s="865"/>
      <c r="DU120" s="865"/>
      <c r="DV120" s="866">
        <v>48.2</v>
      </c>
      <c r="DW120" s="866"/>
      <c r="DX120" s="866"/>
      <c r="DY120" s="866"/>
      <c r="DZ120" s="867"/>
    </row>
    <row r="121" spans="1:130" s="226" customFormat="1" ht="26.25" customHeight="1" x14ac:dyDescent="0.15">
      <c r="A121" s="840"/>
      <c r="B121" s="841"/>
      <c r="C121" s="886" t="s">
        <v>478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384</v>
      </c>
      <c r="AB121" s="800"/>
      <c r="AC121" s="800"/>
      <c r="AD121" s="800"/>
      <c r="AE121" s="801"/>
      <c r="AF121" s="802" t="s">
        <v>450</v>
      </c>
      <c r="AG121" s="800"/>
      <c r="AH121" s="800"/>
      <c r="AI121" s="800"/>
      <c r="AJ121" s="801"/>
      <c r="AK121" s="802" t="s">
        <v>405</v>
      </c>
      <c r="AL121" s="800"/>
      <c r="AM121" s="800"/>
      <c r="AN121" s="800"/>
      <c r="AO121" s="801"/>
      <c r="AP121" s="847" t="s">
        <v>464</v>
      </c>
      <c r="AQ121" s="848"/>
      <c r="AR121" s="848"/>
      <c r="AS121" s="848"/>
      <c r="AT121" s="849"/>
      <c r="AU121" s="909"/>
      <c r="AV121" s="910"/>
      <c r="AW121" s="910"/>
      <c r="AX121" s="910"/>
      <c r="AY121" s="911"/>
      <c r="AZ121" s="835" t="s">
        <v>479</v>
      </c>
      <c r="BA121" s="770"/>
      <c r="BB121" s="770"/>
      <c r="BC121" s="770"/>
      <c r="BD121" s="770"/>
      <c r="BE121" s="770"/>
      <c r="BF121" s="770"/>
      <c r="BG121" s="770"/>
      <c r="BH121" s="770"/>
      <c r="BI121" s="770"/>
      <c r="BJ121" s="770"/>
      <c r="BK121" s="770"/>
      <c r="BL121" s="770"/>
      <c r="BM121" s="770"/>
      <c r="BN121" s="770"/>
      <c r="BO121" s="770"/>
      <c r="BP121" s="771"/>
      <c r="BQ121" s="836">
        <v>24604468</v>
      </c>
      <c r="BR121" s="837"/>
      <c r="BS121" s="837"/>
      <c r="BT121" s="837"/>
      <c r="BU121" s="837"/>
      <c r="BV121" s="837">
        <v>24885959</v>
      </c>
      <c r="BW121" s="837"/>
      <c r="BX121" s="837"/>
      <c r="BY121" s="837"/>
      <c r="BZ121" s="837"/>
      <c r="CA121" s="837">
        <v>24853347</v>
      </c>
      <c r="CB121" s="837"/>
      <c r="CC121" s="837"/>
      <c r="CD121" s="837"/>
      <c r="CE121" s="837"/>
      <c r="CF121" s="898">
        <v>51.8</v>
      </c>
      <c r="CG121" s="899"/>
      <c r="CH121" s="899"/>
      <c r="CI121" s="899"/>
      <c r="CJ121" s="899"/>
      <c r="CK121" s="892"/>
      <c r="CL121" s="878"/>
      <c r="CM121" s="878"/>
      <c r="CN121" s="878"/>
      <c r="CO121" s="879"/>
      <c r="CP121" s="858" t="s">
        <v>480</v>
      </c>
      <c r="CQ121" s="859"/>
      <c r="CR121" s="859"/>
      <c r="CS121" s="859"/>
      <c r="CT121" s="859"/>
      <c r="CU121" s="859"/>
      <c r="CV121" s="859"/>
      <c r="CW121" s="859"/>
      <c r="CX121" s="859"/>
      <c r="CY121" s="859"/>
      <c r="CZ121" s="859"/>
      <c r="DA121" s="859"/>
      <c r="DB121" s="859"/>
      <c r="DC121" s="859"/>
      <c r="DD121" s="859"/>
      <c r="DE121" s="859"/>
      <c r="DF121" s="860"/>
      <c r="DG121" s="836">
        <v>6928718</v>
      </c>
      <c r="DH121" s="837"/>
      <c r="DI121" s="837"/>
      <c r="DJ121" s="837"/>
      <c r="DK121" s="837"/>
      <c r="DL121" s="837">
        <v>7895571</v>
      </c>
      <c r="DM121" s="837"/>
      <c r="DN121" s="837"/>
      <c r="DO121" s="837"/>
      <c r="DP121" s="837"/>
      <c r="DQ121" s="837">
        <v>9058127</v>
      </c>
      <c r="DR121" s="837"/>
      <c r="DS121" s="837"/>
      <c r="DT121" s="837"/>
      <c r="DU121" s="837"/>
      <c r="DV121" s="814">
        <v>18.899999999999999</v>
      </c>
      <c r="DW121" s="814"/>
      <c r="DX121" s="814"/>
      <c r="DY121" s="814"/>
      <c r="DZ121" s="815"/>
    </row>
    <row r="122" spans="1:130" s="226" customFormat="1" ht="26.25" customHeight="1" x14ac:dyDescent="0.15">
      <c r="A122" s="840"/>
      <c r="B122" s="841"/>
      <c r="C122" s="844" t="s">
        <v>458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405</v>
      </c>
      <c r="AB122" s="800"/>
      <c r="AC122" s="800"/>
      <c r="AD122" s="800"/>
      <c r="AE122" s="801"/>
      <c r="AF122" s="802" t="s">
        <v>382</v>
      </c>
      <c r="AG122" s="800"/>
      <c r="AH122" s="800"/>
      <c r="AI122" s="800"/>
      <c r="AJ122" s="801"/>
      <c r="AK122" s="802" t="s">
        <v>450</v>
      </c>
      <c r="AL122" s="800"/>
      <c r="AM122" s="800"/>
      <c r="AN122" s="800"/>
      <c r="AO122" s="801"/>
      <c r="AP122" s="847" t="s">
        <v>382</v>
      </c>
      <c r="AQ122" s="848"/>
      <c r="AR122" s="848"/>
      <c r="AS122" s="848"/>
      <c r="AT122" s="849"/>
      <c r="AU122" s="909"/>
      <c r="AV122" s="910"/>
      <c r="AW122" s="910"/>
      <c r="AX122" s="910"/>
      <c r="AY122" s="911"/>
      <c r="AZ122" s="902" t="s">
        <v>481</v>
      </c>
      <c r="BA122" s="903"/>
      <c r="BB122" s="903"/>
      <c r="BC122" s="903"/>
      <c r="BD122" s="903"/>
      <c r="BE122" s="903"/>
      <c r="BF122" s="903"/>
      <c r="BG122" s="903"/>
      <c r="BH122" s="903"/>
      <c r="BI122" s="903"/>
      <c r="BJ122" s="903"/>
      <c r="BK122" s="903"/>
      <c r="BL122" s="903"/>
      <c r="BM122" s="903"/>
      <c r="BN122" s="903"/>
      <c r="BO122" s="903"/>
      <c r="BP122" s="904"/>
      <c r="BQ122" s="905">
        <v>75278865</v>
      </c>
      <c r="BR122" s="868"/>
      <c r="BS122" s="868"/>
      <c r="BT122" s="868"/>
      <c r="BU122" s="868"/>
      <c r="BV122" s="868">
        <v>75093170</v>
      </c>
      <c r="BW122" s="868"/>
      <c r="BX122" s="868"/>
      <c r="BY122" s="868"/>
      <c r="BZ122" s="868"/>
      <c r="CA122" s="868">
        <v>75141283</v>
      </c>
      <c r="CB122" s="868"/>
      <c r="CC122" s="868"/>
      <c r="CD122" s="868"/>
      <c r="CE122" s="868"/>
      <c r="CF122" s="869">
        <v>156.5</v>
      </c>
      <c r="CG122" s="870"/>
      <c r="CH122" s="870"/>
      <c r="CI122" s="870"/>
      <c r="CJ122" s="870"/>
      <c r="CK122" s="892"/>
      <c r="CL122" s="878"/>
      <c r="CM122" s="878"/>
      <c r="CN122" s="878"/>
      <c r="CO122" s="879"/>
      <c r="CP122" s="858" t="s">
        <v>482</v>
      </c>
      <c r="CQ122" s="859"/>
      <c r="CR122" s="859"/>
      <c r="CS122" s="859"/>
      <c r="CT122" s="859"/>
      <c r="CU122" s="859"/>
      <c r="CV122" s="859"/>
      <c r="CW122" s="859"/>
      <c r="CX122" s="859"/>
      <c r="CY122" s="859"/>
      <c r="CZ122" s="859"/>
      <c r="DA122" s="859"/>
      <c r="DB122" s="859"/>
      <c r="DC122" s="859"/>
      <c r="DD122" s="859"/>
      <c r="DE122" s="859"/>
      <c r="DF122" s="860"/>
      <c r="DG122" s="836">
        <v>1261814</v>
      </c>
      <c r="DH122" s="837"/>
      <c r="DI122" s="837"/>
      <c r="DJ122" s="837"/>
      <c r="DK122" s="837"/>
      <c r="DL122" s="837">
        <v>701275</v>
      </c>
      <c r="DM122" s="837"/>
      <c r="DN122" s="837"/>
      <c r="DO122" s="837"/>
      <c r="DP122" s="837"/>
      <c r="DQ122" s="837">
        <v>645919</v>
      </c>
      <c r="DR122" s="837"/>
      <c r="DS122" s="837"/>
      <c r="DT122" s="837"/>
      <c r="DU122" s="837"/>
      <c r="DV122" s="814">
        <v>1.3</v>
      </c>
      <c r="DW122" s="814"/>
      <c r="DX122" s="814"/>
      <c r="DY122" s="814"/>
      <c r="DZ122" s="815"/>
    </row>
    <row r="123" spans="1:130" s="226" customFormat="1" ht="26.25" customHeight="1" x14ac:dyDescent="0.15">
      <c r="A123" s="840"/>
      <c r="B123" s="841"/>
      <c r="C123" s="844" t="s">
        <v>465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382</v>
      </c>
      <c r="AB123" s="800"/>
      <c r="AC123" s="800"/>
      <c r="AD123" s="800"/>
      <c r="AE123" s="801"/>
      <c r="AF123" s="802" t="s">
        <v>450</v>
      </c>
      <c r="AG123" s="800"/>
      <c r="AH123" s="800"/>
      <c r="AI123" s="800"/>
      <c r="AJ123" s="801"/>
      <c r="AK123" s="802" t="s">
        <v>382</v>
      </c>
      <c r="AL123" s="800"/>
      <c r="AM123" s="800"/>
      <c r="AN123" s="800"/>
      <c r="AO123" s="801"/>
      <c r="AP123" s="847" t="s">
        <v>405</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483</v>
      </c>
      <c r="BP123" s="901"/>
      <c r="BQ123" s="855">
        <v>114999171</v>
      </c>
      <c r="BR123" s="856"/>
      <c r="BS123" s="856"/>
      <c r="BT123" s="856"/>
      <c r="BU123" s="856"/>
      <c r="BV123" s="856">
        <v>114099859</v>
      </c>
      <c r="BW123" s="856"/>
      <c r="BX123" s="856"/>
      <c r="BY123" s="856"/>
      <c r="BZ123" s="856"/>
      <c r="CA123" s="856">
        <v>113202920</v>
      </c>
      <c r="CB123" s="856"/>
      <c r="CC123" s="856"/>
      <c r="CD123" s="856"/>
      <c r="CE123" s="856"/>
      <c r="CF123" s="766"/>
      <c r="CG123" s="767"/>
      <c r="CH123" s="767"/>
      <c r="CI123" s="767"/>
      <c r="CJ123" s="857"/>
      <c r="CK123" s="892"/>
      <c r="CL123" s="878"/>
      <c r="CM123" s="878"/>
      <c r="CN123" s="878"/>
      <c r="CO123" s="879"/>
      <c r="CP123" s="858" t="s">
        <v>484</v>
      </c>
      <c r="CQ123" s="859"/>
      <c r="CR123" s="859"/>
      <c r="CS123" s="859"/>
      <c r="CT123" s="859"/>
      <c r="CU123" s="859"/>
      <c r="CV123" s="859"/>
      <c r="CW123" s="859"/>
      <c r="CX123" s="859"/>
      <c r="CY123" s="859"/>
      <c r="CZ123" s="859"/>
      <c r="DA123" s="859"/>
      <c r="DB123" s="859"/>
      <c r="DC123" s="859"/>
      <c r="DD123" s="859"/>
      <c r="DE123" s="859"/>
      <c r="DF123" s="860"/>
      <c r="DG123" s="799">
        <v>269608</v>
      </c>
      <c r="DH123" s="800"/>
      <c r="DI123" s="800"/>
      <c r="DJ123" s="800"/>
      <c r="DK123" s="801"/>
      <c r="DL123" s="802">
        <v>265722</v>
      </c>
      <c r="DM123" s="800"/>
      <c r="DN123" s="800"/>
      <c r="DO123" s="800"/>
      <c r="DP123" s="801"/>
      <c r="DQ123" s="802">
        <v>274124</v>
      </c>
      <c r="DR123" s="800"/>
      <c r="DS123" s="800"/>
      <c r="DT123" s="800"/>
      <c r="DU123" s="801"/>
      <c r="DV123" s="847">
        <v>0.6</v>
      </c>
      <c r="DW123" s="848"/>
      <c r="DX123" s="848"/>
      <c r="DY123" s="848"/>
      <c r="DZ123" s="849"/>
    </row>
    <row r="124" spans="1:130" s="226" customFormat="1" ht="26.25" customHeight="1" thickBot="1" x14ac:dyDescent="0.2">
      <c r="A124" s="840"/>
      <c r="B124" s="841"/>
      <c r="C124" s="844" t="s">
        <v>469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382</v>
      </c>
      <c r="AB124" s="800"/>
      <c r="AC124" s="800"/>
      <c r="AD124" s="800"/>
      <c r="AE124" s="801"/>
      <c r="AF124" s="802" t="s">
        <v>450</v>
      </c>
      <c r="AG124" s="800"/>
      <c r="AH124" s="800"/>
      <c r="AI124" s="800"/>
      <c r="AJ124" s="801"/>
      <c r="AK124" s="802" t="s">
        <v>382</v>
      </c>
      <c r="AL124" s="800"/>
      <c r="AM124" s="800"/>
      <c r="AN124" s="800"/>
      <c r="AO124" s="801"/>
      <c r="AP124" s="847" t="s">
        <v>450</v>
      </c>
      <c r="AQ124" s="848"/>
      <c r="AR124" s="848"/>
      <c r="AS124" s="848"/>
      <c r="AT124" s="849"/>
      <c r="AU124" s="850" t="s">
        <v>485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71.2</v>
      </c>
      <c r="BR124" s="854"/>
      <c r="BS124" s="854"/>
      <c r="BT124" s="854"/>
      <c r="BU124" s="854"/>
      <c r="BV124" s="854">
        <v>74.2</v>
      </c>
      <c r="BW124" s="854"/>
      <c r="BX124" s="854"/>
      <c r="BY124" s="854"/>
      <c r="BZ124" s="854"/>
      <c r="CA124" s="854">
        <v>79.099999999999994</v>
      </c>
      <c r="CB124" s="854"/>
      <c r="CC124" s="854"/>
      <c r="CD124" s="854"/>
      <c r="CE124" s="854"/>
      <c r="CF124" s="744"/>
      <c r="CG124" s="745"/>
      <c r="CH124" s="745"/>
      <c r="CI124" s="745"/>
      <c r="CJ124" s="885"/>
      <c r="CK124" s="893"/>
      <c r="CL124" s="893"/>
      <c r="CM124" s="893"/>
      <c r="CN124" s="893"/>
      <c r="CO124" s="894"/>
      <c r="CP124" s="858" t="s">
        <v>486</v>
      </c>
      <c r="CQ124" s="859"/>
      <c r="CR124" s="859"/>
      <c r="CS124" s="859"/>
      <c r="CT124" s="859"/>
      <c r="CU124" s="859"/>
      <c r="CV124" s="859"/>
      <c r="CW124" s="859"/>
      <c r="CX124" s="859"/>
      <c r="CY124" s="859"/>
      <c r="CZ124" s="859"/>
      <c r="DA124" s="859"/>
      <c r="DB124" s="859"/>
      <c r="DC124" s="859"/>
      <c r="DD124" s="859"/>
      <c r="DE124" s="859"/>
      <c r="DF124" s="860"/>
      <c r="DG124" s="782">
        <v>364918</v>
      </c>
      <c r="DH124" s="783"/>
      <c r="DI124" s="783"/>
      <c r="DJ124" s="783"/>
      <c r="DK124" s="784"/>
      <c r="DL124" s="785">
        <v>322995</v>
      </c>
      <c r="DM124" s="783"/>
      <c r="DN124" s="783"/>
      <c r="DO124" s="783"/>
      <c r="DP124" s="784"/>
      <c r="DQ124" s="785">
        <v>278118</v>
      </c>
      <c r="DR124" s="783"/>
      <c r="DS124" s="783"/>
      <c r="DT124" s="783"/>
      <c r="DU124" s="784"/>
      <c r="DV124" s="871">
        <v>0.6</v>
      </c>
      <c r="DW124" s="872"/>
      <c r="DX124" s="872"/>
      <c r="DY124" s="872"/>
      <c r="DZ124" s="873"/>
    </row>
    <row r="125" spans="1:130" s="226" customFormat="1" ht="26.25" customHeight="1" x14ac:dyDescent="0.15">
      <c r="A125" s="840"/>
      <c r="B125" s="841"/>
      <c r="C125" s="844" t="s">
        <v>471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405</v>
      </c>
      <c r="AB125" s="800"/>
      <c r="AC125" s="800"/>
      <c r="AD125" s="800"/>
      <c r="AE125" s="801"/>
      <c r="AF125" s="802" t="s">
        <v>443</v>
      </c>
      <c r="AG125" s="800"/>
      <c r="AH125" s="800"/>
      <c r="AI125" s="800"/>
      <c r="AJ125" s="801"/>
      <c r="AK125" s="802" t="s">
        <v>405</v>
      </c>
      <c r="AL125" s="800"/>
      <c r="AM125" s="800"/>
      <c r="AN125" s="800"/>
      <c r="AO125" s="801"/>
      <c r="AP125" s="847" t="s">
        <v>384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487</v>
      </c>
      <c r="CL125" s="875"/>
      <c r="CM125" s="875"/>
      <c r="CN125" s="875"/>
      <c r="CO125" s="876"/>
      <c r="CP125" s="883" t="s">
        <v>488</v>
      </c>
      <c r="CQ125" s="828"/>
      <c r="CR125" s="828"/>
      <c r="CS125" s="828"/>
      <c r="CT125" s="828"/>
      <c r="CU125" s="828"/>
      <c r="CV125" s="828"/>
      <c r="CW125" s="828"/>
      <c r="CX125" s="828"/>
      <c r="CY125" s="828"/>
      <c r="CZ125" s="828"/>
      <c r="DA125" s="828"/>
      <c r="DB125" s="828"/>
      <c r="DC125" s="828"/>
      <c r="DD125" s="828"/>
      <c r="DE125" s="828"/>
      <c r="DF125" s="829"/>
      <c r="DG125" s="884" t="s">
        <v>384</v>
      </c>
      <c r="DH125" s="865"/>
      <c r="DI125" s="865"/>
      <c r="DJ125" s="865"/>
      <c r="DK125" s="865"/>
      <c r="DL125" s="865" t="s">
        <v>443</v>
      </c>
      <c r="DM125" s="865"/>
      <c r="DN125" s="865"/>
      <c r="DO125" s="865"/>
      <c r="DP125" s="865"/>
      <c r="DQ125" s="865" t="s">
        <v>443</v>
      </c>
      <c r="DR125" s="865"/>
      <c r="DS125" s="865"/>
      <c r="DT125" s="865"/>
      <c r="DU125" s="865"/>
      <c r="DV125" s="866" t="s">
        <v>405</v>
      </c>
      <c r="DW125" s="866"/>
      <c r="DX125" s="866"/>
      <c r="DY125" s="866"/>
      <c r="DZ125" s="867"/>
    </row>
    <row r="126" spans="1:130" s="226" customFormat="1" ht="26.25" customHeight="1" thickBot="1" x14ac:dyDescent="0.2">
      <c r="A126" s="840"/>
      <c r="B126" s="841"/>
      <c r="C126" s="844" t="s">
        <v>473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443</v>
      </c>
      <c r="AB126" s="800"/>
      <c r="AC126" s="800"/>
      <c r="AD126" s="800"/>
      <c r="AE126" s="801"/>
      <c r="AF126" s="802" t="s">
        <v>443</v>
      </c>
      <c r="AG126" s="800"/>
      <c r="AH126" s="800"/>
      <c r="AI126" s="800"/>
      <c r="AJ126" s="801"/>
      <c r="AK126" s="802" t="s">
        <v>443</v>
      </c>
      <c r="AL126" s="800"/>
      <c r="AM126" s="800"/>
      <c r="AN126" s="800"/>
      <c r="AO126" s="801"/>
      <c r="AP126" s="847" t="s">
        <v>382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489</v>
      </c>
      <c r="CQ126" s="770"/>
      <c r="CR126" s="770"/>
      <c r="CS126" s="770"/>
      <c r="CT126" s="770"/>
      <c r="CU126" s="770"/>
      <c r="CV126" s="770"/>
      <c r="CW126" s="770"/>
      <c r="CX126" s="770"/>
      <c r="CY126" s="770"/>
      <c r="CZ126" s="770"/>
      <c r="DA126" s="770"/>
      <c r="DB126" s="770"/>
      <c r="DC126" s="770"/>
      <c r="DD126" s="770"/>
      <c r="DE126" s="770"/>
      <c r="DF126" s="771"/>
      <c r="DG126" s="836">
        <v>226281</v>
      </c>
      <c r="DH126" s="837"/>
      <c r="DI126" s="837"/>
      <c r="DJ126" s="837"/>
      <c r="DK126" s="837"/>
      <c r="DL126" s="837">
        <v>175221</v>
      </c>
      <c r="DM126" s="837"/>
      <c r="DN126" s="837"/>
      <c r="DO126" s="837"/>
      <c r="DP126" s="837"/>
      <c r="DQ126" s="837">
        <v>176251</v>
      </c>
      <c r="DR126" s="837"/>
      <c r="DS126" s="837"/>
      <c r="DT126" s="837"/>
      <c r="DU126" s="837"/>
      <c r="DV126" s="814">
        <v>0.4</v>
      </c>
      <c r="DW126" s="814"/>
      <c r="DX126" s="814"/>
      <c r="DY126" s="814"/>
      <c r="DZ126" s="815"/>
    </row>
    <row r="127" spans="1:130" s="226" customFormat="1" ht="26.25" customHeight="1" x14ac:dyDescent="0.15">
      <c r="A127" s="842"/>
      <c r="B127" s="843"/>
      <c r="C127" s="861" t="s">
        <v>490</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959</v>
      </c>
      <c r="AB127" s="800"/>
      <c r="AC127" s="800"/>
      <c r="AD127" s="800"/>
      <c r="AE127" s="801"/>
      <c r="AF127" s="802">
        <v>635</v>
      </c>
      <c r="AG127" s="800"/>
      <c r="AH127" s="800"/>
      <c r="AI127" s="800"/>
      <c r="AJ127" s="801"/>
      <c r="AK127" s="802">
        <v>491</v>
      </c>
      <c r="AL127" s="800"/>
      <c r="AM127" s="800"/>
      <c r="AN127" s="800"/>
      <c r="AO127" s="801"/>
      <c r="AP127" s="847">
        <v>0</v>
      </c>
      <c r="AQ127" s="848"/>
      <c r="AR127" s="848"/>
      <c r="AS127" s="848"/>
      <c r="AT127" s="849"/>
      <c r="AU127" s="262"/>
      <c r="AV127" s="262"/>
      <c r="AW127" s="262"/>
      <c r="AX127" s="864" t="s">
        <v>491</v>
      </c>
      <c r="AY127" s="832"/>
      <c r="AZ127" s="832"/>
      <c r="BA127" s="832"/>
      <c r="BB127" s="832"/>
      <c r="BC127" s="832"/>
      <c r="BD127" s="832"/>
      <c r="BE127" s="833"/>
      <c r="BF127" s="831" t="s">
        <v>492</v>
      </c>
      <c r="BG127" s="832"/>
      <c r="BH127" s="832"/>
      <c r="BI127" s="832"/>
      <c r="BJ127" s="832"/>
      <c r="BK127" s="832"/>
      <c r="BL127" s="833"/>
      <c r="BM127" s="831" t="s">
        <v>493</v>
      </c>
      <c r="BN127" s="832"/>
      <c r="BO127" s="832"/>
      <c r="BP127" s="832"/>
      <c r="BQ127" s="832"/>
      <c r="BR127" s="832"/>
      <c r="BS127" s="833"/>
      <c r="BT127" s="831" t="s">
        <v>494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495</v>
      </c>
      <c r="CQ127" s="770"/>
      <c r="CR127" s="770"/>
      <c r="CS127" s="770"/>
      <c r="CT127" s="770"/>
      <c r="CU127" s="770"/>
      <c r="CV127" s="770"/>
      <c r="CW127" s="770"/>
      <c r="CX127" s="770"/>
      <c r="CY127" s="770"/>
      <c r="CZ127" s="770"/>
      <c r="DA127" s="770"/>
      <c r="DB127" s="770"/>
      <c r="DC127" s="770"/>
      <c r="DD127" s="770"/>
      <c r="DE127" s="770"/>
      <c r="DF127" s="771"/>
      <c r="DG127" s="836" t="s">
        <v>405</v>
      </c>
      <c r="DH127" s="837"/>
      <c r="DI127" s="837"/>
      <c r="DJ127" s="837"/>
      <c r="DK127" s="837"/>
      <c r="DL127" s="837" t="s">
        <v>382</v>
      </c>
      <c r="DM127" s="837"/>
      <c r="DN127" s="837"/>
      <c r="DO127" s="837"/>
      <c r="DP127" s="837"/>
      <c r="DQ127" s="837" t="s">
        <v>384</v>
      </c>
      <c r="DR127" s="837"/>
      <c r="DS127" s="837"/>
      <c r="DT127" s="837"/>
      <c r="DU127" s="837"/>
      <c r="DV127" s="814" t="s">
        <v>443</v>
      </c>
      <c r="DW127" s="814"/>
      <c r="DX127" s="814"/>
      <c r="DY127" s="814"/>
      <c r="DZ127" s="815"/>
    </row>
    <row r="128" spans="1:130" s="226" customFormat="1" ht="26.25" customHeight="1" thickBot="1" x14ac:dyDescent="0.2">
      <c r="A128" s="816" t="s">
        <v>496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497</v>
      </c>
      <c r="X128" s="818"/>
      <c r="Y128" s="818"/>
      <c r="Z128" s="819"/>
      <c r="AA128" s="820">
        <v>2342064</v>
      </c>
      <c r="AB128" s="821"/>
      <c r="AC128" s="821"/>
      <c r="AD128" s="821"/>
      <c r="AE128" s="822"/>
      <c r="AF128" s="823">
        <v>2380288</v>
      </c>
      <c r="AG128" s="821"/>
      <c r="AH128" s="821"/>
      <c r="AI128" s="821"/>
      <c r="AJ128" s="822"/>
      <c r="AK128" s="823">
        <v>2318352</v>
      </c>
      <c r="AL128" s="821"/>
      <c r="AM128" s="821"/>
      <c r="AN128" s="821"/>
      <c r="AO128" s="822"/>
      <c r="AP128" s="824"/>
      <c r="AQ128" s="825"/>
      <c r="AR128" s="825"/>
      <c r="AS128" s="825"/>
      <c r="AT128" s="826"/>
      <c r="AU128" s="262"/>
      <c r="AV128" s="262"/>
      <c r="AW128" s="262"/>
      <c r="AX128" s="827" t="s">
        <v>498</v>
      </c>
      <c r="AY128" s="828"/>
      <c r="AZ128" s="828"/>
      <c r="BA128" s="828"/>
      <c r="BB128" s="828"/>
      <c r="BC128" s="828"/>
      <c r="BD128" s="828"/>
      <c r="BE128" s="829"/>
      <c r="BF128" s="806" t="s">
        <v>382</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499</v>
      </c>
      <c r="CQ128" s="748"/>
      <c r="CR128" s="748"/>
      <c r="CS128" s="748"/>
      <c r="CT128" s="748"/>
      <c r="CU128" s="748"/>
      <c r="CV128" s="748"/>
      <c r="CW128" s="748"/>
      <c r="CX128" s="748"/>
      <c r="CY128" s="748"/>
      <c r="CZ128" s="748"/>
      <c r="DA128" s="748"/>
      <c r="DB128" s="748"/>
      <c r="DC128" s="748"/>
      <c r="DD128" s="748"/>
      <c r="DE128" s="748"/>
      <c r="DF128" s="749"/>
      <c r="DG128" s="810">
        <v>384750</v>
      </c>
      <c r="DH128" s="811"/>
      <c r="DI128" s="811"/>
      <c r="DJ128" s="811"/>
      <c r="DK128" s="811"/>
      <c r="DL128" s="811">
        <v>392400</v>
      </c>
      <c r="DM128" s="811"/>
      <c r="DN128" s="811"/>
      <c r="DO128" s="811"/>
      <c r="DP128" s="811"/>
      <c r="DQ128" s="811">
        <v>380057</v>
      </c>
      <c r="DR128" s="811"/>
      <c r="DS128" s="811"/>
      <c r="DT128" s="811"/>
      <c r="DU128" s="811"/>
      <c r="DV128" s="812">
        <v>0.8</v>
      </c>
      <c r="DW128" s="812"/>
      <c r="DX128" s="812"/>
      <c r="DY128" s="812"/>
      <c r="DZ128" s="813"/>
    </row>
    <row r="129" spans="1:131" s="226" customFormat="1" ht="26.25" customHeight="1" x14ac:dyDescent="0.15">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500</v>
      </c>
      <c r="X129" s="797"/>
      <c r="Y129" s="797"/>
      <c r="Z129" s="798"/>
      <c r="AA129" s="799">
        <v>54540196</v>
      </c>
      <c r="AB129" s="800"/>
      <c r="AC129" s="800"/>
      <c r="AD129" s="800"/>
      <c r="AE129" s="801"/>
      <c r="AF129" s="802">
        <v>53866290</v>
      </c>
      <c r="AG129" s="800"/>
      <c r="AH129" s="800"/>
      <c r="AI129" s="800"/>
      <c r="AJ129" s="801"/>
      <c r="AK129" s="802">
        <v>54197718</v>
      </c>
      <c r="AL129" s="800"/>
      <c r="AM129" s="800"/>
      <c r="AN129" s="800"/>
      <c r="AO129" s="801"/>
      <c r="AP129" s="803"/>
      <c r="AQ129" s="804"/>
      <c r="AR129" s="804"/>
      <c r="AS129" s="804"/>
      <c r="AT129" s="805"/>
      <c r="AU129" s="264"/>
      <c r="AV129" s="264"/>
      <c r="AW129" s="264"/>
      <c r="AX129" s="769" t="s">
        <v>501</v>
      </c>
      <c r="AY129" s="770"/>
      <c r="AZ129" s="770"/>
      <c r="BA129" s="770"/>
      <c r="BB129" s="770"/>
      <c r="BC129" s="770"/>
      <c r="BD129" s="770"/>
      <c r="BE129" s="771"/>
      <c r="BF129" s="789" t="s">
        <v>384</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502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503</v>
      </c>
      <c r="X130" s="797"/>
      <c r="Y130" s="797"/>
      <c r="Z130" s="798"/>
      <c r="AA130" s="799">
        <v>6230734</v>
      </c>
      <c r="AB130" s="800"/>
      <c r="AC130" s="800"/>
      <c r="AD130" s="800"/>
      <c r="AE130" s="801"/>
      <c r="AF130" s="802">
        <v>6050441</v>
      </c>
      <c r="AG130" s="800"/>
      <c r="AH130" s="800"/>
      <c r="AI130" s="800"/>
      <c r="AJ130" s="801"/>
      <c r="AK130" s="802">
        <v>6180145</v>
      </c>
      <c r="AL130" s="800"/>
      <c r="AM130" s="800"/>
      <c r="AN130" s="800"/>
      <c r="AO130" s="801"/>
      <c r="AP130" s="803"/>
      <c r="AQ130" s="804"/>
      <c r="AR130" s="804"/>
      <c r="AS130" s="804"/>
      <c r="AT130" s="805"/>
      <c r="AU130" s="264"/>
      <c r="AV130" s="264"/>
      <c r="AW130" s="264"/>
      <c r="AX130" s="769" t="s">
        <v>504</v>
      </c>
      <c r="AY130" s="770"/>
      <c r="AZ130" s="770"/>
      <c r="BA130" s="770"/>
      <c r="BB130" s="770"/>
      <c r="BC130" s="770"/>
      <c r="BD130" s="770"/>
      <c r="BE130" s="771"/>
      <c r="BF130" s="772">
        <v>6.6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505</v>
      </c>
      <c r="X131" s="780"/>
      <c r="Y131" s="780"/>
      <c r="Z131" s="781"/>
      <c r="AA131" s="782">
        <v>48309462</v>
      </c>
      <c r="AB131" s="783"/>
      <c r="AC131" s="783"/>
      <c r="AD131" s="783"/>
      <c r="AE131" s="784"/>
      <c r="AF131" s="785">
        <v>47815849</v>
      </c>
      <c r="AG131" s="783"/>
      <c r="AH131" s="783"/>
      <c r="AI131" s="783"/>
      <c r="AJ131" s="784"/>
      <c r="AK131" s="785">
        <v>48017573</v>
      </c>
      <c r="AL131" s="783"/>
      <c r="AM131" s="783"/>
      <c r="AN131" s="783"/>
      <c r="AO131" s="784"/>
      <c r="AP131" s="786"/>
      <c r="AQ131" s="787"/>
      <c r="AR131" s="787"/>
      <c r="AS131" s="787"/>
      <c r="AT131" s="788"/>
      <c r="AU131" s="264"/>
      <c r="AV131" s="264"/>
      <c r="AW131" s="264"/>
      <c r="AX131" s="747" t="s">
        <v>506</v>
      </c>
      <c r="AY131" s="748"/>
      <c r="AZ131" s="748"/>
      <c r="BA131" s="748"/>
      <c r="BB131" s="748"/>
      <c r="BC131" s="748"/>
      <c r="BD131" s="748"/>
      <c r="BE131" s="749"/>
      <c r="BF131" s="750">
        <v>79.099999999999994</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507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508</v>
      </c>
      <c r="W132" s="760"/>
      <c r="X132" s="760"/>
      <c r="Y132" s="760"/>
      <c r="Z132" s="761"/>
      <c r="AA132" s="762">
        <v>6.5409132479999998</v>
      </c>
      <c r="AB132" s="763"/>
      <c r="AC132" s="763"/>
      <c r="AD132" s="763"/>
      <c r="AE132" s="764"/>
      <c r="AF132" s="765">
        <v>6.804645464</v>
      </c>
      <c r="AG132" s="763"/>
      <c r="AH132" s="763"/>
      <c r="AI132" s="763"/>
      <c r="AJ132" s="764"/>
      <c r="AK132" s="765">
        <v>6.748302335</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509</v>
      </c>
      <c r="W133" s="739"/>
      <c r="X133" s="739"/>
      <c r="Y133" s="739"/>
      <c r="Z133" s="740"/>
      <c r="AA133" s="741">
        <v>6.5</v>
      </c>
      <c r="AB133" s="742"/>
      <c r="AC133" s="742"/>
      <c r="AD133" s="742"/>
      <c r="AE133" s="743"/>
      <c r="AF133" s="741">
        <v>6.5</v>
      </c>
      <c r="AG133" s="742"/>
      <c r="AH133" s="742"/>
      <c r="AI133" s="742"/>
      <c r="AJ133" s="743"/>
      <c r="AK133" s="741">
        <v>6.6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IuXM7uk08JwShiutafJ+YZnAjubYBp0qqP9f/6TarXSO1W8SYez6cjvsDOvqYQvZUdvOyFnMLcHCNdVcAUH/g==" saltValue="GX/QimpjEKr8+V7szbwDJ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59" zoomScale="70" zoomScaleNormal="85" zoomScaleSheetLayoutView="70" workbookViewId="0">
      <selection activeCell="CZ73" sqref="CZ7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DvleEkRJEELmt0Vmtik+F/OxO9S3rGC7wyPj9Hz6D0Hv8YKBQU7lkdpaKeDtI9EPj4zpy64EyjaSeUZxLdxQw==" saltValue="JfmKvk8mN/CLLA/IMmga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7" zoomScale="40" zoomScaleNormal="4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0eO/5Bqm9X6avYyjIz0+GX6DAfR7Z0+lu/sQoSIHvyfR33VdT+0sxmk6yEhmGcf2xF4FHqD9Z11epRb5aGzwQ==" saltValue="9MEqSOCCIMROvndS5Hsb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513</v>
      </c>
      <c r="AP7" s="283"/>
      <c r="AQ7" s="284" t="s">
        <v>514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515</v>
      </c>
      <c r="AQ8" s="290" t="s">
        <v>516</v>
      </c>
      <c r="AR8" s="291" t="s">
        <v>517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518</v>
      </c>
      <c r="AL9" s="1169"/>
      <c r="AM9" s="1169"/>
      <c r="AN9" s="1170"/>
      <c r="AO9" s="292">
        <v>18528698</v>
      </c>
      <c r="AP9" s="292">
        <v>72574</v>
      </c>
      <c r="AQ9" s="293">
        <v>56117</v>
      </c>
      <c r="AR9" s="294">
        <v>29.3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519</v>
      </c>
      <c r="AL10" s="1169"/>
      <c r="AM10" s="1169"/>
      <c r="AN10" s="1170"/>
      <c r="AO10" s="295">
        <v>913223</v>
      </c>
      <c r="AP10" s="295">
        <v>3577</v>
      </c>
      <c r="AQ10" s="296">
        <v>3759</v>
      </c>
      <c r="AR10" s="297">
        <v>-4.8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520</v>
      </c>
      <c r="AL11" s="1169"/>
      <c r="AM11" s="1169"/>
      <c r="AN11" s="1170"/>
      <c r="AO11" s="295">
        <v>2511</v>
      </c>
      <c r="AP11" s="295">
        <v>10</v>
      </c>
      <c r="AQ11" s="296">
        <v>1477</v>
      </c>
      <c r="AR11" s="297">
        <v>-99.3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521</v>
      </c>
      <c r="AL12" s="1169"/>
      <c r="AM12" s="1169"/>
      <c r="AN12" s="1170"/>
      <c r="AO12" s="295">
        <v>181763</v>
      </c>
      <c r="AP12" s="295">
        <v>712</v>
      </c>
      <c r="AQ12" s="296">
        <v>889</v>
      </c>
      <c r="AR12" s="297">
        <v>-19.899999999999999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522</v>
      </c>
      <c r="AL13" s="1169"/>
      <c r="AM13" s="1169"/>
      <c r="AN13" s="1170"/>
      <c r="AO13" s="295" t="s">
        <v>523</v>
      </c>
      <c r="AP13" s="295" t="s">
        <v>523</v>
      </c>
      <c r="AQ13" s="296">
        <v>18</v>
      </c>
      <c r="AR13" s="297" t="s">
        <v>523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524</v>
      </c>
      <c r="AL14" s="1169"/>
      <c r="AM14" s="1169"/>
      <c r="AN14" s="1170"/>
      <c r="AO14" s="295">
        <v>903568</v>
      </c>
      <c r="AP14" s="295">
        <v>3539</v>
      </c>
      <c r="AQ14" s="296">
        <v>2517</v>
      </c>
      <c r="AR14" s="297">
        <v>40.6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525</v>
      </c>
      <c r="AL15" s="1169"/>
      <c r="AM15" s="1169"/>
      <c r="AN15" s="1170"/>
      <c r="AO15" s="295">
        <v>135631</v>
      </c>
      <c r="AP15" s="295">
        <v>531</v>
      </c>
      <c r="AQ15" s="296">
        <v>1398</v>
      </c>
      <c r="AR15" s="297">
        <v>-62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526</v>
      </c>
      <c r="AL16" s="1172"/>
      <c r="AM16" s="1172"/>
      <c r="AN16" s="1173"/>
      <c r="AO16" s="295">
        <v>-1250880</v>
      </c>
      <c r="AP16" s="295">
        <v>-4899</v>
      </c>
      <c r="AQ16" s="296">
        <v>-4107</v>
      </c>
      <c r="AR16" s="297">
        <v>19.3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19414514</v>
      </c>
      <c r="AP17" s="295">
        <v>76043</v>
      </c>
      <c r="AQ17" s="296">
        <v>62068</v>
      </c>
      <c r="AR17" s="297">
        <v>22.5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528</v>
      </c>
      <c r="AP20" s="303" t="s">
        <v>529</v>
      </c>
      <c r="AQ20" s="304" t="s">
        <v>530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531</v>
      </c>
      <c r="AL21" s="1166"/>
      <c r="AM21" s="1166"/>
      <c r="AN21" s="1167"/>
      <c r="AO21" s="307">
        <v>7.96</v>
      </c>
      <c r="AP21" s="308">
        <v>6.06</v>
      </c>
      <c r="AQ21" s="309">
        <v>1.9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532</v>
      </c>
      <c r="AL22" s="1166"/>
      <c r="AM22" s="1166"/>
      <c r="AN22" s="1167"/>
      <c r="AO22" s="312">
        <v>99.7</v>
      </c>
      <c r="AP22" s="313">
        <v>100.6</v>
      </c>
      <c r="AQ22" s="314">
        <v>-0.9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534</v>
      </c>
      <c r="AO27" s="273"/>
      <c r="AP27" s="273"/>
      <c r="AQ27" s="273"/>
      <c r="AR27" s="273"/>
      <c r="AS27" s="273"/>
      <c r="AT27" s="273"/>
    </row>
    <row r="28" spans="1:46" ht="17.25" x14ac:dyDescent="0.15">
      <c r="A28" s="274" t="s">
        <v>535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513</v>
      </c>
      <c r="AP30" s="283"/>
      <c r="AQ30" s="284" t="s">
        <v>514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515</v>
      </c>
      <c r="AQ31" s="290" t="s">
        <v>516</v>
      </c>
      <c r="AR31" s="291" t="s">
        <v>517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537</v>
      </c>
      <c r="AL32" s="1157"/>
      <c r="AM32" s="1157"/>
      <c r="AN32" s="1158"/>
      <c r="AO32" s="322">
        <v>8902134</v>
      </c>
      <c r="AP32" s="322">
        <v>34868</v>
      </c>
      <c r="AQ32" s="323">
        <v>26789</v>
      </c>
      <c r="AR32" s="324">
        <v>30.2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538</v>
      </c>
      <c r="AL33" s="1157"/>
      <c r="AM33" s="1157"/>
      <c r="AN33" s="1158"/>
      <c r="AO33" s="322" t="s">
        <v>523</v>
      </c>
      <c r="AP33" s="322" t="s">
        <v>523</v>
      </c>
      <c r="AQ33" s="323">
        <v>12</v>
      </c>
      <c r="AR33" s="324" t="s">
        <v>523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539</v>
      </c>
      <c r="AL34" s="1157"/>
      <c r="AM34" s="1157"/>
      <c r="AN34" s="1158"/>
      <c r="AO34" s="322" t="s">
        <v>523</v>
      </c>
      <c r="AP34" s="322" t="s">
        <v>523</v>
      </c>
      <c r="AQ34" s="323">
        <v>31</v>
      </c>
      <c r="AR34" s="324" t="s">
        <v>523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540</v>
      </c>
      <c r="AL35" s="1157"/>
      <c r="AM35" s="1157"/>
      <c r="AN35" s="1158"/>
      <c r="AO35" s="322">
        <v>2835219</v>
      </c>
      <c r="AP35" s="322">
        <v>11105</v>
      </c>
      <c r="AQ35" s="323">
        <v>6601</v>
      </c>
      <c r="AR35" s="324">
        <v>68.2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541</v>
      </c>
      <c r="AL36" s="1157"/>
      <c r="AM36" s="1157"/>
      <c r="AN36" s="1158"/>
      <c r="AO36" s="322" t="s">
        <v>523</v>
      </c>
      <c r="AP36" s="322" t="s">
        <v>523</v>
      </c>
      <c r="AQ36" s="323">
        <v>691</v>
      </c>
      <c r="AR36" s="324" t="s">
        <v>523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542</v>
      </c>
      <c r="AL37" s="1157"/>
      <c r="AM37" s="1157"/>
      <c r="AN37" s="1158"/>
      <c r="AO37" s="322">
        <v>491</v>
      </c>
      <c r="AP37" s="322">
        <v>2</v>
      </c>
      <c r="AQ37" s="323">
        <v>1718</v>
      </c>
      <c r="AR37" s="324">
        <v>-99.9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543</v>
      </c>
      <c r="AL38" s="1160"/>
      <c r="AM38" s="1160"/>
      <c r="AN38" s="1161"/>
      <c r="AO38" s="325">
        <v>1024</v>
      </c>
      <c r="AP38" s="325">
        <v>4</v>
      </c>
      <c r="AQ38" s="326">
        <v>1</v>
      </c>
      <c r="AR38" s="314">
        <v>300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544</v>
      </c>
      <c r="AL39" s="1160"/>
      <c r="AM39" s="1160"/>
      <c r="AN39" s="1161"/>
      <c r="AO39" s="322">
        <v>-2318352</v>
      </c>
      <c r="AP39" s="322">
        <v>-9081</v>
      </c>
      <c r="AQ39" s="323">
        <v>-7529</v>
      </c>
      <c r="AR39" s="324">
        <v>20.6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545</v>
      </c>
      <c r="AL40" s="1157"/>
      <c r="AM40" s="1157"/>
      <c r="AN40" s="1158"/>
      <c r="AO40" s="322">
        <v>-6180145</v>
      </c>
      <c r="AP40" s="322">
        <v>-24207</v>
      </c>
      <c r="AQ40" s="323">
        <v>-22018</v>
      </c>
      <c r="AR40" s="324">
        <v>9.9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3240371</v>
      </c>
      <c r="AP41" s="322">
        <v>12692</v>
      </c>
      <c r="AQ41" s="323">
        <v>6294</v>
      </c>
      <c r="AR41" s="324">
        <v>101.7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513</v>
      </c>
      <c r="AN49" s="1151" t="s">
        <v>549</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550</v>
      </c>
      <c r="AO50" s="339" t="s">
        <v>551</v>
      </c>
      <c r="AP50" s="340" t="s">
        <v>552</v>
      </c>
      <c r="AQ50" s="341" t="s">
        <v>553</v>
      </c>
      <c r="AR50" s="342" t="s">
        <v>554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555</v>
      </c>
      <c r="AL51" s="335"/>
      <c r="AM51" s="343">
        <v>9082890</v>
      </c>
      <c r="AN51" s="344">
        <v>35244</v>
      </c>
      <c r="AO51" s="345">
        <v>14.5</v>
      </c>
      <c r="AP51" s="346">
        <v>43141</v>
      </c>
      <c r="AQ51" s="347">
        <v>9.4</v>
      </c>
      <c r="AR51" s="348">
        <v>5.0999999999999996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556</v>
      </c>
      <c r="AM52" s="351">
        <v>4651826</v>
      </c>
      <c r="AN52" s="352">
        <v>18050</v>
      </c>
      <c r="AO52" s="353">
        <v>-2.9</v>
      </c>
      <c r="AP52" s="354">
        <v>21887</v>
      </c>
      <c r="AQ52" s="355">
        <v>-2.4</v>
      </c>
      <c r="AR52" s="356">
        <v>-0.5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557</v>
      </c>
      <c r="AL53" s="335"/>
      <c r="AM53" s="343">
        <v>9616063</v>
      </c>
      <c r="AN53" s="344">
        <v>37401</v>
      </c>
      <c r="AO53" s="345">
        <v>6.1</v>
      </c>
      <c r="AP53" s="346">
        <v>45117</v>
      </c>
      <c r="AQ53" s="347">
        <v>4.5999999999999996</v>
      </c>
      <c r="AR53" s="348">
        <v>1.5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556</v>
      </c>
      <c r="AM54" s="351">
        <v>5276169</v>
      </c>
      <c r="AN54" s="352">
        <v>20522</v>
      </c>
      <c r="AO54" s="353">
        <v>13.7</v>
      </c>
      <c r="AP54" s="354">
        <v>25589</v>
      </c>
      <c r="AQ54" s="355">
        <v>16.899999999999999</v>
      </c>
      <c r="AR54" s="356">
        <v>-3.2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558</v>
      </c>
      <c r="AL55" s="335"/>
      <c r="AM55" s="343">
        <v>10303144</v>
      </c>
      <c r="AN55" s="344">
        <v>40176</v>
      </c>
      <c r="AO55" s="345">
        <v>7.4</v>
      </c>
      <c r="AP55" s="346">
        <v>39951</v>
      </c>
      <c r="AQ55" s="347">
        <v>-11.5</v>
      </c>
      <c r="AR55" s="348">
        <v>18.899999999999999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556</v>
      </c>
      <c r="AM56" s="351">
        <v>6163263</v>
      </c>
      <c r="AN56" s="352">
        <v>24033</v>
      </c>
      <c r="AO56" s="353">
        <v>17.100000000000001</v>
      </c>
      <c r="AP56" s="354">
        <v>22555</v>
      </c>
      <c r="AQ56" s="355">
        <v>-11.9</v>
      </c>
      <c r="AR56" s="356">
        <v>29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559</v>
      </c>
      <c r="AL57" s="335"/>
      <c r="AM57" s="343">
        <v>7108214</v>
      </c>
      <c r="AN57" s="344">
        <v>27766</v>
      </c>
      <c r="AO57" s="345">
        <v>-30.9</v>
      </c>
      <c r="AP57" s="346">
        <v>39893</v>
      </c>
      <c r="AQ57" s="347">
        <v>-0.1</v>
      </c>
      <c r="AR57" s="348">
        <v>-30.8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556</v>
      </c>
      <c r="AM58" s="351">
        <v>4680946</v>
      </c>
      <c r="AN58" s="352">
        <v>18284</v>
      </c>
      <c r="AO58" s="353">
        <v>-23.9</v>
      </c>
      <c r="AP58" s="354">
        <v>26170</v>
      </c>
      <c r="AQ58" s="355">
        <v>16</v>
      </c>
      <c r="AR58" s="356">
        <v>-39.9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560</v>
      </c>
      <c r="AL59" s="335"/>
      <c r="AM59" s="343">
        <v>8032971</v>
      </c>
      <c r="AN59" s="344">
        <v>31464</v>
      </c>
      <c r="AO59" s="345">
        <v>13.3</v>
      </c>
      <c r="AP59" s="346">
        <v>41080</v>
      </c>
      <c r="AQ59" s="347">
        <v>3</v>
      </c>
      <c r="AR59" s="348">
        <v>10.3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556</v>
      </c>
      <c r="AM60" s="351">
        <v>4650164</v>
      </c>
      <c r="AN60" s="352">
        <v>18214</v>
      </c>
      <c r="AO60" s="353">
        <v>-0.4</v>
      </c>
      <c r="AP60" s="354">
        <v>27265</v>
      </c>
      <c r="AQ60" s="355">
        <v>4.2</v>
      </c>
      <c r="AR60" s="356">
        <v>-4.5999999999999996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561</v>
      </c>
      <c r="AL61" s="357"/>
      <c r="AM61" s="358">
        <v>8828656</v>
      </c>
      <c r="AN61" s="359">
        <v>34410</v>
      </c>
      <c r="AO61" s="360">
        <v>2.1</v>
      </c>
      <c r="AP61" s="361">
        <v>41836</v>
      </c>
      <c r="AQ61" s="362">
        <v>1.1000000000000001</v>
      </c>
      <c r="AR61" s="348">
        <v>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556</v>
      </c>
      <c r="AM62" s="351">
        <v>5084474</v>
      </c>
      <c r="AN62" s="352">
        <v>19821</v>
      </c>
      <c r="AO62" s="353">
        <v>0.7</v>
      </c>
      <c r="AP62" s="354">
        <v>24693</v>
      </c>
      <c r="AQ62" s="355">
        <v>4.5999999999999996</v>
      </c>
      <c r="AR62" s="356">
        <v>-3.9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vPAmlE9pHLTMqtZdm1XfZ0K0DrdO0zARH0/FMJT2eOQZr6fKvlbNnjsHSoCRw3vF3HGSRzWmic3b+scGvyA3w==" saltValue="R0LDbg/+bqxlfj7UzEZc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4" zoomScale="70" zoomScaleNormal="70" zoomScaleSheetLayoutView="55" workbookViewId="0">
      <selection activeCell="AD98" sqref="AD98"/>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31ODOvPeZ29tNeE6Re9M4yH1uJkcNw3uf5djwiNGDAKSiYVBAvvY9cNFd+LhkP+iSPcCSTf2o7vC7TrWAhBqQ==" saltValue="HzdTshfrgq0N26uHFk6v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85" zoomScaleNormal="85" zoomScaleSheetLayoutView="55" workbookViewId="0">
      <selection activeCell="AE102" sqref="AE102"/>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SqAP2CbKLPFaP2be1bJIjbWNsr+29tCDyDW+dFkw3Ib6dCJXR1r8fnPssenuB7h2boSmAK13aoujyJTdHhLzg==" saltValue="2DMx7jxsZeM7HvWN2J99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Normal="100" zoomScaleSheetLayoutView="100" workbookViewId="0">
      <selection activeCell="J45" sqref="J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74" t="s">
        <v>3</v>
      </c>
      <c r="D47" s="1174"/>
      <c r="E47" s="1175"/>
      <c r="F47" s="11">
        <v>8.42</v>
      </c>
      <c r="G47" s="12">
        <v>8.94</v>
      </c>
      <c r="H47" s="12">
        <v>10.14</v>
      </c>
      <c r="I47" s="12">
        <v>9.44</v>
      </c>
      <c r="J47" s="13">
        <v>8.7799999999999994</v>
      </c>
    </row>
    <row r="48" spans="2:10" ht="57.75" customHeight="1" x14ac:dyDescent="0.15">
      <c r="B48" s="14"/>
      <c r="C48" s="1176" t="s">
        <v>4</v>
      </c>
      <c r="D48" s="1176"/>
      <c r="E48" s="1177"/>
      <c r="F48" s="15">
        <v>0.88</v>
      </c>
      <c r="G48" s="16">
        <v>2.4500000000000002</v>
      </c>
      <c r="H48" s="16">
        <v>1.92</v>
      </c>
      <c r="I48" s="16">
        <v>0.24</v>
      </c>
      <c r="J48" s="17">
        <v>0.35</v>
      </c>
    </row>
    <row r="49" spans="2:10" ht="57.75" customHeight="1" thickBot="1" x14ac:dyDescent="0.2">
      <c r="B49" s="18"/>
      <c r="C49" s="1178" t="s">
        <v>5</v>
      </c>
      <c r="D49" s="1178"/>
      <c r="E49" s="1179"/>
      <c r="F49" s="19">
        <v>0.18</v>
      </c>
      <c r="G49" s="20">
        <v>1.59</v>
      </c>
      <c r="H49" s="20" t="s">
        <v>570</v>
      </c>
      <c r="I49" s="20" t="s">
        <v>571</v>
      </c>
      <c r="J49" s="21" t="s">
        <v>572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POopbCyipvMS5YFpOz2zjBPK/V3nGf/t66IqPvaGskAb2TnvlGClCL30NnQMsQ4ikl3hDpeTfos/yPgGI33nw==" saltValue="jGnWTHaYkR9y7BZln+GM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33" zoomScale="130" zoomScaleNormal="130"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6" t="s">
        <v>573</v>
      </c>
      <c r="D34" s="1186"/>
      <c r="E34" s="1187"/>
      <c r="F34" s="32">
        <v>9.15</v>
      </c>
      <c r="G34" s="33">
        <v>8.81</v>
      </c>
      <c r="H34" s="33">
        <v>9.26</v>
      </c>
      <c r="I34" s="33">
        <v>9.67</v>
      </c>
      <c r="J34" s="34">
        <v>10.220000000000001</v>
      </c>
      <c r="K34" s="22"/>
      <c r="L34" s="22"/>
      <c r="M34" s="22"/>
      <c r="N34" s="22"/>
      <c r="O34" s="22"/>
      <c r="P34" s="22"/>
    </row>
    <row r="35" spans="1:16" ht="39" customHeight="1" x14ac:dyDescent="0.15">
      <c r="A35" s="22"/>
      <c r="B35" s="35"/>
      <c r="C35" s="1180" t="s">
        <v>574</v>
      </c>
      <c r="D35" s="1181"/>
      <c r="E35" s="1182"/>
      <c r="F35" s="36">
        <v>0.81</v>
      </c>
      <c r="G35" s="37">
        <v>0.73</v>
      </c>
      <c r="H35" s="37">
        <v>0.5</v>
      </c>
      <c r="I35" s="37">
        <v>0.9</v>
      </c>
      <c r="J35" s="38">
        <v>2.21</v>
      </c>
      <c r="K35" s="22"/>
      <c r="L35" s="22"/>
      <c r="M35" s="22"/>
      <c r="N35" s="22"/>
      <c r="O35" s="22"/>
      <c r="P35" s="22"/>
    </row>
    <row r="36" spans="1:16" ht="39" customHeight="1" x14ac:dyDescent="0.15">
      <c r="A36" s="22"/>
      <c r="B36" s="35"/>
      <c r="C36" s="1180" t="s">
        <v>575</v>
      </c>
      <c r="D36" s="1181"/>
      <c r="E36" s="1182"/>
      <c r="F36" s="36">
        <v>0</v>
      </c>
      <c r="G36" s="37">
        <v>0.75</v>
      </c>
      <c r="H36" s="37">
        <v>1.34</v>
      </c>
      <c r="I36" s="37">
        <v>1.83</v>
      </c>
      <c r="J36" s="38">
        <v>1.24</v>
      </c>
      <c r="K36" s="22"/>
      <c r="L36" s="22"/>
      <c r="M36" s="22"/>
      <c r="N36" s="22"/>
      <c r="O36" s="22"/>
      <c r="P36" s="22"/>
    </row>
    <row r="37" spans="1:16" ht="39" customHeight="1" x14ac:dyDescent="0.15">
      <c r="A37" s="22"/>
      <c r="B37" s="35"/>
      <c r="C37" s="1180" t="s">
        <v>576</v>
      </c>
      <c r="D37" s="1181"/>
      <c r="E37" s="1182"/>
      <c r="F37" s="36">
        <v>0.66</v>
      </c>
      <c r="G37" s="37">
        <v>0.65</v>
      </c>
      <c r="H37" s="37">
        <v>0.68</v>
      </c>
      <c r="I37" s="37">
        <v>1.29</v>
      </c>
      <c r="J37" s="38">
        <v>1.22</v>
      </c>
      <c r="K37" s="22"/>
      <c r="L37" s="22"/>
      <c r="M37" s="22"/>
      <c r="N37" s="22"/>
      <c r="O37" s="22"/>
      <c r="P37" s="22"/>
    </row>
    <row r="38" spans="1:16" ht="39" customHeight="1" x14ac:dyDescent="0.15">
      <c r="A38" s="22"/>
      <c r="B38" s="35"/>
      <c r="C38" s="1180" t="s">
        <v>577</v>
      </c>
      <c r="D38" s="1181"/>
      <c r="E38" s="1182"/>
      <c r="F38" s="36">
        <v>0.48</v>
      </c>
      <c r="G38" s="37">
        <v>0.42</v>
      </c>
      <c r="H38" s="37">
        <v>0.42</v>
      </c>
      <c r="I38" s="37">
        <v>0.46</v>
      </c>
      <c r="J38" s="38">
        <v>0.45</v>
      </c>
      <c r="K38" s="22"/>
      <c r="L38" s="22"/>
      <c r="M38" s="22"/>
      <c r="N38" s="22"/>
      <c r="O38" s="22"/>
      <c r="P38" s="22"/>
    </row>
    <row r="39" spans="1:16" ht="39" customHeight="1" x14ac:dyDescent="0.15">
      <c r="A39" s="22"/>
      <c r="B39" s="35"/>
      <c r="C39" s="1180" t="s">
        <v>578</v>
      </c>
      <c r="D39" s="1181"/>
      <c r="E39" s="1182"/>
      <c r="F39" s="36">
        <v>0.86</v>
      </c>
      <c r="G39" s="37">
        <v>2.4300000000000002</v>
      </c>
      <c r="H39" s="37">
        <v>1.9</v>
      </c>
      <c r="I39" s="37">
        <v>0.22</v>
      </c>
      <c r="J39" s="38">
        <v>0.33</v>
      </c>
      <c r="K39" s="22"/>
      <c r="L39" s="22"/>
      <c r="M39" s="22"/>
      <c r="N39" s="22"/>
      <c r="O39" s="22"/>
      <c r="P39" s="22"/>
    </row>
    <row r="40" spans="1:16" ht="39" customHeight="1" x14ac:dyDescent="0.15">
      <c r="A40" s="22"/>
      <c r="B40" s="35"/>
      <c r="C40" s="1180" t="s">
        <v>579</v>
      </c>
      <c r="D40" s="1181"/>
      <c r="E40" s="1182"/>
      <c r="F40" s="36">
        <v>1.0900000000000001</v>
      </c>
      <c r="G40" s="37">
        <v>0.42</v>
      </c>
      <c r="H40" s="37" t="s">
        <v>580</v>
      </c>
      <c r="I40" s="37" t="s">
        <v>581</v>
      </c>
      <c r="J40" s="38">
        <v>0.28000000000000003</v>
      </c>
      <c r="K40" s="22"/>
      <c r="L40" s="22"/>
      <c r="M40" s="22"/>
      <c r="N40" s="22"/>
      <c r="O40" s="22"/>
      <c r="P40" s="22"/>
    </row>
    <row r="41" spans="1:16" ht="39" customHeight="1" x14ac:dyDescent="0.15">
      <c r="A41" s="22"/>
      <c r="B41" s="35"/>
      <c r="C41" s="1180" t="s">
        <v>582</v>
      </c>
      <c r="D41" s="1181"/>
      <c r="E41" s="1182"/>
      <c r="F41" s="36">
        <v>0.2</v>
      </c>
      <c r="G41" s="37">
        <v>0.22</v>
      </c>
      <c r="H41" s="37">
        <v>0.22</v>
      </c>
      <c r="I41" s="37">
        <v>0.28999999999999998</v>
      </c>
      <c r="J41" s="38">
        <v>0.27</v>
      </c>
      <c r="K41" s="22"/>
      <c r="L41" s="22"/>
      <c r="M41" s="22"/>
      <c r="N41" s="22"/>
      <c r="O41" s="22"/>
      <c r="P41" s="22"/>
    </row>
    <row r="42" spans="1:16" ht="39" customHeight="1" x14ac:dyDescent="0.15">
      <c r="A42" s="22"/>
      <c r="B42" s="39"/>
      <c r="C42" s="1180" t="s">
        <v>583</v>
      </c>
      <c r="D42" s="1181"/>
      <c r="E42" s="1182"/>
      <c r="F42" s="36" t="s">
        <v>584</v>
      </c>
      <c r="G42" s="37" t="s">
        <v>523</v>
      </c>
      <c r="H42" s="37" t="s">
        <v>523</v>
      </c>
      <c r="I42" s="37" t="s">
        <v>523</v>
      </c>
      <c r="J42" s="38" t="s">
        <v>523</v>
      </c>
      <c r="K42" s="22"/>
      <c r="L42" s="22"/>
      <c r="M42" s="22"/>
      <c r="N42" s="22"/>
      <c r="O42" s="22"/>
      <c r="P42" s="22"/>
    </row>
    <row r="43" spans="1:16" ht="39" customHeight="1" thickBot="1" x14ac:dyDescent="0.2">
      <c r="A43" s="22"/>
      <c r="B43" s="40"/>
      <c r="C43" s="1183" t="s">
        <v>585</v>
      </c>
      <c r="D43" s="1184"/>
      <c r="E43" s="1185"/>
      <c r="F43" s="41">
        <v>0.95</v>
      </c>
      <c r="G43" s="42">
        <v>0.15</v>
      </c>
      <c r="H43" s="42">
        <v>0.3</v>
      </c>
      <c r="I43" s="42">
        <v>0.21</v>
      </c>
      <c r="J43" s="43">
        <v>0.22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YIyFixlvOr8OQrxggRAUsxAqv3DUtBAtoLhnJCnzd3zpwSIMDl2gClny0WvsMbWWDL81ZP3NgrnnshRVRaYag==" saltValue="1DOHI0esU8s1tDjDhE4Q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K39" zoomScale="115" zoomScaleNormal="115" zoomScaleSheetLayoutView="55" workbookViewId="0">
      <selection activeCell="U46" sqref="U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9188</v>
      </c>
      <c r="L45" s="60">
        <v>9228</v>
      </c>
      <c r="M45" s="60">
        <v>8914</v>
      </c>
      <c r="N45" s="60">
        <v>9076</v>
      </c>
      <c r="O45" s="61">
        <v>8902</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523</v>
      </c>
      <c r="L46" s="64" t="s">
        <v>523</v>
      </c>
      <c r="M46" s="64" t="s">
        <v>523</v>
      </c>
      <c r="N46" s="64" t="s">
        <v>523</v>
      </c>
      <c r="O46" s="65" t="s">
        <v>523</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523</v>
      </c>
      <c r="L47" s="64" t="s">
        <v>523</v>
      </c>
      <c r="M47" s="64" t="s">
        <v>523</v>
      </c>
      <c r="N47" s="64" t="s">
        <v>523</v>
      </c>
      <c r="O47" s="65" t="s">
        <v>523</v>
      </c>
      <c r="P47" s="48"/>
      <c r="Q47" s="48"/>
      <c r="R47" s="48"/>
      <c r="S47" s="48"/>
      <c r="T47" s="48"/>
      <c r="U47" s="48"/>
    </row>
    <row r="48" spans="1:21" ht="30.75" customHeight="1" x14ac:dyDescent="0.15">
      <c r="A48" s="48"/>
      <c r="B48" s="1198"/>
      <c r="C48" s="1199"/>
      <c r="D48" s="62"/>
      <c r="E48" s="1190" t="s">
        <v>15</v>
      </c>
      <c r="F48" s="1190"/>
      <c r="G48" s="1190"/>
      <c r="H48" s="1190"/>
      <c r="I48" s="1190"/>
      <c r="J48" s="1191"/>
      <c r="K48" s="63">
        <v>2799</v>
      </c>
      <c r="L48" s="64">
        <v>2694</v>
      </c>
      <c r="M48" s="64">
        <v>2809</v>
      </c>
      <c r="N48" s="64">
        <v>2606</v>
      </c>
      <c r="O48" s="65">
        <v>2835</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523</v>
      </c>
      <c r="L49" s="64" t="s">
        <v>523</v>
      </c>
      <c r="M49" s="64" t="s">
        <v>523</v>
      </c>
      <c r="N49" s="64" t="s">
        <v>523</v>
      </c>
      <c r="O49" s="65" t="s">
        <v>523</v>
      </c>
      <c r="P49" s="48"/>
      <c r="Q49" s="48"/>
      <c r="R49" s="48"/>
      <c r="S49" s="48"/>
      <c r="T49" s="48"/>
      <c r="U49" s="48"/>
    </row>
    <row r="50" spans="1:21" ht="30.75" customHeight="1" x14ac:dyDescent="0.15">
      <c r="A50" s="48"/>
      <c r="B50" s="1198"/>
      <c r="C50" s="1199"/>
      <c r="D50" s="62"/>
      <c r="E50" s="1190" t="s">
        <v>17</v>
      </c>
      <c r="F50" s="1190"/>
      <c r="G50" s="1190"/>
      <c r="H50" s="1190"/>
      <c r="I50" s="1190"/>
      <c r="J50" s="1191"/>
      <c r="K50" s="63">
        <v>1</v>
      </c>
      <c r="L50" s="64">
        <v>1</v>
      </c>
      <c r="M50" s="64">
        <v>1</v>
      </c>
      <c r="N50" s="64">
        <v>1</v>
      </c>
      <c r="O50" s="65">
        <v>0</v>
      </c>
      <c r="P50" s="48"/>
      <c r="Q50" s="48"/>
      <c r="R50" s="48"/>
      <c r="S50" s="48"/>
      <c r="T50" s="48"/>
      <c r="U50" s="48"/>
    </row>
    <row r="51" spans="1:21" ht="30.75" customHeight="1" x14ac:dyDescent="0.15">
      <c r="A51" s="48"/>
      <c r="B51" s="1200"/>
      <c r="C51" s="1201"/>
      <c r="D51" s="66"/>
      <c r="E51" s="1190" t="s">
        <v>18</v>
      </c>
      <c r="F51" s="1190"/>
      <c r="G51" s="1190"/>
      <c r="H51" s="1190"/>
      <c r="I51" s="1190"/>
      <c r="J51" s="1191"/>
      <c r="K51" s="63">
        <v>4</v>
      </c>
      <c r="L51" s="64">
        <v>8</v>
      </c>
      <c r="M51" s="64">
        <v>9</v>
      </c>
      <c r="N51" s="64">
        <v>1</v>
      </c>
      <c r="O51" s="65">
        <v>1</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8844</v>
      </c>
      <c r="L52" s="64">
        <v>8926</v>
      </c>
      <c r="M52" s="64">
        <v>8572</v>
      </c>
      <c r="N52" s="64">
        <v>8430</v>
      </c>
      <c r="O52" s="65">
        <v>8498</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3148</v>
      </c>
      <c r="L53" s="69">
        <v>3005</v>
      </c>
      <c r="M53" s="69">
        <v>3161</v>
      </c>
      <c r="N53" s="69">
        <v>3254</v>
      </c>
      <c r="O53" s="70">
        <v>3240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Nomf5JH/0/v54IHSuBUMu+1rbyY6W1ex2NGjkF4K3iUqY7KNmHgj+kGAGUVnNrB975Gguvqc9y/eXoUT3Jacg==" saltValue="l7HMgO2vhROBP8UwVtKBS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55" zoomScaleNormal="55" zoomScaleSheetLayoutView="100" workbookViewId="0">
      <selection activeCell="N47" sqref="N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565</v>
      </c>
      <c r="J40" s="79" t="s">
        <v>566</v>
      </c>
      <c r="K40" s="79" t="s">
        <v>567</v>
      </c>
      <c r="L40" s="79" t="s">
        <v>568</v>
      </c>
      <c r="M40" s="80" t="s">
        <v>569</v>
      </c>
    </row>
    <row r="41" spans="2:13" ht="27.75" customHeight="1" x14ac:dyDescent="0.15">
      <c r="B41" s="1216" t="s">
        <v>24</v>
      </c>
      <c r="C41" s="1217"/>
      <c r="D41" s="81"/>
      <c r="E41" s="1218" t="s">
        <v>25</v>
      </c>
      <c r="F41" s="1218"/>
      <c r="G41" s="1218"/>
      <c r="H41" s="1219"/>
      <c r="I41" s="82">
        <v>92768</v>
      </c>
      <c r="J41" s="83">
        <v>94559</v>
      </c>
      <c r="K41" s="83">
        <v>97623</v>
      </c>
      <c r="L41" s="83">
        <v>97557</v>
      </c>
      <c r="M41" s="84">
        <v>98084</v>
      </c>
    </row>
    <row r="42" spans="2:13" ht="27.75" customHeight="1" x14ac:dyDescent="0.15">
      <c r="B42" s="1206"/>
      <c r="C42" s="1207"/>
      <c r="D42" s="85"/>
      <c r="E42" s="1210" t="s">
        <v>26</v>
      </c>
      <c r="F42" s="1210"/>
      <c r="G42" s="1210"/>
      <c r="H42" s="1211"/>
      <c r="I42" s="86">
        <v>324</v>
      </c>
      <c r="J42" s="87">
        <v>255</v>
      </c>
      <c r="K42" s="87">
        <v>257</v>
      </c>
      <c r="L42" s="87">
        <v>258</v>
      </c>
      <c r="M42" s="88">
        <v>632</v>
      </c>
    </row>
    <row r="43" spans="2:13" ht="27.75" customHeight="1" x14ac:dyDescent="0.15">
      <c r="B43" s="1206"/>
      <c r="C43" s="1207"/>
      <c r="D43" s="85"/>
      <c r="E43" s="1210" t="s">
        <v>27</v>
      </c>
      <c r="F43" s="1210"/>
      <c r="G43" s="1210"/>
      <c r="H43" s="1211"/>
      <c r="I43" s="86">
        <v>36722</v>
      </c>
      <c r="J43" s="87">
        <v>32904</v>
      </c>
      <c r="K43" s="87">
        <v>32954</v>
      </c>
      <c r="L43" s="87">
        <v>32802</v>
      </c>
      <c r="M43" s="88">
        <v>33407</v>
      </c>
    </row>
    <row r="44" spans="2:13" ht="27.75" customHeight="1" x14ac:dyDescent="0.15">
      <c r="B44" s="1206"/>
      <c r="C44" s="1207"/>
      <c r="D44" s="85"/>
      <c r="E44" s="1210" t="s">
        <v>28</v>
      </c>
      <c r="F44" s="1210"/>
      <c r="G44" s="1210"/>
      <c r="H44" s="1211"/>
      <c r="I44" s="86" t="s">
        <v>523</v>
      </c>
      <c r="J44" s="87" t="s">
        <v>523</v>
      </c>
      <c r="K44" s="87" t="s">
        <v>523</v>
      </c>
      <c r="L44" s="87" t="s">
        <v>523</v>
      </c>
      <c r="M44" s="88" t="s">
        <v>523</v>
      </c>
    </row>
    <row r="45" spans="2:13" ht="27.75" customHeight="1" x14ac:dyDescent="0.15">
      <c r="B45" s="1206"/>
      <c r="C45" s="1207"/>
      <c r="D45" s="85"/>
      <c r="E45" s="1210" t="s">
        <v>29</v>
      </c>
      <c r="F45" s="1210"/>
      <c r="G45" s="1210"/>
      <c r="H45" s="1211"/>
      <c r="I45" s="86">
        <v>19082</v>
      </c>
      <c r="J45" s="87">
        <v>17845</v>
      </c>
      <c r="K45" s="87">
        <v>17978</v>
      </c>
      <c r="L45" s="87">
        <v>18412</v>
      </c>
      <c r="M45" s="88">
        <v>18544</v>
      </c>
    </row>
    <row r="46" spans="2:13" ht="27.75" customHeight="1" x14ac:dyDescent="0.15">
      <c r="B46" s="1206"/>
      <c r="C46" s="1207"/>
      <c r="D46" s="89"/>
      <c r="E46" s="1210" t="s">
        <v>30</v>
      </c>
      <c r="F46" s="1210"/>
      <c r="G46" s="1210"/>
      <c r="H46" s="1211"/>
      <c r="I46" s="86">
        <v>879</v>
      </c>
      <c r="J46" s="87">
        <v>609</v>
      </c>
      <c r="K46" s="87">
        <v>611</v>
      </c>
      <c r="L46" s="87">
        <v>568</v>
      </c>
      <c r="M46" s="88">
        <v>556</v>
      </c>
    </row>
    <row r="47" spans="2:13" ht="27.75" customHeight="1" x14ac:dyDescent="0.15">
      <c r="B47" s="1206"/>
      <c r="C47" s="1207"/>
      <c r="D47" s="90"/>
      <c r="E47" s="1220" t="s">
        <v>31</v>
      </c>
      <c r="F47" s="1221"/>
      <c r="G47" s="1221"/>
      <c r="H47" s="1222"/>
      <c r="I47" s="86" t="s">
        <v>523</v>
      </c>
      <c r="J47" s="87" t="s">
        <v>523</v>
      </c>
      <c r="K47" s="87" t="s">
        <v>523</v>
      </c>
      <c r="L47" s="87" t="s">
        <v>523</v>
      </c>
      <c r="M47" s="88" t="s">
        <v>523</v>
      </c>
    </row>
    <row r="48" spans="2:13" ht="27.75" customHeight="1" x14ac:dyDescent="0.15">
      <c r="B48" s="1206"/>
      <c r="C48" s="1207"/>
      <c r="D48" s="85"/>
      <c r="E48" s="1210" t="s">
        <v>32</v>
      </c>
      <c r="F48" s="1210"/>
      <c r="G48" s="1210"/>
      <c r="H48" s="1211"/>
      <c r="I48" s="86" t="s">
        <v>523</v>
      </c>
      <c r="J48" s="87" t="s">
        <v>523</v>
      </c>
      <c r="K48" s="87" t="s">
        <v>523</v>
      </c>
      <c r="L48" s="87" t="s">
        <v>523</v>
      </c>
      <c r="M48" s="88" t="s">
        <v>523</v>
      </c>
    </row>
    <row r="49" spans="2:13" ht="27.75" customHeight="1" x14ac:dyDescent="0.15">
      <c r="B49" s="1208"/>
      <c r="C49" s="1209"/>
      <c r="D49" s="85"/>
      <c r="E49" s="1210" t="s">
        <v>33</v>
      </c>
      <c r="F49" s="1210"/>
      <c r="G49" s="1210"/>
      <c r="H49" s="1211"/>
      <c r="I49" s="86" t="s">
        <v>523</v>
      </c>
      <c r="J49" s="87" t="s">
        <v>523</v>
      </c>
      <c r="K49" s="87" t="s">
        <v>523</v>
      </c>
      <c r="L49" s="87" t="s">
        <v>523</v>
      </c>
      <c r="M49" s="88" t="s">
        <v>523</v>
      </c>
    </row>
    <row r="50" spans="2:13" ht="27.75" customHeight="1" x14ac:dyDescent="0.15">
      <c r="B50" s="1204" t="s">
        <v>34</v>
      </c>
      <c r="C50" s="1205"/>
      <c r="D50" s="91"/>
      <c r="E50" s="1210" t="s">
        <v>35</v>
      </c>
      <c r="F50" s="1210"/>
      <c r="G50" s="1210"/>
      <c r="H50" s="1211"/>
      <c r="I50" s="86">
        <v>13578</v>
      </c>
      <c r="J50" s="87">
        <v>14468</v>
      </c>
      <c r="K50" s="87">
        <v>15116</v>
      </c>
      <c r="L50" s="87">
        <v>14121</v>
      </c>
      <c r="M50" s="88">
        <v>13208</v>
      </c>
    </row>
    <row r="51" spans="2:13" ht="27.75" customHeight="1" x14ac:dyDescent="0.15">
      <c r="B51" s="1206"/>
      <c r="C51" s="1207"/>
      <c r="D51" s="85"/>
      <c r="E51" s="1210" t="s">
        <v>36</v>
      </c>
      <c r="F51" s="1210"/>
      <c r="G51" s="1210"/>
      <c r="H51" s="1211"/>
      <c r="I51" s="86">
        <v>26718</v>
      </c>
      <c r="J51" s="87">
        <v>25613</v>
      </c>
      <c r="K51" s="87">
        <v>24604</v>
      </c>
      <c r="L51" s="87">
        <v>24886</v>
      </c>
      <c r="M51" s="88">
        <v>24853</v>
      </c>
    </row>
    <row r="52" spans="2:13" ht="27.75" customHeight="1" x14ac:dyDescent="0.15">
      <c r="B52" s="1208"/>
      <c r="C52" s="1209"/>
      <c r="D52" s="85"/>
      <c r="E52" s="1210" t="s">
        <v>37</v>
      </c>
      <c r="F52" s="1210"/>
      <c r="G52" s="1210"/>
      <c r="H52" s="1211"/>
      <c r="I52" s="86">
        <v>72656</v>
      </c>
      <c r="J52" s="87">
        <v>73465</v>
      </c>
      <c r="K52" s="87">
        <v>75279</v>
      </c>
      <c r="L52" s="87">
        <v>75093</v>
      </c>
      <c r="M52" s="88">
        <v>75141</v>
      </c>
    </row>
    <row r="53" spans="2:13" ht="27.75" customHeight="1" thickBot="1" x14ac:dyDescent="0.2">
      <c r="B53" s="1212" t="s">
        <v>38</v>
      </c>
      <c r="C53" s="1213"/>
      <c r="D53" s="92"/>
      <c r="E53" s="1214" t="s">
        <v>39</v>
      </c>
      <c r="F53" s="1214"/>
      <c r="G53" s="1214"/>
      <c r="H53" s="1215"/>
      <c r="I53" s="93">
        <v>36823</v>
      </c>
      <c r="J53" s="94">
        <v>32625</v>
      </c>
      <c r="K53" s="94">
        <v>34425</v>
      </c>
      <c r="L53" s="94">
        <v>35496</v>
      </c>
      <c r="M53" s="95">
        <v>38021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Df2bV9ck/z5/thGgGq1UtpDiUNeF+yuhgmLwP65cfVzWj5ash+0+4GMi58aCbFtPgoMrGw8SFhQ0+u8fqCwvQ==" saltValue="GidytnVGIA80QY7sZncb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567</v>
      </c>
      <c r="G54" s="104" t="s">
        <v>568</v>
      </c>
      <c r="H54" s="105" t="s">
        <v>569</v>
      </c>
    </row>
    <row r="55" spans="2:8" ht="52.5" customHeight="1" x14ac:dyDescent="0.15">
      <c r="B55" s="106"/>
      <c r="C55" s="1231" t="s">
        <v>42</v>
      </c>
      <c r="D55" s="1231"/>
      <c r="E55" s="1232"/>
      <c r="F55" s="107">
        <v>5532</v>
      </c>
      <c r="G55" s="107">
        <v>5083</v>
      </c>
      <c r="H55" s="108">
        <v>4761</v>
      </c>
    </row>
    <row r="56" spans="2:8" ht="52.5" customHeight="1" x14ac:dyDescent="0.15">
      <c r="B56" s="109"/>
      <c r="C56" s="1233" t="s">
        <v>43</v>
      </c>
      <c r="D56" s="1233"/>
      <c r="E56" s="1234"/>
      <c r="F56" s="110">
        <v>1502</v>
      </c>
      <c r="G56" s="110">
        <v>1206</v>
      </c>
      <c r="H56" s="111">
        <v>909</v>
      </c>
    </row>
    <row r="57" spans="2:8" ht="53.25" customHeight="1" x14ac:dyDescent="0.15">
      <c r="B57" s="109"/>
      <c r="C57" s="1235" t="s">
        <v>44</v>
      </c>
      <c r="D57" s="1235"/>
      <c r="E57" s="1236"/>
      <c r="F57" s="112">
        <v>2929</v>
      </c>
      <c r="G57" s="112">
        <v>2831</v>
      </c>
      <c r="H57" s="113">
        <v>2678</v>
      </c>
    </row>
    <row r="58" spans="2:8" ht="45.75" customHeight="1" x14ac:dyDescent="0.15">
      <c r="B58" s="114"/>
      <c r="C58" s="1223" t="s">
        <v>600</v>
      </c>
      <c r="D58" s="1224"/>
      <c r="E58" s="1225"/>
      <c r="F58" s="115">
        <v>1627</v>
      </c>
      <c r="G58" s="115">
        <v>1631</v>
      </c>
      <c r="H58" s="116">
        <v>1634</v>
      </c>
    </row>
    <row r="59" spans="2:8" ht="45.75" customHeight="1" x14ac:dyDescent="0.15">
      <c r="B59" s="114"/>
      <c r="C59" s="1223" t="s">
        <v>601</v>
      </c>
      <c r="D59" s="1224"/>
      <c r="E59" s="1225"/>
      <c r="F59" s="115">
        <v>455</v>
      </c>
      <c r="G59" s="115">
        <v>426</v>
      </c>
      <c r="H59" s="116">
        <v>349</v>
      </c>
    </row>
    <row r="60" spans="2:8" ht="45.75" customHeight="1" x14ac:dyDescent="0.15">
      <c r="B60" s="114"/>
      <c r="C60" s="1223" t="s">
        <v>602</v>
      </c>
      <c r="D60" s="1224"/>
      <c r="E60" s="1225"/>
      <c r="F60" s="115">
        <v>393</v>
      </c>
      <c r="G60" s="115">
        <v>359</v>
      </c>
      <c r="H60" s="116">
        <v>324</v>
      </c>
    </row>
    <row r="61" spans="2:8" ht="45.75" customHeight="1" x14ac:dyDescent="0.15">
      <c r="B61" s="114"/>
      <c r="C61" s="1223" t="s">
        <v>603</v>
      </c>
      <c r="D61" s="1224"/>
      <c r="E61" s="1225"/>
      <c r="F61" s="115">
        <v>173</v>
      </c>
      <c r="G61" s="115">
        <v>168</v>
      </c>
      <c r="H61" s="116">
        <v>162</v>
      </c>
    </row>
    <row r="62" spans="2:8" ht="45.75" customHeight="1" thickBot="1" x14ac:dyDescent="0.2">
      <c r="B62" s="117"/>
      <c r="C62" s="1226" t="s">
        <v>604</v>
      </c>
      <c r="D62" s="1227"/>
      <c r="E62" s="1228"/>
      <c r="F62" s="118">
        <v>100</v>
      </c>
      <c r="G62" s="118">
        <v>100</v>
      </c>
      <c r="H62" s="119">
        <v>100</v>
      </c>
    </row>
    <row r="63" spans="2:8" ht="52.5" customHeight="1" thickBot="1" x14ac:dyDescent="0.2">
      <c r="B63" s="120"/>
      <c r="C63" s="1229" t="s">
        <v>45</v>
      </c>
      <c r="D63" s="1229"/>
      <c r="E63" s="1230"/>
      <c r="F63" s="121">
        <v>9963</v>
      </c>
      <c r="G63" s="121">
        <v>9120</v>
      </c>
      <c r="H63" s="122">
        <v>8348</v>
      </c>
    </row>
    <row r="64" spans="2:8" ht="15" customHeight="1" x14ac:dyDescent="0.15"/>
    <row r="65" ht="0" hidden="1" customHeight="1" x14ac:dyDescent="0.15"/>
    <row r="66" ht="0" hidden="1" customHeight="1" x14ac:dyDescent="0.15"/>
  </sheetData>
  <sheetProtection algorithmName="SHA-512" hashValue="J6k+ed4xaDwO37MMOjp/oH0gprFU+yLYg/jecWXAFgeOV5DBPbKO6b+KSLTrzqy/TyJSpGKfbpxpQqsGpUKoHA==" saltValue="hZKs4x0lSjqBXNCqsdhk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50" zoomScale="85" zoomScaleNormal="85" zoomScaleSheetLayoutView="55" workbookViewId="0">
      <selection activeCell="D124" sqref="D124"/>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605</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605</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606</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607</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615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608</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565</v>
      </c>
      <c r="BQ50" s="1271"/>
      <c r="BR50" s="1271"/>
      <c r="BS50" s="1271"/>
      <c r="BT50" s="1271"/>
      <c r="BU50" s="1271"/>
      <c r="BV50" s="1271"/>
      <c r="BW50" s="1271"/>
      <c r="BX50" s="1271" t="s">
        <v>566</v>
      </c>
      <c r="BY50" s="1271"/>
      <c r="BZ50" s="1271"/>
      <c r="CA50" s="1271"/>
      <c r="CB50" s="1271"/>
      <c r="CC50" s="1271"/>
      <c r="CD50" s="1271"/>
      <c r="CE50" s="1271"/>
      <c r="CF50" s="1271" t="s">
        <v>567</v>
      </c>
      <c r="CG50" s="1271"/>
      <c r="CH50" s="1271"/>
      <c r="CI50" s="1271"/>
      <c r="CJ50" s="1271"/>
      <c r="CK50" s="1271"/>
      <c r="CL50" s="1271"/>
      <c r="CM50" s="1271"/>
      <c r="CN50" s="1271" t="s">
        <v>568</v>
      </c>
      <c r="CO50" s="1271"/>
      <c r="CP50" s="1271"/>
      <c r="CQ50" s="1271"/>
      <c r="CR50" s="1271"/>
      <c r="CS50" s="1271"/>
      <c r="CT50" s="1271"/>
      <c r="CU50" s="1271"/>
      <c r="CV50" s="1271" t="s">
        <v>569</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609</v>
      </c>
      <c r="AO51" s="1275"/>
      <c r="AP51" s="1275"/>
      <c r="AQ51" s="1275"/>
      <c r="AR51" s="1275"/>
      <c r="AS51" s="1275"/>
      <c r="AT51" s="1275"/>
      <c r="AU51" s="1275"/>
      <c r="AV51" s="1275"/>
      <c r="AW51" s="1275"/>
      <c r="AX51" s="1275"/>
      <c r="AY51" s="1275"/>
      <c r="AZ51" s="1275"/>
      <c r="BA51" s="1275"/>
      <c r="BB51" s="1275" t="s">
        <v>610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71.2</v>
      </c>
      <c r="CG51" s="1277"/>
      <c r="CH51" s="1277"/>
      <c r="CI51" s="1277"/>
      <c r="CJ51" s="1277"/>
      <c r="CK51" s="1277"/>
      <c r="CL51" s="1277"/>
      <c r="CM51" s="1277"/>
      <c r="CN51" s="1277">
        <v>74.2</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63</v>
      </c>
      <c r="CG53" s="1277"/>
      <c r="CH53" s="1277"/>
      <c r="CI53" s="1277"/>
      <c r="CJ53" s="1277"/>
      <c r="CK53" s="1277"/>
      <c r="CL53" s="1277"/>
      <c r="CM53" s="1277"/>
      <c r="CN53" s="1277">
        <v>64.3</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612</v>
      </c>
      <c r="AO55" s="1271"/>
      <c r="AP55" s="1271"/>
      <c r="AQ55" s="1271"/>
      <c r="AR55" s="1271"/>
      <c r="AS55" s="1271"/>
      <c r="AT55" s="1271"/>
      <c r="AU55" s="1271"/>
      <c r="AV55" s="1271"/>
      <c r="AW55" s="1271"/>
      <c r="AX55" s="1271"/>
      <c r="AY55" s="1271"/>
      <c r="AZ55" s="1271"/>
      <c r="BA55" s="1271"/>
      <c r="BB55" s="1275" t="s">
        <v>610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25.4</v>
      </c>
      <c r="CG55" s="1277"/>
      <c r="CH55" s="1277"/>
      <c r="CI55" s="1277"/>
      <c r="CJ55" s="1277"/>
      <c r="CK55" s="1277"/>
      <c r="CL55" s="1277"/>
      <c r="CM55" s="1277"/>
      <c r="CN55" s="1277">
        <v>16.600000000000001</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52.6</v>
      </c>
      <c r="CG57" s="1277"/>
      <c r="CH57" s="1277"/>
      <c r="CI57" s="1277"/>
      <c r="CJ57" s="1277"/>
      <c r="CK57" s="1277"/>
      <c r="CL57" s="1277"/>
      <c r="CM57" s="1277"/>
      <c r="CN57" s="1277">
        <v>58.6</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613</v>
      </c>
    </row>
    <row r="64" spans="1:109" x14ac:dyDescent="0.15">
      <c r="B64" s="1246"/>
      <c r="G64" s="1253"/>
      <c r="I64" s="1287"/>
      <c r="J64" s="1287"/>
      <c r="K64" s="1287"/>
      <c r="L64" s="1287"/>
      <c r="M64" s="1287"/>
      <c r="N64" s="1288"/>
      <c r="AM64" s="1253"/>
      <c r="AN64" s="1253" t="s">
        <v>607</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616</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608</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565</v>
      </c>
      <c r="BQ72" s="1271"/>
      <c r="BR72" s="1271"/>
      <c r="BS72" s="1271"/>
      <c r="BT72" s="1271"/>
      <c r="BU72" s="1271"/>
      <c r="BV72" s="1271"/>
      <c r="BW72" s="1271"/>
      <c r="BX72" s="1271" t="s">
        <v>566</v>
      </c>
      <c r="BY72" s="1271"/>
      <c r="BZ72" s="1271"/>
      <c r="CA72" s="1271"/>
      <c r="CB72" s="1271"/>
      <c r="CC72" s="1271"/>
      <c r="CD72" s="1271"/>
      <c r="CE72" s="1271"/>
      <c r="CF72" s="1271" t="s">
        <v>567</v>
      </c>
      <c r="CG72" s="1271"/>
      <c r="CH72" s="1271"/>
      <c r="CI72" s="1271"/>
      <c r="CJ72" s="1271"/>
      <c r="CK72" s="1271"/>
      <c r="CL72" s="1271"/>
      <c r="CM72" s="1271"/>
      <c r="CN72" s="1271" t="s">
        <v>568</v>
      </c>
      <c r="CO72" s="1271"/>
      <c r="CP72" s="1271"/>
      <c r="CQ72" s="1271"/>
      <c r="CR72" s="1271"/>
      <c r="CS72" s="1271"/>
      <c r="CT72" s="1271"/>
      <c r="CU72" s="1271"/>
      <c r="CV72" s="1271" t="s">
        <v>569</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609</v>
      </c>
      <c r="AO73" s="1275"/>
      <c r="AP73" s="1275"/>
      <c r="AQ73" s="1275"/>
      <c r="AR73" s="1275"/>
      <c r="AS73" s="1275"/>
      <c r="AT73" s="1275"/>
      <c r="AU73" s="1275"/>
      <c r="AV73" s="1275"/>
      <c r="AW73" s="1275"/>
      <c r="AX73" s="1275"/>
      <c r="AY73" s="1275"/>
      <c r="AZ73" s="1275"/>
      <c r="BA73" s="1275"/>
      <c r="BB73" s="1275" t="s">
        <v>610</v>
      </c>
      <c r="BC73" s="1275"/>
      <c r="BD73" s="1275"/>
      <c r="BE73" s="1275"/>
      <c r="BF73" s="1275"/>
      <c r="BG73" s="1275"/>
      <c r="BH73" s="1275"/>
      <c r="BI73" s="1275"/>
      <c r="BJ73" s="1275"/>
      <c r="BK73" s="1275"/>
      <c r="BL73" s="1275"/>
      <c r="BM73" s="1275"/>
      <c r="BN73" s="1275"/>
      <c r="BO73" s="1275"/>
      <c r="BP73" s="1277">
        <v>77.2</v>
      </c>
      <c r="BQ73" s="1277"/>
      <c r="BR73" s="1277"/>
      <c r="BS73" s="1277"/>
      <c r="BT73" s="1277"/>
      <c r="BU73" s="1277"/>
      <c r="BV73" s="1277"/>
      <c r="BW73" s="1277"/>
      <c r="BX73" s="1277">
        <v>69</v>
      </c>
      <c r="BY73" s="1277"/>
      <c r="BZ73" s="1277"/>
      <c r="CA73" s="1277"/>
      <c r="CB73" s="1277"/>
      <c r="CC73" s="1277"/>
      <c r="CD73" s="1277"/>
      <c r="CE73" s="1277"/>
      <c r="CF73" s="1277">
        <v>71.2</v>
      </c>
      <c r="CG73" s="1277"/>
      <c r="CH73" s="1277"/>
      <c r="CI73" s="1277"/>
      <c r="CJ73" s="1277"/>
      <c r="CK73" s="1277"/>
      <c r="CL73" s="1277"/>
      <c r="CM73" s="1277"/>
      <c r="CN73" s="1277">
        <v>74.2</v>
      </c>
      <c r="CO73" s="1277"/>
      <c r="CP73" s="1277"/>
      <c r="CQ73" s="1277"/>
      <c r="CR73" s="1277"/>
      <c r="CS73" s="1277"/>
      <c r="CT73" s="1277"/>
      <c r="CU73" s="1277"/>
      <c r="CV73" s="1277">
        <v>79.099999999999994</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614</v>
      </c>
      <c r="BC75" s="1275"/>
      <c r="BD75" s="1275"/>
      <c r="BE75" s="1275"/>
      <c r="BF75" s="1275"/>
      <c r="BG75" s="1275"/>
      <c r="BH75" s="1275"/>
      <c r="BI75" s="1275"/>
      <c r="BJ75" s="1275"/>
      <c r="BK75" s="1275"/>
      <c r="BL75" s="1275"/>
      <c r="BM75" s="1275"/>
      <c r="BN75" s="1275"/>
      <c r="BO75" s="1275"/>
      <c r="BP75" s="1277">
        <v>6.9</v>
      </c>
      <c r="BQ75" s="1277"/>
      <c r="BR75" s="1277"/>
      <c r="BS75" s="1277"/>
      <c r="BT75" s="1277"/>
      <c r="BU75" s="1277"/>
      <c r="BV75" s="1277"/>
      <c r="BW75" s="1277"/>
      <c r="BX75" s="1277">
        <v>6.8</v>
      </c>
      <c r="BY75" s="1277"/>
      <c r="BZ75" s="1277"/>
      <c r="CA75" s="1277"/>
      <c r="CB75" s="1277"/>
      <c r="CC75" s="1277"/>
      <c r="CD75" s="1277"/>
      <c r="CE75" s="1277"/>
      <c r="CF75" s="1277">
        <v>6.5</v>
      </c>
      <c r="CG75" s="1277"/>
      <c r="CH75" s="1277"/>
      <c r="CI75" s="1277"/>
      <c r="CJ75" s="1277"/>
      <c r="CK75" s="1277"/>
      <c r="CL75" s="1277"/>
      <c r="CM75" s="1277"/>
      <c r="CN75" s="1277">
        <v>6.5</v>
      </c>
      <c r="CO75" s="1277"/>
      <c r="CP75" s="1277"/>
      <c r="CQ75" s="1277"/>
      <c r="CR75" s="1277"/>
      <c r="CS75" s="1277"/>
      <c r="CT75" s="1277"/>
      <c r="CU75" s="1277"/>
      <c r="CV75" s="1277">
        <v>6.6</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612</v>
      </c>
      <c r="AO77" s="1271"/>
      <c r="AP77" s="1271"/>
      <c r="AQ77" s="1271"/>
      <c r="AR77" s="1271"/>
      <c r="AS77" s="1271"/>
      <c r="AT77" s="1271"/>
      <c r="AU77" s="1271"/>
      <c r="AV77" s="1271"/>
      <c r="AW77" s="1271"/>
      <c r="AX77" s="1271"/>
      <c r="AY77" s="1271"/>
      <c r="AZ77" s="1271"/>
      <c r="BA77" s="1271"/>
      <c r="BB77" s="1275" t="s">
        <v>610</v>
      </c>
      <c r="BC77" s="1275"/>
      <c r="BD77" s="1275"/>
      <c r="BE77" s="1275"/>
      <c r="BF77" s="1275"/>
      <c r="BG77" s="1275"/>
      <c r="BH77" s="1275"/>
      <c r="BI77" s="1275"/>
      <c r="BJ77" s="1275"/>
      <c r="BK77" s="1275"/>
      <c r="BL77" s="1275"/>
      <c r="BM77" s="1275"/>
      <c r="BN77" s="1275"/>
      <c r="BO77" s="1275"/>
      <c r="BP77" s="1277">
        <v>32.6</v>
      </c>
      <c r="BQ77" s="1277"/>
      <c r="BR77" s="1277"/>
      <c r="BS77" s="1277"/>
      <c r="BT77" s="1277"/>
      <c r="BU77" s="1277"/>
      <c r="BV77" s="1277"/>
      <c r="BW77" s="1277"/>
      <c r="BX77" s="1277">
        <v>30.5</v>
      </c>
      <c r="BY77" s="1277"/>
      <c r="BZ77" s="1277"/>
      <c r="CA77" s="1277"/>
      <c r="CB77" s="1277"/>
      <c r="CC77" s="1277"/>
      <c r="CD77" s="1277"/>
      <c r="CE77" s="1277"/>
      <c r="CF77" s="1277">
        <v>25.4</v>
      </c>
      <c r="CG77" s="1277"/>
      <c r="CH77" s="1277"/>
      <c r="CI77" s="1277"/>
      <c r="CJ77" s="1277"/>
      <c r="CK77" s="1277"/>
      <c r="CL77" s="1277"/>
      <c r="CM77" s="1277"/>
      <c r="CN77" s="1277">
        <v>16.600000000000001</v>
      </c>
      <c r="CO77" s="1277"/>
      <c r="CP77" s="1277"/>
      <c r="CQ77" s="1277"/>
      <c r="CR77" s="1277"/>
      <c r="CS77" s="1277"/>
      <c r="CT77" s="1277"/>
      <c r="CU77" s="1277"/>
      <c r="CV77" s="1277">
        <v>17.399999999999999</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614</v>
      </c>
      <c r="BC79" s="1275"/>
      <c r="BD79" s="1275"/>
      <c r="BE79" s="1275"/>
      <c r="BF79" s="1275"/>
      <c r="BG79" s="1275"/>
      <c r="BH79" s="1275"/>
      <c r="BI79" s="1275"/>
      <c r="BJ79" s="1275"/>
      <c r="BK79" s="1275"/>
      <c r="BL79" s="1275"/>
      <c r="BM79" s="1275"/>
      <c r="BN79" s="1275"/>
      <c r="BO79" s="1275"/>
      <c r="BP79" s="1277">
        <v>5.9</v>
      </c>
      <c r="BQ79" s="1277"/>
      <c r="BR79" s="1277"/>
      <c r="BS79" s="1277"/>
      <c r="BT79" s="1277"/>
      <c r="BU79" s="1277"/>
      <c r="BV79" s="1277"/>
      <c r="BW79" s="1277"/>
      <c r="BX79" s="1277">
        <v>5.2</v>
      </c>
      <c r="BY79" s="1277"/>
      <c r="BZ79" s="1277"/>
      <c r="CA79" s="1277"/>
      <c r="CB79" s="1277"/>
      <c r="CC79" s="1277"/>
      <c r="CD79" s="1277"/>
      <c r="CE79" s="1277"/>
      <c r="CF79" s="1277">
        <v>4.8</v>
      </c>
      <c r="CG79" s="1277"/>
      <c r="CH79" s="1277"/>
      <c r="CI79" s="1277"/>
      <c r="CJ79" s="1277"/>
      <c r="CK79" s="1277"/>
      <c r="CL79" s="1277"/>
      <c r="CM79" s="1277"/>
      <c r="CN79" s="1277">
        <v>3.6</v>
      </c>
      <c r="CO79" s="1277"/>
      <c r="CP79" s="1277"/>
      <c r="CQ79" s="1277"/>
      <c r="CR79" s="1277"/>
      <c r="CS79" s="1277"/>
      <c r="CT79" s="1277"/>
      <c r="CU79" s="1277"/>
      <c r="CV79" s="1277">
        <v>3.6</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8yF4iaC7OiVg3xbz3i3OkZEoNQuMfFsj8lLzZkh6rBM601+yHK+hF15KdqeRMQz0MgYdpTEAH1MLr0Jnd3duw==" saltValue="LIUsEEriCEVWhyxrpD4wK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3" zoomScale="70" zoomScaleNormal="70" zoomScaleSheetLayoutView="70" workbookViewId="0">
      <selection activeCell="D124" sqref="D12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8RKdKBWOF4Qa+ln3E2vTzjXiIGK6QDMzv+XgFLj1Oi4RJdaxqAeigLO2/7l6n/wiOru5rzVXL7czTioU/pabw==" saltValue="nU9ymseUsgB3euKJyUS3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2" zoomScaleNormal="100" zoomScaleSheetLayoutView="55" workbookViewId="0">
      <selection activeCell="D124" sqref="D12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Y7RjRIzusipSbp+etzQVWfJKgqeMGhKJpm2zMlogqnGbGTty0NbtWUPSG4uk+9ykG5EISP2hvXuzDg3mQPIeA==" saltValue="cJZThgu9dmUswpRxZse3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562</v>
      </c>
      <c r="G2" s="136"/>
      <c r="H2" s="137"/>
    </row>
    <row r="3" spans="1:8" x14ac:dyDescent="0.15">
      <c r="A3" s="133" t="s">
        <v>555</v>
      </c>
      <c r="B3" s="138"/>
      <c r="C3" s="139"/>
      <c r="D3" s="140">
        <v>35244</v>
      </c>
      <c r="E3" s="141"/>
      <c r="F3" s="142">
        <v>43141</v>
      </c>
      <c r="G3" s="143"/>
      <c r="H3" s="144"/>
    </row>
    <row r="4" spans="1:8" x14ac:dyDescent="0.15">
      <c r="A4" s="145"/>
      <c r="B4" s="146"/>
      <c r="C4" s="147"/>
      <c r="D4" s="148">
        <v>18050</v>
      </c>
      <c r="E4" s="149"/>
      <c r="F4" s="150">
        <v>21887</v>
      </c>
      <c r="G4" s="151"/>
      <c r="H4" s="152"/>
    </row>
    <row r="5" spans="1:8" x14ac:dyDescent="0.15">
      <c r="A5" s="133" t="s">
        <v>557</v>
      </c>
      <c r="B5" s="138"/>
      <c r="C5" s="139"/>
      <c r="D5" s="140">
        <v>37401</v>
      </c>
      <c r="E5" s="141"/>
      <c r="F5" s="142">
        <v>45117</v>
      </c>
      <c r="G5" s="143"/>
      <c r="H5" s="144"/>
    </row>
    <row r="6" spans="1:8" x14ac:dyDescent="0.15">
      <c r="A6" s="145"/>
      <c r="B6" s="146"/>
      <c r="C6" s="147"/>
      <c r="D6" s="148">
        <v>20522</v>
      </c>
      <c r="E6" s="149"/>
      <c r="F6" s="150">
        <v>25589</v>
      </c>
      <c r="G6" s="151"/>
      <c r="H6" s="152"/>
    </row>
    <row r="7" spans="1:8" x14ac:dyDescent="0.15">
      <c r="A7" s="133" t="s">
        <v>558</v>
      </c>
      <c r="B7" s="138"/>
      <c r="C7" s="139"/>
      <c r="D7" s="140">
        <v>40176</v>
      </c>
      <c r="E7" s="141"/>
      <c r="F7" s="142">
        <v>39951</v>
      </c>
      <c r="G7" s="143"/>
      <c r="H7" s="144"/>
    </row>
    <row r="8" spans="1:8" x14ac:dyDescent="0.15">
      <c r="A8" s="145"/>
      <c r="B8" s="146"/>
      <c r="C8" s="147"/>
      <c r="D8" s="148">
        <v>24033</v>
      </c>
      <c r="E8" s="149"/>
      <c r="F8" s="150">
        <v>22555</v>
      </c>
      <c r="G8" s="151"/>
      <c r="H8" s="152"/>
    </row>
    <row r="9" spans="1:8" x14ac:dyDescent="0.15">
      <c r="A9" s="133" t="s">
        <v>559</v>
      </c>
      <c r="B9" s="138"/>
      <c r="C9" s="139"/>
      <c r="D9" s="140">
        <v>27766</v>
      </c>
      <c r="E9" s="141"/>
      <c r="F9" s="142">
        <v>39893</v>
      </c>
      <c r="G9" s="143"/>
      <c r="H9" s="144"/>
    </row>
    <row r="10" spans="1:8" x14ac:dyDescent="0.15">
      <c r="A10" s="145"/>
      <c r="B10" s="146"/>
      <c r="C10" s="147"/>
      <c r="D10" s="148">
        <v>18284</v>
      </c>
      <c r="E10" s="149"/>
      <c r="F10" s="150">
        <v>26170</v>
      </c>
      <c r="G10" s="151"/>
      <c r="H10" s="152"/>
    </row>
    <row r="11" spans="1:8" x14ac:dyDescent="0.15">
      <c r="A11" s="133" t="s">
        <v>560</v>
      </c>
      <c r="B11" s="138"/>
      <c r="C11" s="139"/>
      <c r="D11" s="140">
        <v>31464</v>
      </c>
      <c r="E11" s="141"/>
      <c r="F11" s="142">
        <v>41080</v>
      </c>
      <c r="G11" s="143"/>
      <c r="H11" s="144"/>
    </row>
    <row r="12" spans="1:8" x14ac:dyDescent="0.15">
      <c r="A12" s="145"/>
      <c r="B12" s="146"/>
      <c r="C12" s="153"/>
      <c r="D12" s="148">
        <v>18214</v>
      </c>
      <c r="E12" s="149"/>
      <c r="F12" s="150">
        <v>27265</v>
      </c>
      <c r="G12" s="151"/>
      <c r="H12" s="152"/>
    </row>
    <row r="13" spans="1:8" x14ac:dyDescent="0.15">
      <c r="A13" s="133"/>
      <c r="B13" s="138"/>
      <c r="C13" s="154"/>
      <c r="D13" s="155">
        <v>34410</v>
      </c>
      <c r="E13" s="156"/>
      <c r="F13" s="157">
        <v>41836</v>
      </c>
      <c r="G13" s="158"/>
      <c r="H13" s="144"/>
    </row>
    <row r="14" spans="1:8" x14ac:dyDescent="0.15">
      <c r="A14" s="145"/>
      <c r="B14" s="146"/>
      <c r="C14" s="147"/>
      <c r="D14" s="148">
        <v>19821</v>
      </c>
      <c r="E14" s="149"/>
      <c r="F14" s="150">
        <v>24693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0.88</v>
      </c>
      <c r="C19" s="159">
        <f>ROUND(VALUE(SUBSTITUTE(実質収支比率等に係る経年分析!G$48,"▲","-")),2)</f>
        <v>2.4500000000000002</v>
      </c>
      <c r="D19" s="159">
        <f>ROUND(VALUE(SUBSTITUTE(実質収支比率等に係る経年分析!H$48,"▲","-")),2)</f>
        <v>1.92</v>
      </c>
      <c r="E19" s="159">
        <f>ROUND(VALUE(SUBSTITUTE(実質収支比率等に係る経年分析!I$48,"▲","-")),2)</f>
        <v>0.24</v>
      </c>
      <c r="F19" s="159">
        <f>ROUND(VALUE(SUBSTITUTE(実質収支比率等に係る経年分析!J$48,"▲","-")),2)</f>
        <v>0.35</v>
      </c>
    </row>
    <row r="20" spans="1:11" x14ac:dyDescent="0.15">
      <c r="A20" s="159" t="s">
        <v>49</v>
      </c>
      <c r="B20" s="159">
        <f>ROUND(VALUE(SUBSTITUTE(実質収支比率等に係る経年分析!F$47,"▲","-")),2)</f>
        <v>8.42</v>
      </c>
      <c r="C20" s="159">
        <f>ROUND(VALUE(SUBSTITUTE(実質収支比率等に係る経年分析!G$47,"▲","-")),2)</f>
        <v>8.94</v>
      </c>
      <c r="D20" s="159">
        <f>ROUND(VALUE(SUBSTITUTE(実質収支比率等に係る経年分析!H$47,"▲","-")),2)</f>
        <v>10.14</v>
      </c>
      <c r="E20" s="159">
        <f>ROUND(VALUE(SUBSTITUTE(実質収支比率等に係る経年分析!I$47,"▲","-")),2)</f>
        <v>9.44</v>
      </c>
      <c r="F20" s="159">
        <f>ROUND(VALUE(SUBSTITUTE(実質収支比率等に係る経年分析!J$47,"▲","-")),2)</f>
        <v>8.7799999999999994</v>
      </c>
    </row>
    <row r="21" spans="1:11" x14ac:dyDescent="0.15">
      <c r="A21" s="159" t="s">
        <v>50</v>
      </c>
      <c r="B21" s="159">
        <f>IF(ISNUMBER(VALUE(SUBSTITUTE(実質収支比率等に係る経年分析!F$49,"▲","-"))),ROUND(VALUE(SUBSTITUTE(実質収支比率等に係る経年分析!F$49,"▲","-")),2),NA())</f>
        <v>0.18</v>
      </c>
      <c r="C21" s="159">
        <f>IF(ISNUMBER(VALUE(SUBSTITUTE(実質収支比率等に係る経年分析!G$49,"▲","-"))),ROUND(VALUE(SUBSTITUTE(実質収支比率等に係る経年分析!G$49,"▲","-")),2),NA())</f>
        <v>1.59</v>
      </c>
      <c r="D21" s="159">
        <f>IF(ISNUMBER(VALUE(SUBSTITUTE(実質収支比率等に係る経年分析!H$49,"▲","-"))),ROUND(VALUE(SUBSTITUTE(実質収支比率等に係る経年分析!H$49,"▲","-")),2),NA())</f>
        <v>-0.46</v>
      </c>
      <c r="E21" s="159">
        <f>IF(ISNUMBER(VALUE(SUBSTITUTE(実質収支比率等に係る経年分析!I$49,"▲","-"))),ROUND(VALUE(SUBSTITUTE(実質収支比率等に係る経年分析!I$49,"▲","-")),2),NA())</f>
        <v>-3.52</v>
      </c>
      <c r="F21" s="159">
        <f>IF(ISNUMBER(VALUE(SUBSTITUTE(実質収支比率等に係る経年分析!J$49,"▲","-"))),ROUND(VALUE(SUBSTITUTE(実質収支比率等に係る経年分析!J$49,"▲","-")),2),NA())</f>
        <v>-0.61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0.95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0.22</v>
      </c>
    </row>
    <row r="28" spans="1:11" x14ac:dyDescent="0.15">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7.0000000000000007E-2</v>
      </c>
      <c r="C28" s="160" t="e">
        <f>IF(ROUND(VALUE(SUBSTITUTE(連結実質赤字比率に係る赤字・黒字の構成分析!F$42,"▲", "-")), 2) &gt;= 0, ABS(ROUND(VALUE(SUBSTITUTE(連結実質赤字比率に係る赤字・黒字の構成分析!F$42,"▲", "-")), 2)), NA())</f>
        <v>#N/A</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徳島市後期高齢者医療事業特別会計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0.28999999999999998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0.27</v>
      </c>
    </row>
    <row r="30" spans="1:11" x14ac:dyDescent="0.15">
      <c r="A30" s="160" t="str">
        <f>IF(連結実質赤字比率に係る赤字・黒字の構成分析!C$40="",NA(),連結実質赤字比率に係る赤字・黒字の構成分析!C$40)</f>
        <v>徳島市国民健康保険事業特別会計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1.0900000000000001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0.42</v>
      </c>
      <c r="F30" s="160">
        <f>IF(ROUND(VALUE(SUBSTITUTE(連結実質赤字比率に係る赤字・黒字の構成分析!H$40,"▲", "-")), 2) &lt; 0, ABS(ROUND(VALUE(SUBSTITUTE(連結実質赤字比率に係る赤字・黒字の構成分析!H$40,"▲", "-")), 2)), NA())</f>
        <v>0.2</v>
      </c>
      <c r="G30" s="160" t="e">
        <f>IF(ROUND(VALUE(SUBSTITUTE(連結実質赤字比率に係る赤字・黒字の構成分析!H$40,"▲", "-")), 2) &gt;= 0, ABS(ROUND(VALUE(SUBSTITUTE(連結実質赤字比率に係る赤字・黒字の構成分析!H$40,"▲", "-")), 2)), NA())</f>
        <v>#N/A</v>
      </c>
      <c r="H30" s="160">
        <f>IF(ROUND(VALUE(SUBSTITUTE(連結実質赤字比率に係る赤字・黒字の構成分析!I$40,"▲", "-")), 2) &lt; 0, ABS(ROUND(VALUE(SUBSTITUTE(連結実質赤字比率に係る赤字・黒字の構成分析!I$40,"▲", "-")), 2)), NA())</f>
        <v>0.21</v>
      </c>
      <c r="I30" s="160" t="e">
        <f>IF(ROUND(VALUE(SUBSTITUTE(連結実質赤字比率に係る赤字・黒字の構成分析!I$40,"▲", "-")), 2) &gt;= 0, ABS(ROUND(VALUE(SUBSTITUTE(連結実質赤字比率に係る赤字・黒字の構成分析!I$40,"▲", "-")), 2)), NA())</f>
        <v>#N/A</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0.28000000000000003</v>
      </c>
    </row>
    <row r="31" spans="1:11" x14ac:dyDescent="0.15">
      <c r="A31" s="160" t="str">
        <f>IF(連結実質赤字比率に係る赤字・黒字の構成分析!C$39="",NA(),連結実質赤字比率に係る赤字・黒字の構成分析!C$39)</f>
        <v>一般会計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2.4300000000000002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0.33</v>
      </c>
    </row>
    <row r="32" spans="1:11" x14ac:dyDescent="0.15">
      <c r="A32" s="160" t="str">
        <f>IF(連結実質赤字比率に係る赤字・黒字の構成分析!C$38="",NA(),連結実質赤字比率に係る赤字・黒字の構成分析!C$38)</f>
        <v>徳島市営旅客自動車運送事業会計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0.45</v>
      </c>
    </row>
    <row r="33" spans="1:16" x14ac:dyDescent="0.15">
      <c r="A33" s="160" t="str">
        <f>IF(連結実質赤字比率に係る赤字・黒字の構成分析!C$37="",NA(),連結実質赤字比率に係る赤字・黒字の構成分析!C$37)</f>
        <v>徳島市中央卸売市場事業会計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1.22</v>
      </c>
    </row>
    <row r="34" spans="1:16" x14ac:dyDescent="0.15">
      <c r="A34" s="160" t="str">
        <f>IF(連結実質赤字比率に係る赤字・黒字の構成分析!C$36="",NA(),連結実質赤字比率に係る赤字・黒字の構成分析!C$36)</f>
        <v>徳島市民病院事業会計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1.24</v>
      </c>
    </row>
    <row r="35" spans="1:16" x14ac:dyDescent="0.15">
      <c r="A35" s="160" t="str">
        <f>IF(連結実質赤字比率に係る赤字・黒字の構成分析!C$35="",NA(),連結実質赤字比率に係る赤字・黒字の構成分析!C$35)</f>
        <v>徳島市介護保険事業特別会計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0.73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2.21</v>
      </c>
    </row>
    <row r="36" spans="1:16" x14ac:dyDescent="0.15">
      <c r="A36" s="160" t="str">
        <f>IF(連結実質赤字比率に係る赤字・黒字の構成分析!C$34="",NA(),連結実質赤字比率に係る赤字・黒字の構成分析!C$34)</f>
        <v>徳島市水道事業会計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9.15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8.81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10.220000000000001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8844</v>
      </c>
      <c r="E42" s="161"/>
      <c r="F42" s="161"/>
      <c r="G42" s="161">
        <f>'実質公債費比率（分子）の構造'!L$52</f>
        <v>8926</v>
      </c>
      <c r="H42" s="161"/>
      <c r="I42" s="161"/>
      <c r="J42" s="161">
        <f>'実質公債費比率（分子）の構造'!M$52</f>
        <v>8572</v>
      </c>
      <c r="K42" s="161"/>
      <c r="L42" s="161"/>
      <c r="M42" s="161">
        <f>'実質公債費比率（分子）の構造'!N$52</f>
        <v>8430</v>
      </c>
      <c r="N42" s="161"/>
      <c r="O42" s="161"/>
      <c r="P42" s="161">
        <f>'実質公債費比率（分子）の構造'!O$52</f>
        <v>8498</v>
      </c>
    </row>
    <row r="43" spans="1:16" x14ac:dyDescent="0.15">
      <c r="A43" s="161" t="s">
        <v>58</v>
      </c>
      <c r="B43" s="161">
        <f>'実質公債費比率（分子）の構造'!K$51</f>
        <v>4</v>
      </c>
      <c r="C43" s="161"/>
      <c r="D43" s="161"/>
      <c r="E43" s="161">
        <f>'実質公債費比率（分子）の構造'!L$51</f>
        <v>8</v>
      </c>
      <c r="F43" s="161"/>
      <c r="G43" s="161"/>
      <c r="H43" s="161">
        <f>'実質公債費比率（分子）の構造'!M$51</f>
        <v>9</v>
      </c>
      <c r="I43" s="161"/>
      <c r="J43" s="161"/>
      <c r="K43" s="161">
        <f>'実質公債費比率（分子）の構造'!N$51</f>
        <v>1</v>
      </c>
      <c r="L43" s="161"/>
      <c r="M43" s="161"/>
      <c r="N43" s="161">
        <f>'実質公債費比率（分子）の構造'!O$51</f>
        <v>1</v>
      </c>
      <c r="O43" s="161"/>
      <c r="P43" s="161"/>
    </row>
    <row r="44" spans="1:16" x14ac:dyDescent="0.15">
      <c r="A44" s="161" t="s">
        <v>59</v>
      </c>
      <c r="B44" s="161">
        <f>'実質公債費比率（分子）の構造'!K$50</f>
        <v>1</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0</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2799</v>
      </c>
      <c r="C46" s="161"/>
      <c r="D46" s="161"/>
      <c r="E46" s="161">
        <f>'実質公債費比率（分子）の構造'!L$48</f>
        <v>2694</v>
      </c>
      <c r="F46" s="161"/>
      <c r="G46" s="161"/>
      <c r="H46" s="161">
        <f>'実質公債費比率（分子）の構造'!M$48</f>
        <v>2809</v>
      </c>
      <c r="I46" s="161"/>
      <c r="J46" s="161"/>
      <c r="K46" s="161">
        <f>'実質公債費比率（分子）の構造'!N$48</f>
        <v>2606</v>
      </c>
      <c r="L46" s="161"/>
      <c r="M46" s="161"/>
      <c r="N46" s="161">
        <f>'実質公債費比率（分子）の構造'!O$48</f>
        <v>2835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9188</v>
      </c>
      <c r="C49" s="161"/>
      <c r="D49" s="161"/>
      <c r="E49" s="161">
        <f>'実質公債費比率（分子）の構造'!L$45</f>
        <v>9228</v>
      </c>
      <c r="F49" s="161"/>
      <c r="G49" s="161"/>
      <c r="H49" s="161">
        <f>'実質公債費比率（分子）の構造'!M$45</f>
        <v>8914</v>
      </c>
      <c r="I49" s="161"/>
      <c r="J49" s="161"/>
      <c r="K49" s="161">
        <f>'実質公債費比率（分子）の構造'!N$45</f>
        <v>9076</v>
      </c>
      <c r="L49" s="161"/>
      <c r="M49" s="161"/>
      <c r="N49" s="161">
        <f>'実質公債費比率（分子）の構造'!O$45</f>
        <v>8902</v>
      </c>
      <c r="O49" s="161"/>
      <c r="P49" s="161"/>
    </row>
    <row r="50" spans="1:16" x14ac:dyDescent="0.15">
      <c r="A50" s="161" t="s">
        <v>65</v>
      </c>
      <c r="B50" s="161" t="e">
        <f>NA()</f>
        <v>#N/A</v>
      </c>
      <c r="C50" s="161">
        <f>IF(ISNUMBER('実質公債費比率（分子）の構造'!K$53),'実質公債費比率（分子）の構造'!K$53,NA())</f>
        <v>3148</v>
      </c>
      <c r="D50" s="161" t="e">
        <f>NA()</f>
        <v>#N/A</v>
      </c>
      <c r="E50" s="161" t="e">
        <f>NA()</f>
        <v>#N/A</v>
      </c>
      <c r="F50" s="161">
        <f>IF(ISNUMBER('実質公債費比率（分子）の構造'!L$53),'実質公債費比率（分子）の構造'!L$53,NA())</f>
        <v>3005</v>
      </c>
      <c r="G50" s="161" t="e">
        <f>NA()</f>
        <v>#N/A</v>
      </c>
      <c r="H50" s="161" t="e">
        <f>NA()</f>
        <v>#N/A</v>
      </c>
      <c r="I50" s="161">
        <f>IF(ISNUMBER('実質公債費比率（分子）の構造'!M$53),'実質公債費比率（分子）の構造'!M$53,NA())</f>
        <v>3161</v>
      </c>
      <c r="J50" s="161" t="e">
        <f>NA()</f>
        <v>#N/A</v>
      </c>
      <c r="K50" s="161" t="e">
        <f>NA()</f>
        <v>#N/A</v>
      </c>
      <c r="L50" s="161">
        <f>IF(ISNUMBER('実質公債費比率（分子）の構造'!N$53),'実質公債費比率（分子）の構造'!N$53,NA())</f>
        <v>3254</v>
      </c>
      <c r="M50" s="161" t="e">
        <f>NA()</f>
        <v>#N/A</v>
      </c>
      <c r="N50" s="161" t="e">
        <f>NA()</f>
        <v>#N/A</v>
      </c>
      <c r="O50" s="161">
        <f>IF(ISNUMBER('実質公債費比率（分子）の構造'!O$53),'実質公債費比率（分子）の構造'!O$53,NA())</f>
        <v>3240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72656</v>
      </c>
      <c r="E56" s="160"/>
      <c r="F56" s="160"/>
      <c r="G56" s="160">
        <f>'将来負担比率（分子）の構造'!J$52</f>
        <v>73465</v>
      </c>
      <c r="H56" s="160"/>
      <c r="I56" s="160"/>
      <c r="J56" s="160">
        <f>'将来負担比率（分子）の構造'!K$52</f>
        <v>75279</v>
      </c>
      <c r="K56" s="160"/>
      <c r="L56" s="160"/>
      <c r="M56" s="160">
        <f>'将来負担比率（分子）の構造'!L$52</f>
        <v>75093</v>
      </c>
      <c r="N56" s="160"/>
      <c r="O56" s="160"/>
      <c r="P56" s="160">
        <f>'将来負担比率（分子）の構造'!M$52</f>
        <v>75141</v>
      </c>
    </row>
    <row r="57" spans="1:16" x14ac:dyDescent="0.15">
      <c r="A57" s="160" t="s">
        <v>36</v>
      </c>
      <c r="B57" s="160"/>
      <c r="C57" s="160"/>
      <c r="D57" s="160">
        <f>'将来負担比率（分子）の構造'!I$51</f>
        <v>26718</v>
      </c>
      <c r="E57" s="160"/>
      <c r="F57" s="160"/>
      <c r="G57" s="160">
        <f>'将来負担比率（分子）の構造'!J$51</f>
        <v>25613</v>
      </c>
      <c r="H57" s="160"/>
      <c r="I57" s="160"/>
      <c r="J57" s="160">
        <f>'将来負担比率（分子）の構造'!K$51</f>
        <v>24604</v>
      </c>
      <c r="K57" s="160"/>
      <c r="L57" s="160"/>
      <c r="M57" s="160">
        <f>'将来負担比率（分子）の構造'!L$51</f>
        <v>24886</v>
      </c>
      <c r="N57" s="160"/>
      <c r="O57" s="160"/>
      <c r="P57" s="160">
        <f>'将来負担比率（分子）の構造'!M$51</f>
        <v>24853</v>
      </c>
    </row>
    <row r="58" spans="1:16" x14ac:dyDescent="0.15">
      <c r="A58" s="160" t="s">
        <v>35</v>
      </c>
      <c r="B58" s="160"/>
      <c r="C58" s="160"/>
      <c r="D58" s="160">
        <f>'将来負担比率（分子）の構造'!I$50</f>
        <v>13578</v>
      </c>
      <c r="E58" s="160"/>
      <c r="F58" s="160"/>
      <c r="G58" s="160">
        <f>'将来負担比率（分子）の構造'!J$50</f>
        <v>14468</v>
      </c>
      <c r="H58" s="160"/>
      <c r="I58" s="160"/>
      <c r="J58" s="160">
        <f>'将来負担比率（分子）の構造'!K$50</f>
        <v>15116</v>
      </c>
      <c r="K58" s="160"/>
      <c r="L58" s="160"/>
      <c r="M58" s="160">
        <f>'将来負担比率（分子）の構造'!L$50</f>
        <v>14121</v>
      </c>
      <c r="N58" s="160"/>
      <c r="O58" s="160"/>
      <c r="P58" s="160">
        <f>'将来負担比率（分子）の構造'!M$50</f>
        <v>13208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879</v>
      </c>
      <c r="C61" s="160"/>
      <c r="D61" s="160"/>
      <c r="E61" s="160">
        <f>'将来負担比率（分子）の構造'!J$46</f>
        <v>609</v>
      </c>
      <c r="F61" s="160"/>
      <c r="G61" s="160"/>
      <c r="H61" s="160">
        <f>'将来負担比率（分子）の構造'!K$46</f>
        <v>611</v>
      </c>
      <c r="I61" s="160"/>
      <c r="J61" s="160"/>
      <c r="K61" s="160">
        <f>'将来負担比率（分子）の構造'!L$46</f>
        <v>568</v>
      </c>
      <c r="L61" s="160"/>
      <c r="M61" s="160"/>
      <c r="N61" s="160">
        <f>'将来負担比率（分子）の構造'!M$46</f>
        <v>556</v>
      </c>
      <c r="O61" s="160"/>
      <c r="P61" s="160"/>
    </row>
    <row r="62" spans="1:16" x14ac:dyDescent="0.15">
      <c r="A62" s="160" t="s">
        <v>29</v>
      </c>
      <c r="B62" s="160">
        <f>'将来負担比率（分子）の構造'!I$45</f>
        <v>19082</v>
      </c>
      <c r="C62" s="160"/>
      <c r="D62" s="160"/>
      <c r="E62" s="160">
        <f>'将来負担比率（分子）の構造'!J$45</f>
        <v>17845</v>
      </c>
      <c r="F62" s="160"/>
      <c r="G62" s="160"/>
      <c r="H62" s="160">
        <f>'将来負担比率（分子）の構造'!K$45</f>
        <v>17978</v>
      </c>
      <c r="I62" s="160"/>
      <c r="J62" s="160"/>
      <c r="K62" s="160">
        <f>'将来負担比率（分子）の構造'!L$45</f>
        <v>18412</v>
      </c>
      <c r="L62" s="160"/>
      <c r="M62" s="160"/>
      <c r="N62" s="160">
        <f>'将来負担比率（分子）の構造'!M$45</f>
        <v>18544</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36722</v>
      </c>
      <c r="C64" s="160"/>
      <c r="D64" s="160"/>
      <c r="E64" s="160">
        <f>'将来負担比率（分子）の構造'!J$43</f>
        <v>32904</v>
      </c>
      <c r="F64" s="160"/>
      <c r="G64" s="160"/>
      <c r="H64" s="160">
        <f>'将来負担比率（分子）の構造'!K$43</f>
        <v>32954</v>
      </c>
      <c r="I64" s="160"/>
      <c r="J64" s="160"/>
      <c r="K64" s="160">
        <f>'将来負担比率（分子）の構造'!L$43</f>
        <v>32802</v>
      </c>
      <c r="L64" s="160"/>
      <c r="M64" s="160"/>
      <c r="N64" s="160">
        <f>'将来負担比率（分子）の構造'!M$43</f>
        <v>33407</v>
      </c>
      <c r="O64" s="160"/>
      <c r="P64" s="160"/>
    </row>
    <row r="65" spans="1:16" x14ac:dyDescent="0.15">
      <c r="A65" s="160" t="s">
        <v>26</v>
      </c>
      <c r="B65" s="160">
        <f>'将来負担比率（分子）の構造'!I$42</f>
        <v>324</v>
      </c>
      <c r="C65" s="160"/>
      <c r="D65" s="160"/>
      <c r="E65" s="160">
        <f>'将来負担比率（分子）の構造'!J$42</f>
        <v>255</v>
      </c>
      <c r="F65" s="160"/>
      <c r="G65" s="160"/>
      <c r="H65" s="160">
        <f>'将来負担比率（分子）の構造'!K$42</f>
        <v>257</v>
      </c>
      <c r="I65" s="160"/>
      <c r="J65" s="160"/>
      <c r="K65" s="160">
        <f>'将来負担比率（分子）の構造'!L$42</f>
        <v>258</v>
      </c>
      <c r="L65" s="160"/>
      <c r="M65" s="160"/>
      <c r="N65" s="160">
        <f>'将来負担比率（分子）の構造'!M$42</f>
        <v>632</v>
      </c>
      <c r="O65" s="160"/>
      <c r="P65" s="160"/>
    </row>
    <row r="66" spans="1:16" x14ac:dyDescent="0.15">
      <c r="A66" s="160" t="s">
        <v>25</v>
      </c>
      <c r="B66" s="160">
        <f>'将来負担比率（分子）の構造'!I$41</f>
        <v>92768</v>
      </c>
      <c r="C66" s="160"/>
      <c r="D66" s="160"/>
      <c r="E66" s="160">
        <f>'将来負担比率（分子）の構造'!J$41</f>
        <v>94559</v>
      </c>
      <c r="F66" s="160"/>
      <c r="G66" s="160"/>
      <c r="H66" s="160">
        <f>'将来負担比率（分子）の構造'!K$41</f>
        <v>97623</v>
      </c>
      <c r="I66" s="160"/>
      <c r="J66" s="160"/>
      <c r="K66" s="160">
        <f>'将来負担比率（分子）の構造'!L$41</f>
        <v>97557</v>
      </c>
      <c r="L66" s="160"/>
      <c r="M66" s="160"/>
      <c r="N66" s="160">
        <f>'将来負担比率（分子）の構造'!M$41</f>
        <v>98084</v>
      </c>
      <c r="O66" s="160"/>
      <c r="P66" s="160"/>
    </row>
    <row r="67" spans="1:16" x14ac:dyDescent="0.15">
      <c r="A67" s="160" t="s">
        <v>69</v>
      </c>
      <c r="B67" s="160" t="e">
        <f>NA()</f>
        <v>#N/A</v>
      </c>
      <c r="C67" s="160">
        <f>IF(ISNUMBER('将来負担比率（分子）の構造'!I$53), IF('将来負担比率（分子）の構造'!I$53 &lt; 0, 0, '将来負担比率（分子）の構造'!I$53), NA())</f>
        <v>36823</v>
      </c>
      <c r="D67" s="160" t="e">
        <f>NA()</f>
        <v>#N/A</v>
      </c>
      <c r="E67" s="160" t="e">
        <f>NA()</f>
        <v>#N/A</v>
      </c>
      <c r="F67" s="160">
        <f>IF(ISNUMBER('将来負担比率（分子）の構造'!J$53), IF('将来負担比率（分子）の構造'!J$53 &lt; 0, 0, '将来負担比率（分子）の構造'!J$53), NA())</f>
        <v>32625</v>
      </c>
      <c r="G67" s="160" t="e">
        <f>NA()</f>
        <v>#N/A</v>
      </c>
      <c r="H67" s="160" t="e">
        <f>NA()</f>
        <v>#N/A</v>
      </c>
      <c r="I67" s="160">
        <f>IF(ISNUMBER('将来負担比率（分子）の構造'!K$53), IF('将来負担比率（分子）の構造'!K$53 &lt; 0, 0, '将来負担比率（分子）の構造'!K$53), NA())</f>
        <v>34425</v>
      </c>
      <c r="J67" s="160" t="e">
        <f>NA()</f>
        <v>#N/A</v>
      </c>
      <c r="K67" s="160" t="e">
        <f>NA()</f>
        <v>#N/A</v>
      </c>
      <c r="L67" s="160">
        <f>IF(ISNUMBER('将来負担比率（分子）の構造'!L$53), IF('将来負担比率（分子）の構造'!L$53 &lt; 0, 0, '将来負担比率（分子）の構造'!L$53), NA())</f>
        <v>35496</v>
      </c>
      <c r="M67" s="160" t="e">
        <f>NA()</f>
        <v>#N/A</v>
      </c>
      <c r="N67" s="160" t="e">
        <f>NA()</f>
        <v>#N/A</v>
      </c>
      <c r="O67" s="160">
        <f>IF(ISNUMBER('将来負担比率（分子）の構造'!M$53), IF('将来負担比率（分子）の構造'!M$53 &lt; 0, 0, '将来負担比率（分子）の構造'!M$53), NA())</f>
        <v>38021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5532</v>
      </c>
      <c r="C72" s="164">
        <f>基金残高に係る経年分析!G55</f>
        <v>5083</v>
      </c>
      <c r="D72" s="164">
        <f>基金残高に係る経年分析!H55</f>
        <v>4761</v>
      </c>
    </row>
    <row r="73" spans="1:16" x14ac:dyDescent="0.15">
      <c r="A73" s="163" t="s">
        <v>72</v>
      </c>
      <c r="B73" s="164">
        <f>基金残高に係る経年分析!F56</f>
        <v>1502</v>
      </c>
      <c r="C73" s="164">
        <f>基金残高に係る経年分析!G56</f>
        <v>1206</v>
      </c>
      <c r="D73" s="164">
        <f>基金残高に係る経年分析!H56</f>
        <v>909</v>
      </c>
    </row>
    <row r="74" spans="1:16" x14ac:dyDescent="0.15">
      <c r="A74" s="163" t="s">
        <v>73</v>
      </c>
      <c r="B74" s="164">
        <f>基金残高に係る経年分析!F57</f>
        <v>2929</v>
      </c>
      <c r="C74" s="164">
        <f>基金残高に係る経年分析!G57</f>
        <v>2831</v>
      </c>
      <c r="D74" s="164">
        <f>基金残高に係る経年分析!H57</f>
        <v>2678</v>
      </c>
    </row>
  </sheetData>
  <sheetProtection algorithmName="SHA-512" hashValue="veQJWmRjqxiYllnGnHoVzRqrWd0C6Ow42l8nyUxHC346eguULrO/k5Vhc9l6f/s7kHOPVLR+QUI1fvDi774P0g==" saltValue="IATy728VhP6jWS6wgTTr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小川　智之</cp:lastModifiedBy>
  <cp:lastPrinted>2019-10-29T05:03:58Z</cp:lastPrinted>
  <dcterms:created xsi:type="dcterms:W3CDTF">2019-02-14T04:26:32Z</dcterms:created>
  <dcterms:modified xsi:type="dcterms:W3CDTF">2019-10-29T05:06:55Z</dcterms:modified>
  <cp:category/>
</cp:coreProperties>
</file>