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5.11.193\share1\1600638000\2019\耐震化\50 耐震対策緊急促進事業\H31耐震緊促事業交付申請様式集 徳島Ver\"/>
    </mc:Choice>
  </mc:AlternateContent>
  <bookViews>
    <workbookView xWindow="-15" yWindow="-15" windowWidth="10245" windowHeight="7830" tabRatio="853"/>
  </bookViews>
  <sheets>
    <sheet name="情報入力" sheetId="4" r:id="rId1"/>
    <sheet name="様式2-1" sheetId="1" r:id="rId2"/>
    <sheet name="様式2-2" sheetId="2" r:id="rId3"/>
    <sheet name="様式2-3-1" sheetId="20" r:id="rId4"/>
    <sheet name="様式2-4" sheetId="5" r:id="rId5"/>
    <sheet name="様式3" sheetId="12" r:id="rId6"/>
    <sheet name="様式3-2-1-ｲ" sheetId="10" r:id="rId7"/>
    <sheet name="様式3-2-1-ﾛ" sheetId="11" r:id="rId8"/>
    <sheet name="様式4" sheetId="26" r:id="rId9"/>
    <sheet name="振込依頼書" sheetId="27" r:id="rId10"/>
  </sheets>
  <definedNames>
    <definedName name="_xlnm.Print_Area" localSheetId="0">情報入力!$A$1:$G$64</definedName>
    <definedName name="_xlnm.Print_Area" localSheetId="1">'様式2-1'!$A$1:$I$53</definedName>
    <definedName name="_xlnm.Print_Area" localSheetId="2">'様式2-2'!$A$1:$F$29</definedName>
    <definedName name="_xlnm.Print_Area" localSheetId="3">'様式2-3-1'!$A$1:$K$39</definedName>
    <definedName name="_xlnm.Print_Area" localSheetId="4">'様式2-4'!$A$1:$H$45</definedName>
    <definedName name="_xlnm.Print_Area" localSheetId="5">様式3!$A$1:$E$26</definedName>
    <definedName name="_xlnm.Print_Area" localSheetId="6">'様式3-2-1-ｲ'!$A$1:$V$30</definedName>
    <definedName name="_xlnm.Print_Area" localSheetId="7">'様式3-2-1-ﾛ'!$A$1:$M$31</definedName>
    <definedName name="_xlnm.Print_Titles" localSheetId="7">'様式3-2-1-ﾛ'!$1:$3</definedName>
  </definedNames>
  <calcPr calcId="152511"/>
</workbook>
</file>

<file path=xl/calcChain.xml><?xml version="1.0" encoding="utf-8"?>
<calcChain xmlns="http://schemas.openxmlformats.org/spreadsheetml/2006/main">
  <c r="A27" i="1" l="1"/>
  <c r="A3" i="26" l="1"/>
  <c r="A6" i="2"/>
  <c r="A38" i="1"/>
  <c r="A24" i="1"/>
  <c r="E55" i="4"/>
  <c r="E53" i="4"/>
  <c r="H12" i="11" s="1"/>
  <c r="E52" i="4"/>
  <c r="H11" i="11" s="1"/>
  <c r="E51" i="4"/>
  <c r="H10" i="11" s="1"/>
  <c r="H13" i="11" s="1"/>
  <c r="G20" i="1"/>
  <c r="B36" i="20"/>
  <c r="B35" i="20"/>
  <c r="C45" i="1"/>
  <c r="B45" i="1"/>
  <c r="A45" i="1"/>
  <c r="G11" i="1"/>
  <c r="F16" i="11"/>
  <c r="E49" i="4"/>
  <c r="E50" i="4"/>
  <c r="F18" i="11" s="1"/>
  <c r="E8" i="27"/>
  <c r="B15" i="20"/>
  <c r="A12" i="20"/>
  <c r="B9" i="20"/>
  <c r="E6" i="27"/>
  <c r="E9" i="27"/>
  <c r="E7" i="27"/>
  <c r="E10" i="27"/>
  <c r="T6" i="10"/>
  <c r="D26" i="12"/>
  <c r="C26" i="12"/>
  <c r="E4" i="26"/>
  <c r="G14" i="1"/>
  <c r="E5" i="26"/>
  <c r="D17" i="26"/>
  <c r="A23" i="5"/>
  <c r="A22" i="5"/>
  <c r="F24" i="5"/>
  <c r="B24" i="5"/>
  <c r="A24" i="5"/>
  <c r="F23" i="5"/>
  <c r="B23" i="5"/>
  <c r="F22" i="5"/>
  <c r="B22" i="5"/>
  <c r="F21" i="5"/>
  <c r="B21" i="5"/>
  <c r="A21" i="5"/>
  <c r="F17" i="5"/>
  <c r="C17" i="5"/>
  <c r="D16" i="5"/>
  <c r="C15" i="5"/>
  <c r="F14" i="5"/>
  <c r="C14" i="5"/>
  <c r="B13" i="5"/>
  <c r="B12" i="5"/>
  <c r="B11" i="5"/>
  <c r="B24" i="20"/>
  <c r="I22" i="20"/>
  <c r="G22" i="20"/>
  <c r="B22" i="20"/>
  <c r="B21" i="20"/>
  <c r="D5" i="11"/>
  <c r="F7" i="11"/>
  <c r="F10" i="11" s="1"/>
  <c r="F13" i="11" s="1"/>
  <c r="F11" i="11"/>
  <c r="B8" i="10"/>
  <c r="K28" i="10"/>
  <c r="J28" i="10"/>
  <c r="H28" i="10"/>
  <c r="C19" i="2"/>
  <c r="B19" i="2"/>
  <c r="A19" i="2"/>
  <c r="B23" i="20"/>
  <c r="B17" i="20"/>
  <c r="B18" i="20"/>
  <c r="B16" i="20"/>
  <c r="G17" i="1"/>
  <c r="D11" i="2"/>
  <c r="D10" i="2"/>
  <c r="E28" i="20"/>
  <c r="D8" i="10"/>
  <c r="F12" i="11"/>
  <c r="E54" i="4" l="1"/>
  <c r="F15" i="11" l="1"/>
  <c r="F17" i="11" s="1"/>
  <c r="F19" i="11" s="1"/>
  <c r="E56" i="4"/>
  <c r="C8" i="10" l="1"/>
  <c r="F8" i="10" s="1"/>
  <c r="E57" i="4"/>
  <c r="E29" i="20"/>
  <c r="T8" i="10" l="1"/>
  <c r="E58" i="4"/>
  <c r="E30" i="20"/>
  <c r="E59" i="4"/>
  <c r="C14" i="12"/>
  <c r="C24" i="12" s="1"/>
  <c r="E63" i="4"/>
  <c r="D16" i="26" s="1"/>
  <c r="F28" i="10"/>
  <c r="G8" i="10" l="1"/>
  <c r="E61" i="4"/>
  <c r="D12" i="26" s="1"/>
  <c r="D9" i="26"/>
  <c r="E31" i="20"/>
  <c r="E45" i="1"/>
  <c r="D14" i="12"/>
  <c r="D24" i="12" s="1"/>
  <c r="D19" i="2"/>
  <c r="E60" i="4"/>
  <c r="G28" i="10" l="1"/>
  <c r="L8" i="10"/>
  <c r="M8" i="10" s="1"/>
  <c r="D8" i="26"/>
  <c r="D11" i="26" s="1"/>
  <c r="I8" i="10"/>
  <c r="E62" i="4"/>
  <c r="D13" i="26" s="1"/>
  <c r="D15" i="26" s="1"/>
  <c r="D18" i="26" s="1"/>
  <c r="Q8" i="10" l="1"/>
  <c r="R8" i="10"/>
  <c r="I28" i="10"/>
  <c r="S8" i="10" l="1"/>
  <c r="U8" i="10" s="1"/>
  <c r="V8" i="10" s="1"/>
  <c r="V28" i="10" s="1"/>
</calcChain>
</file>

<file path=xl/comments1.xml><?xml version="1.0" encoding="utf-8"?>
<comments xmlns="http://schemas.openxmlformats.org/spreadsheetml/2006/main">
  <authors>
    <author>関東地方整備局</author>
  </authors>
  <commentList>
    <comment ref="G3" authorId="0" shapeId="0">
      <text>
        <r>
          <rPr>
            <b/>
            <sz val="9"/>
            <color indexed="81"/>
            <rFont val="ＭＳ Ｐゴシック"/>
            <family val="3"/>
            <charset val="128"/>
          </rPr>
          <t>文書番号があれば入力
文書番号がなければ空欄</t>
        </r>
      </text>
    </comment>
    <comment ref="G4" authorId="0" shapeId="0">
      <text>
        <r>
          <rPr>
            <b/>
            <sz val="9"/>
            <color indexed="81"/>
            <rFont val="ＭＳ Ｐゴシック"/>
            <family val="3"/>
            <charset val="128"/>
          </rPr>
          <t>申請年月日（令和○○年○○月○○日）を入力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<sst xmlns="http://schemas.openxmlformats.org/spreadsheetml/2006/main" count="886" uniqueCount="364">
  <si>
    <t>様式２－１</t>
    <rPh sb="0" eb="2">
      <t>ヨウシキ</t>
    </rPh>
    <phoneticPr fontId="2"/>
  </si>
  <si>
    <t>申請者</t>
    <rPh sb="0" eb="3">
      <t>シンセイシャ</t>
    </rPh>
    <phoneticPr fontId="2"/>
  </si>
  <si>
    <t>印</t>
    <rPh sb="0" eb="1">
      <t>イン</t>
    </rPh>
    <phoneticPr fontId="2"/>
  </si>
  <si>
    <t>番号</t>
    <rPh sb="0" eb="2">
      <t>バンゴウ</t>
    </rPh>
    <phoneticPr fontId="2"/>
  </si>
  <si>
    <t>年月日</t>
    <rPh sb="0" eb="3">
      <t>ネンガッピ</t>
    </rPh>
    <phoneticPr fontId="2"/>
  </si>
  <si>
    <t>様式２－２</t>
    <rPh sb="0" eb="2">
      <t>ヨウシキ</t>
    </rPh>
    <phoneticPr fontId="2"/>
  </si>
  <si>
    <t>年度</t>
    <rPh sb="0" eb="2">
      <t>ネンド</t>
    </rPh>
    <phoneticPr fontId="2"/>
  </si>
  <si>
    <t>法人名・団体名</t>
    <rPh sb="0" eb="2">
      <t>ホウジン</t>
    </rPh>
    <rPh sb="2" eb="3">
      <t>メイ</t>
    </rPh>
    <rPh sb="4" eb="7">
      <t>ダンタイメイ</t>
    </rPh>
    <phoneticPr fontId="2"/>
  </si>
  <si>
    <t>代表者名・個人名</t>
    <rPh sb="0" eb="3">
      <t>ダイヒョウシャ</t>
    </rPh>
    <rPh sb="3" eb="4">
      <t>メイ</t>
    </rPh>
    <rPh sb="5" eb="7">
      <t>コジン</t>
    </rPh>
    <rPh sb="7" eb="8">
      <t>メイ</t>
    </rPh>
    <phoneticPr fontId="2"/>
  </si>
  <si>
    <t>耐震診断</t>
    <rPh sb="0" eb="2">
      <t>タイシン</t>
    </rPh>
    <rPh sb="2" eb="4">
      <t>シンダン</t>
    </rPh>
    <phoneticPr fontId="2"/>
  </si>
  <si>
    <t>都道府県名</t>
    <rPh sb="0" eb="4">
      <t>トドウフケン</t>
    </rPh>
    <rPh sb="4" eb="5">
      <t>メイ</t>
    </rPh>
    <phoneticPr fontId="2"/>
  </si>
  <si>
    <t>市町村名</t>
    <rPh sb="0" eb="4">
      <t>シチョウソンメイ</t>
    </rPh>
    <phoneticPr fontId="2"/>
  </si>
  <si>
    <t>耐震診断・補強設計・耐震改修対象建築物の名称</t>
    <rPh sb="0" eb="2">
      <t>タイシン</t>
    </rPh>
    <rPh sb="2" eb="4">
      <t>シンダン</t>
    </rPh>
    <rPh sb="5" eb="7">
      <t>ホキョウ</t>
    </rPh>
    <rPh sb="7" eb="9">
      <t>セッケイ</t>
    </rPh>
    <rPh sb="10" eb="12">
      <t>タイシン</t>
    </rPh>
    <rPh sb="12" eb="14">
      <t>カイシュウ</t>
    </rPh>
    <rPh sb="14" eb="16">
      <t>タイショウ</t>
    </rPh>
    <rPh sb="16" eb="19">
      <t>ケンチクブツ</t>
    </rPh>
    <rPh sb="20" eb="22">
      <t>メイショウ</t>
    </rPh>
    <phoneticPr fontId="2"/>
  </si>
  <si>
    <t>補助金額</t>
    <rPh sb="0" eb="3">
      <t>ホジョキン</t>
    </rPh>
    <rPh sb="3" eb="4">
      <t>ガク</t>
    </rPh>
    <phoneticPr fontId="2"/>
  </si>
  <si>
    <t>摘要</t>
    <rPh sb="0" eb="2">
      <t>テキヨウ</t>
    </rPh>
    <phoneticPr fontId="2"/>
  </si>
  <si>
    <t>（単位：千円）</t>
    <rPh sb="1" eb="3">
      <t>タンイ</t>
    </rPh>
    <rPh sb="4" eb="6">
      <t>センエン</t>
    </rPh>
    <phoneticPr fontId="2"/>
  </si>
  <si>
    <t>対象建築物の事業実施計画</t>
    <rPh sb="0" eb="2">
      <t>タイショウ</t>
    </rPh>
    <rPh sb="2" eb="5">
      <t>ケンチクブツ</t>
    </rPh>
    <rPh sb="6" eb="8">
      <t>ジギョウ</t>
    </rPh>
    <rPh sb="8" eb="10">
      <t>ジッシ</t>
    </rPh>
    <rPh sb="10" eb="12">
      <t>ケイカク</t>
    </rPh>
    <phoneticPr fontId="2"/>
  </si>
  <si>
    <t>所有者　　　氏名</t>
    <rPh sb="0" eb="3">
      <t>ショユウシャ</t>
    </rPh>
    <rPh sb="6" eb="8">
      <t>シメイ</t>
    </rPh>
    <phoneticPr fontId="2"/>
  </si>
  <si>
    <t>・対象建築物の概要</t>
    <rPh sb="1" eb="3">
      <t>タイショウ</t>
    </rPh>
    <rPh sb="3" eb="6">
      <t>ケンチクブツ</t>
    </rPh>
    <rPh sb="7" eb="9">
      <t>ガイヨウ</t>
    </rPh>
    <phoneticPr fontId="2"/>
  </si>
  <si>
    <t>名称</t>
    <rPh sb="0" eb="2">
      <t>メイショウ</t>
    </rPh>
    <phoneticPr fontId="2"/>
  </si>
  <si>
    <t>名</t>
    <rPh sb="0" eb="1">
      <t>メイ</t>
    </rPh>
    <phoneticPr fontId="2"/>
  </si>
  <si>
    <t>地名地番</t>
    <rPh sb="0" eb="2">
      <t>チメイ</t>
    </rPh>
    <rPh sb="2" eb="4">
      <t>チバン</t>
    </rPh>
    <phoneticPr fontId="2"/>
  </si>
  <si>
    <t>↑都道府県名より記入してください。</t>
    <rPh sb="1" eb="5">
      <t>トドウフケン</t>
    </rPh>
    <rPh sb="5" eb="6">
      <t>メイ</t>
    </rPh>
    <rPh sb="8" eb="10">
      <t>キニュウ</t>
    </rPh>
    <phoneticPr fontId="2"/>
  </si>
  <si>
    <t>用途</t>
    <rPh sb="0" eb="2">
      <t>ヨウト</t>
    </rPh>
    <phoneticPr fontId="2"/>
  </si>
  <si>
    <t>構造・階数</t>
    <rPh sb="0" eb="2">
      <t>コウゾウ</t>
    </rPh>
    <rPh sb="3" eb="5">
      <t>カイスウ</t>
    </rPh>
    <phoneticPr fontId="2"/>
  </si>
  <si>
    <t>延べ床面積</t>
    <rPh sb="0" eb="1">
      <t>ノ</t>
    </rPh>
    <rPh sb="2" eb="5">
      <t>ユカメンセキ</t>
    </rPh>
    <phoneticPr fontId="2"/>
  </si>
  <si>
    <t>㎡</t>
    <phoneticPr fontId="2"/>
  </si>
  <si>
    <t>頃着工</t>
    <rPh sb="0" eb="1">
      <t>コロ</t>
    </rPh>
    <rPh sb="1" eb="3">
      <t>チャッコウ</t>
    </rPh>
    <phoneticPr fontId="2"/>
  </si>
  <si>
    <t>・事業に要する経費</t>
    <rPh sb="1" eb="3">
      <t>ジギョウ</t>
    </rPh>
    <rPh sb="4" eb="5">
      <t>ヨウ</t>
    </rPh>
    <rPh sb="7" eb="9">
      <t>ケイヒ</t>
    </rPh>
    <phoneticPr fontId="2"/>
  </si>
  <si>
    <t>項目</t>
    <rPh sb="0" eb="2">
      <t>コウモク</t>
    </rPh>
    <phoneticPr fontId="2"/>
  </si>
  <si>
    <t>①実際に耐震診断に要する費用</t>
    <rPh sb="1" eb="3">
      <t>ジッサイ</t>
    </rPh>
    <rPh sb="4" eb="6">
      <t>タイシン</t>
    </rPh>
    <rPh sb="6" eb="8">
      <t>シンダン</t>
    </rPh>
    <rPh sb="9" eb="10">
      <t>ヨウ</t>
    </rPh>
    <rPh sb="12" eb="14">
      <t>ヒヨウ</t>
    </rPh>
    <phoneticPr fontId="2"/>
  </si>
  <si>
    <t>②耐震診断に要する費用の上限</t>
    <rPh sb="1" eb="3">
      <t>タイシン</t>
    </rPh>
    <rPh sb="3" eb="5">
      <t>シンダン</t>
    </rPh>
    <rPh sb="6" eb="7">
      <t>ヨウ</t>
    </rPh>
    <rPh sb="9" eb="11">
      <t>ヒヨウ</t>
    </rPh>
    <rPh sb="12" eb="14">
      <t>ジョウゲン</t>
    </rPh>
    <phoneticPr fontId="2"/>
  </si>
  <si>
    <t>④補助申請額</t>
    <rPh sb="1" eb="3">
      <t>ホジョ</t>
    </rPh>
    <rPh sb="3" eb="6">
      <t>シンセイガク</t>
    </rPh>
    <phoneticPr fontId="2"/>
  </si>
  <si>
    <t>↑金額の記入は全て右詰で記入してください。(金額欄に不要な記号は記入しないでください。)</t>
    <rPh sb="1" eb="3">
      <t>キンガク</t>
    </rPh>
    <rPh sb="4" eb="6">
      <t>キニュウ</t>
    </rPh>
    <rPh sb="7" eb="8">
      <t>スベ</t>
    </rPh>
    <rPh sb="9" eb="11">
      <t>ミギヅメ</t>
    </rPh>
    <rPh sb="12" eb="14">
      <t>キニュウ</t>
    </rPh>
    <rPh sb="22" eb="25">
      <t>キンガクラン</t>
    </rPh>
    <rPh sb="26" eb="28">
      <t>フヨウ</t>
    </rPh>
    <rPh sb="29" eb="31">
      <t>キゴウ</t>
    </rPh>
    <rPh sb="32" eb="34">
      <t>キニュウ</t>
    </rPh>
    <phoneticPr fontId="2"/>
  </si>
  <si>
    <t>対象建　　　築物の　　　住所</t>
    <rPh sb="0" eb="2">
      <t>タイショウ</t>
    </rPh>
    <rPh sb="2" eb="3">
      <t>ダテ</t>
    </rPh>
    <rPh sb="6" eb="7">
      <t>チク</t>
    </rPh>
    <rPh sb="7" eb="8">
      <t>ブツ</t>
    </rPh>
    <rPh sb="12" eb="14">
      <t>ジュウショ</t>
    </rPh>
    <phoneticPr fontId="2"/>
  </si>
  <si>
    <t>建築　　　　　年月日</t>
    <rPh sb="0" eb="2">
      <t>ケンチク</t>
    </rPh>
    <rPh sb="7" eb="10">
      <t>ネンガッピ</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</si>
  <si>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8" eb="21">
      <t>カイシャメイ</t>
    </rPh>
    <rPh sb="21" eb="22">
      <t>トウ</t>
    </rPh>
    <rPh sb="23" eb="25">
      <t>クブン</t>
    </rPh>
    <rPh sb="25" eb="27">
      <t>ショユウ</t>
    </rPh>
    <rPh sb="27" eb="28">
      <t>マタ</t>
    </rPh>
    <rPh sb="29" eb="31">
      <t>キョウユウ</t>
    </rPh>
    <rPh sb="32" eb="34">
      <t>バアイ</t>
    </rPh>
    <rPh sb="35" eb="38">
      <t>ダイヒョウシャ</t>
    </rPh>
    <phoneticPr fontId="2"/>
  </si>
  <si>
    <t>階</t>
    <rPh sb="0" eb="1">
      <t>カイ</t>
    </rPh>
    <phoneticPr fontId="2"/>
  </si>
  <si>
    <t>千円</t>
    <rPh sb="0" eb="2">
      <t>センエン</t>
    </rPh>
    <phoneticPr fontId="2"/>
  </si>
  <si>
    <t>備考</t>
    <rPh sb="0" eb="2">
      <t>ビコウ</t>
    </rPh>
    <phoneticPr fontId="2"/>
  </si>
  <si>
    <t>郵便番号</t>
    <rPh sb="0" eb="2">
      <t>ユウビン</t>
    </rPh>
    <rPh sb="2" eb="4">
      <t>バンゴウ</t>
    </rPh>
    <phoneticPr fontId="2"/>
  </si>
  <si>
    <t>円</t>
    <rPh sb="0" eb="1">
      <t>エン</t>
    </rPh>
    <phoneticPr fontId="2"/>
  </si>
  <si>
    <t>様式２－４</t>
    <rPh sb="0" eb="2">
      <t>ヨウシキ</t>
    </rPh>
    <phoneticPr fontId="2"/>
  </si>
  <si>
    <t>対象建築物の事業実施計画書②</t>
    <rPh sb="0" eb="2">
      <t>タイショウ</t>
    </rPh>
    <rPh sb="2" eb="5">
      <t>ケンチクブツ</t>
    </rPh>
    <rPh sb="6" eb="8">
      <t>ジギョウ</t>
    </rPh>
    <rPh sb="8" eb="10">
      <t>ジッシ</t>
    </rPh>
    <rPh sb="10" eb="13">
      <t>ケイカクショ</t>
    </rPh>
    <phoneticPr fontId="2"/>
  </si>
  <si>
    <t>・事業期間</t>
    <rPh sb="1" eb="3">
      <t>ジギョウ</t>
    </rPh>
    <rPh sb="3" eb="5">
      <t>キカン</t>
    </rPh>
    <phoneticPr fontId="2"/>
  </si>
  <si>
    <t>　（予定日）</t>
    <rPh sb="2" eb="5">
      <t>ヨテイビ</t>
    </rPh>
    <phoneticPr fontId="2"/>
  </si>
  <si>
    <t>　</t>
    <phoneticPr fontId="2"/>
  </si>
  <si>
    <t>事業着手</t>
    <rPh sb="0" eb="2">
      <t>ジギョウ</t>
    </rPh>
    <rPh sb="2" eb="4">
      <t>チャクシュ</t>
    </rPh>
    <phoneticPr fontId="2"/>
  </si>
  <si>
    <t>完了</t>
    <rPh sb="0" eb="2">
      <t>カンリョウ</t>
    </rPh>
    <phoneticPr fontId="2"/>
  </si>
  <si>
    <t>頃</t>
    <rPh sb="0" eb="1">
      <t>コロ</t>
    </rPh>
    <phoneticPr fontId="2"/>
  </si>
  <si>
    <t>・当該建築物を設計することができる資格を有するものが耐震診断を実施すること。</t>
    <rPh sb="1" eb="3">
      <t>トウガイ</t>
    </rPh>
    <rPh sb="3" eb="6">
      <t>ケンチクブツ</t>
    </rPh>
    <rPh sb="7" eb="9">
      <t>セッケイ</t>
    </rPh>
    <rPh sb="17" eb="19">
      <t>シカク</t>
    </rPh>
    <rPh sb="20" eb="21">
      <t>ユウ</t>
    </rPh>
    <rPh sb="26" eb="28">
      <t>タイシン</t>
    </rPh>
    <rPh sb="28" eb="30">
      <t>シンダン</t>
    </rPh>
    <rPh sb="31" eb="33">
      <t>ジッシ</t>
    </rPh>
    <phoneticPr fontId="2"/>
  </si>
  <si>
    <t>電話番号</t>
    <rPh sb="0" eb="2">
      <t>デンワ</t>
    </rPh>
    <rPh sb="2" eb="4">
      <t>バンゴウ</t>
    </rPh>
    <phoneticPr fontId="2"/>
  </si>
  <si>
    <t>資格</t>
    <rPh sb="0" eb="2">
      <t>シカク</t>
    </rPh>
    <phoneticPr fontId="2"/>
  </si>
  <si>
    <t>（</t>
    <phoneticPr fontId="2"/>
  </si>
  <si>
    <t>）建築士</t>
    <rPh sb="1" eb="4">
      <t>ケンチクシ</t>
    </rPh>
    <phoneticPr fontId="2"/>
  </si>
  <si>
    <t>）登録</t>
    <rPh sb="1" eb="3">
      <t>トウロク</t>
    </rPh>
    <phoneticPr fontId="2"/>
  </si>
  <si>
    <t>第</t>
    <rPh sb="0" eb="1">
      <t>ダイ</t>
    </rPh>
    <phoneticPr fontId="2"/>
  </si>
  <si>
    <t>号</t>
    <rPh sb="0" eb="1">
      <t>ゴウ</t>
    </rPh>
    <phoneticPr fontId="2"/>
  </si>
  <si>
    <t>（</t>
    <phoneticPr fontId="2"/>
  </si>
  <si>
    <t>）知事登録</t>
    <rPh sb="1" eb="3">
      <t>チジ</t>
    </rPh>
    <rPh sb="3" eb="5">
      <t>トウロク</t>
    </rPh>
    <phoneticPr fontId="2"/>
  </si>
  <si>
    <t>診断者　　　　　氏名</t>
    <rPh sb="0" eb="2">
      <t>シンダン</t>
    </rPh>
    <rPh sb="2" eb="3">
      <t>シャ</t>
    </rPh>
    <rPh sb="8" eb="10">
      <t>シメイ</t>
    </rPh>
    <phoneticPr fontId="2"/>
  </si>
  <si>
    <r>
      <rPr>
        <sz val="10"/>
        <color indexed="8"/>
        <rFont val="ＭＳ Ｐゴシック"/>
        <family val="3"/>
        <charset val="128"/>
      </rPr>
      <t>診断者　　　　　　住所</t>
    </r>
    <r>
      <rPr>
        <sz val="11"/>
        <color theme="1"/>
        <rFont val="ＭＳ Ｐゴシック"/>
        <family val="3"/>
        <charset val="128"/>
        <scheme val="minor"/>
      </rPr>
      <t>　　　　　　　　</t>
    </r>
    <r>
      <rPr>
        <sz val="6"/>
        <color indexed="8"/>
        <rFont val="ＭＳ Ｐゴシック"/>
        <family val="3"/>
        <charset val="128"/>
      </rPr>
      <t>（都道府県名より記入してください。）</t>
    </r>
    <rPh sb="0" eb="2">
      <t>シンダン</t>
    </rPh>
    <rPh sb="2" eb="3">
      <t>シャ</t>
    </rPh>
    <rPh sb="9" eb="11">
      <t>ジュウショ</t>
    </rPh>
    <phoneticPr fontId="2"/>
  </si>
  <si>
    <t>　事務所名　　（</t>
    <rPh sb="1" eb="4">
      <t>ジムショ</t>
    </rPh>
    <rPh sb="4" eb="5">
      <t>メイ</t>
    </rPh>
    <phoneticPr fontId="2"/>
  </si>
  <si>
    <t>　　）</t>
    <phoneticPr fontId="2"/>
  </si>
  <si>
    <t>対象建築物延べ床面積</t>
    <rPh sb="0" eb="2">
      <t>タイショウ</t>
    </rPh>
    <rPh sb="2" eb="5">
      <t>ケンチクブツ</t>
    </rPh>
    <rPh sb="5" eb="6">
      <t>ノ</t>
    </rPh>
    <rPh sb="7" eb="10">
      <t>ユカメンセキ</t>
    </rPh>
    <phoneticPr fontId="2"/>
  </si>
  <si>
    <t>③補助限度額</t>
    <rPh sb="1" eb="3">
      <t>ホジョ</t>
    </rPh>
    <rPh sb="3" eb="6">
      <t>ゲンドガク</t>
    </rPh>
    <phoneticPr fontId="2"/>
  </si>
  <si>
    <t>ハ．添付書類</t>
    <rPh sb="2" eb="4">
      <t>テンプ</t>
    </rPh>
    <rPh sb="4" eb="6">
      <t>ショルイ</t>
    </rPh>
    <phoneticPr fontId="2"/>
  </si>
  <si>
    <t>・耐震診断費用の見積書の写し（事業費の積算内訳が分かる書類）</t>
    <rPh sb="1" eb="3">
      <t>タイシン</t>
    </rPh>
    <rPh sb="3" eb="5">
      <t>シンダン</t>
    </rPh>
    <rPh sb="5" eb="7">
      <t>ヒヨウ</t>
    </rPh>
    <rPh sb="8" eb="11">
      <t>ミツモリショ</t>
    </rPh>
    <rPh sb="12" eb="13">
      <t>ウツ</t>
    </rPh>
    <rPh sb="15" eb="18">
      <t>ジギョウヒ</t>
    </rPh>
    <rPh sb="19" eb="21">
      <t>セキサン</t>
    </rPh>
    <rPh sb="21" eb="23">
      <t>ウチワケ</t>
    </rPh>
    <rPh sb="24" eb="25">
      <t>ワ</t>
    </rPh>
    <rPh sb="27" eb="29">
      <t>ショルイ</t>
    </rPh>
    <phoneticPr fontId="2"/>
  </si>
  <si>
    <t>・建物の登記事項証明書（所有者の住所・氏名等を証明できる書類）</t>
    <rPh sb="1" eb="3">
      <t>タテモノ</t>
    </rPh>
    <rPh sb="4" eb="6">
      <t>トウキ</t>
    </rPh>
    <rPh sb="6" eb="8">
      <t>ジコウ</t>
    </rPh>
    <rPh sb="8" eb="11">
      <t>ショウメイショ</t>
    </rPh>
    <rPh sb="12" eb="15">
      <t>ショユウシャ</t>
    </rPh>
    <rPh sb="16" eb="18">
      <t>ジュウショ</t>
    </rPh>
    <rPh sb="19" eb="21">
      <t>シメイ</t>
    </rPh>
    <rPh sb="21" eb="22">
      <t>トウ</t>
    </rPh>
    <rPh sb="23" eb="25">
      <t>ショウメイ</t>
    </rPh>
    <rPh sb="28" eb="30">
      <t>ショルイ</t>
    </rPh>
    <phoneticPr fontId="2"/>
  </si>
  <si>
    <t>・付近見取り図</t>
    <rPh sb="1" eb="3">
      <t>フキン</t>
    </rPh>
    <rPh sb="3" eb="5">
      <t>ミト</t>
    </rPh>
    <rPh sb="6" eb="7">
      <t>ズ</t>
    </rPh>
    <phoneticPr fontId="2"/>
  </si>
  <si>
    <t>・配置図、平面図、断面図（階数が分かるもの）</t>
    <rPh sb="1" eb="4">
      <t>ハイチズ</t>
    </rPh>
    <rPh sb="5" eb="8">
      <t>ヘイメンズ</t>
    </rPh>
    <rPh sb="9" eb="12">
      <t>ダンメンズ</t>
    </rPh>
    <rPh sb="13" eb="15">
      <t>カイスウ</t>
    </rPh>
    <rPh sb="16" eb="17">
      <t>ワ</t>
    </rPh>
    <phoneticPr fontId="2"/>
  </si>
  <si>
    <t>・建物外観写真</t>
    <rPh sb="1" eb="3">
      <t>タテモノ</t>
    </rPh>
    <rPh sb="3" eb="5">
      <t>ガイカン</t>
    </rPh>
    <rPh sb="5" eb="7">
      <t>シャシン</t>
    </rPh>
    <phoneticPr fontId="2"/>
  </si>
  <si>
    <t>・その他</t>
    <rPh sb="3" eb="4">
      <t>タ</t>
    </rPh>
    <phoneticPr fontId="2"/>
  </si>
  <si>
    <t>平成　　年　　月</t>
    <rPh sb="0" eb="2">
      <t>ヘイセイ</t>
    </rPh>
    <rPh sb="4" eb="5">
      <t>ネン</t>
    </rPh>
    <rPh sb="7" eb="8">
      <t>ガツ</t>
    </rPh>
    <phoneticPr fontId="2"/>
  </si>
  <si>
    <t>合計</t>
  </si>
  <si>
    <t>合計</t>
    <rPh sb="0" eb="2">
      <t>ゴウケイ</t>
    </rPh>
    <phoneticPr fontId="2"/>
  </si>
  <si>
    <t>耐震改修</t>
    <rPh sb="0" eb="2">
      <t>タイシン</t>
    </rPh>
    <rPh sb="2" eb="4">
      <t>カイシュウ</t>
    </rPh>
    <phoneticPr fontId="2"/>
  </si>
  <si>
    <t>交付申請額の算出方法及び事業費の配分[総括]</t>
  </si>
  <si>
    <t>補助金申請額</t>
  </si>
  <si>
    <t>交付申請額合計</t>
  </si>
  <si>
    <t>（前回交付決定額）</t>
  </si>
  <si>
    <t>（変動増額）</t>
  </si>
  <si>
    <t>様式３</t>
    <rPh sb="0" eb="2">
      <t>ヨウシキ</t>
    </rPh>
    <phoneticPr fontId="9"/>
  </si>
  <si>
    <t>（単位：千円）</t>
    <phoneticPr fontId="9"/>
  </si>
  <si>
    <t>耐震診断</t>
    <rPh sb="0" eb="2">
      <t>タイシン</t>
    </rPh>
    <rPh sb="2" eb="4">
      <t>シンダン</t>
    </rPh>
    <phoneticPr fontId="9"/>
  </si>
  <si>
    <t>要安全確認計画記載建築物の耐震化の支援に関する事業</t>
    <phoneticPr fontId="9"/>
  </si>
  <si>
    <t>擁壁の耐震診断</t>
    <rPh sb="0" eb="2">
      <t>ヨウヘキ</t>
    </rPh>
    <rPh sb="3" eb="5">
      <t>タイシン</t>
    </rPh>
    <rPh sb="5" eb="7">
      <t>シンダン</t>
    </rPh>
    <phoneticPr fontId="9"/>
  </si>
  <si>
    <t>耐震化のための計画の策定</t>
    <rPh sb="0" eb="3">
      <t>タイシンカ</t>
    </rPh>
    <rPh sb="7" eb="9">
      <t>ケイカク</t>
    </rPh>
    <rPh sb="10" eb="12">
      <t>サクテイ</t>
    </rPh>
    <phoneticPr fontId="9"/>
  </si>
  <si>
    <t>要緊急安全確認大規模建築物の耐震化の支援に関する事業</t>
    <phoneticPr fontId="9"/>
  </si>
  <si>
    <t>備考</t>
    <rPh sb="0" eb="2">
      <t>ビコウ</t>
    </rPh>
    <phoneticPr fontId="9"/>
  </si>
  <si>
    <t>様式２－３－１</t>
    <rPh sb="0" eb="2">
      <t>ヨウシキ</t>
    </rPh>
    <phoneticPr fontId="2"/>
  </si>
  <si>
    <t>・区分所有又は共有の建築物等の場合は、耐震診断実施について所有者間で承認されていることが確認できるもの</t>
    <rPh sb="1" eb="3">
      <t>クブン</t>
    </rPh>
    <rPh sb="3" eb="5">
      <t>ショユウ</t>
    </rPh>
    <rPh sb="5" eb="6">
      <t>マタ</t>
    </rPh>
    <rPh sb="7" eb="9">
      <t>キョウユウ</t>
    </rPh>
    <rPh sb="10" eb="14">
      <t>ケンチクブツナド</t>
    </rPh>
    <rPh sb="15" eb="17">
      <t>バアイ</t>
    </rPh>
    <rPh sb="19" eb="21">
      <t>タイシン</t>
    </rPh>
    <rPh sb="21" eb="23">
      <t>シンダン</t>
    </rPh>
    <rPh sb="23" eb="25">
      <t>ジッシ</t>
    </rPh>
    <rPh sb="29" eb="32">
      <t>ショユウシャ</t>
    </rPh>
    <rPh sb="32" eb="33">
      <t>カン</t>
    </rPh>
    <rPh sb="34" eb="36">
      <t>ショウニン</t>
    </rPh>
    <rPh sb="44" eb="46">
      <t>カクニン</t>
    </rPh>
    <phoneticPr fontId="2"/>
  </si>
  <si>
    <t>耐震補強設計</t>
    <rPh sb="0" eb="2">
      <t>タイシン</t>
    </rPh>
    <rPh sb="2" eb="4">
      <t>ホキョウ</t>
    </rPh>
    <rPh sb="4" eb="6">
      <t>セッケイ</t>
    </rPh>
    <phoneticPr fontId="2"/>
  </si>
  <si>
    <t>耐震診断・耐震補強設計</t>
    <rPh sb="0" eb="2">
      <t>タイシン</t>
    </rPh>
    <rPh sb="2" eb="4">
      <t>シンダン</t>
    </rPh>
    <rPh sb="5" eb="7">
      <t>タイシン</t>
    </rPh>
    <rPh sb="7" eb="9">
      <t>ホキョウ</t>
    </rPh>
    <rPh sb="9" eb="11">
      <t>セッケイ</t>
    </rPh>
    <phoneticPr fontId="2"/>
  </si>
  <si>
    <t>耐震診断・耐震改修</t>
    <rPh sb="0" eb="2">
      <t>タイシン</t>
    </rPh>
    <rPh sb="2" eb="4">
      <t>シンダン</t>
    </rPh>
    <rPh sb="5" eb="7">
      <t>タイシン</t>
    </rPh>
    <rPh sb="7" eb="9">
      <t>カイシュウ</t>
    </rPh>
    <phoneticPr fontId="2"/>
  </si>
  <si>
    <t>耐震補強設計・耐震改修</t>
    <rPh sb="0" eb="2">
      <t>タイシン</t>
    </rPh>
    <rPh sb="2" eb="4">
      <t>ホキョウ</t>
    </rPh>
    <rPh sb="4" eb="6">
      <t>セッケイ</t>
    </rPh>
    <rPh sb="7" eb="9">
      <t>タイシン</t>
    </rPh>
    <rPh sb="9" eb="11">
      <t>カイシュウ</t>
    </rPh>
    <phoneticPr fontId="2"/>
  </si>
  <si>
    <t>耐震診断・耐震補強設計・耐震改修</t>
    <rPh sb="0" eb="2">
      <t>タイシン</t>
    </rPh>
    <rPh sb="2" eb="4">
      <t>シンダン</t>
    </rPh>
    <rPh sb="5" eb="7">
      <t>タイシン</t>
    </rPh>
    <rPh sb="7" eb="9">
      <t>ホキョウ</t>
    </rPh>
    <rPh sb="9" eb="11">
      <t>セッケイ</t>
    </rPh>
    <rPh sb="12" eb="14">
      <t>タイシン</t>
    </rPh>
    <rPh sb="14" eb="16">
      <t>カイシュウ</t>
    </rPh>
    <phoneticPr fontId="2"/>
  </si>
  <si>
    <t>要安全確認計画記載建築物の耐震改修等、建替え又は除却に関する事業</t>
    <rPh sb="17" eb="18">
      <t>トウ</t>
    </rPh>
    <rPh sb="22" eb="23">
      <t>マタ</t>
    </rPh>
    <rPh sb="24" eb="26">
      <t>ジョキャク</t>
    </rPh>
    <phoneticPr fontId="9"/>
  </si>
  <si>
    <r>
      <t xml:space="preserve">補助基本額
</t>
    </r>
    <r>
      <rPr>
        <sz val="9"/>
        <color indexed="8"/>
        <rFont val="ＭＳ Ｐゴシック"/>
        <family val="3"/>
        <charset val="128"/>
      </rPr>
      <t xml:space="preserve"> （耐震診断・補強設計・耐震改修に要する費用）</t>
    </r>
    <rPh sb="0" eb="2">
      <t>ホジョ</t>
    </rPh>
    <rPh sb="2" eb="5">
      <t>キホンガク</t>
    </rPh>
    <rPh sb="8" eb="10">
      <t>タイシン</t>
    </rPh>
    <rPh sb="10" eb="12">
      <t>シンダン</t>
    </rPh>
    <rPh sb="13" eb="15">
      <t>ホキョウ</t>
    </rPh>
    <rPh sb="15" eb="17">
      <t>セッケイ</t>
    </rPh>
    <rPh sb="18" eb="20">
      <t>タイシン</t>
    </rPh>
    <rPh sb="20" eb="22">
      <t>カイシュウ</t>
    </rPh>
    <rPh sb="23" eb="24">
      <t>ヨウ</t>
    </rPh>
    <rPh sb="26" eb="28">
      <t>ヒヨウ</t>
    </rPh>
    <phoneticPr fontId="9"/>
  </si>
  <si>
    <t>補助種別・事業内容・補助事業経費</t>
    <phoneticPr fontId="9"/>
  </si>
  <si>
    <t>（備考）</t>
    <rPh sb="1" eb="3">
      <t>ビコウ</t>
    </rPh>
    <phoneticPr fontId="2"/>
  </si>
  <si>
    <t>２　申請書は事業ごとに作成すること。</t>
    <rPh sb="2" eb="5">
      <t>シンセイショ</t>
    </rPh>
    <rPh sb="6" eb="8">
      <t>ジギョウ</t>
    </rPh>
    <rPh sb="11" eb="13">
      <t>サクセイ</t>
    </rPh>
    <phoneticPr fontId="2"/>
  </si>
  <si>
    <t>・耐震改修促進法に基づく講習会修了番号</t>
    <phoneticPr fontId="2"/>
  </si>
  <si>
    <t>講習会修了番号</t>
    <phoneticPr fontId="2"/>
  </si>
  <si>
    <t>構造（種類）</t>
    <rPh sb="0" eb="2">
      <t>コウゾウ</t>
    </rPh>
    <rPh sb="3" eb="5">
      <t>シュルイ</t>
    </rPh>
    <phoneticPr fontId="2"/>
  </si>
  <si>
    <t>造</t>
    <rPh sb="0" eb="1">
      <t>ゾウ</t>
    </rPh>
    <phoneticPr fontId="2"/>
  </si>
  <si>
    <t>講習会名称</t>
    <rPh sb="0" eb="3">
      <t>コウシュウカイ</t>
    </rPh>
    <rPh sb="3" eb="5">
      <t>メイショウ</t>
    </rPh>
    <phoneticPr fontId="2"/>
  </si>
  <si>
    <t>様式第４</t>
    <rPh sb="0" eb="2">
      <t>ヨウシキ</t>
    </rPh>
    <rPh sb="2" eb="3">
      <t>ダイ</t>
    </rPh>
    <phoneticPr fontId="2"/>
  </si>
  <si>
    <t>区分</t>
    <rPh sb="0" eb="2">
      <t>クブン</t>
    </rPh>
    <phoneticPr fontId="2"/>
  </si>
  <si>
    <t>事業費</t>
    <rPh sb="0" eb="3">
      <t>ジギョウヒ</t>
    </rPh>
    <phoneticPr fontId="2"/>
  </si>
  <si>
    <t>国庫補助金</t>
    <rPh sb="0" eb="2">
      <t>コッコ</t>
    </rPh>
    <rPh sb="2" eb="5">
      <t>ホジョキン</t>
    </rPh>
    <phoneticPr fontId="2"/>
  </si>
  <si>
    <t>交付金</t>
    <rPh sb="0" eb="3">
      <t>コウフキン</t>
    </rPh>
    <phoneticPr fontId="2"/>
  </si>
  <si>
    <t>補助金</t>
    <rPh sb="0" eb="3">
      <t>ホジョキン</t>
    </rPh>
    <phoneticPr fontId="2"/>
  </si>
  <si>
    <t>耐震対策緊急促進事業</t>
    <rPh sb="0" eb="2">
      <t>タイシン</t>
    </rPh>
    <rPh sb="2" eb="4">
      <t>タイサク</t>
    </rPh>
    <rPh sb="4" eb="6">
      <t>キンキュウ</t>
    </rPh>
    <rPh sb="6" eb="8">
      <t>ソクシン</t>
    </rPh>
    <rPh sb="8" eb="10">
      <t>ジギョウ</t>
    </rPh>
    <phoneticPr fontId="2"/>
  </si>
  <si>
    <t>その他</t>
    <rPh sb="2" eb="3">
      <t>タ</t>
    </rPh>
    <phoneticPr fontId="2"/>
  </si>
  <si>
    <t>計</t>
    <rPh sb="0" eb="1">
      <t>ケイ</t>
    </rPh>
    <phoneticPr fontId="2"/>
  </si>
  <si>
    <t>地方負担金</t>
    <rPh sb="0" eb="2">
      <t>チホウ</t>
    </rPh>
    <rPh sb="2" eb="5">
      <t>フタンキン</t>
    </rPh>
    <phoneticPr fontId="2"/>
  </si>
  <si>
    <t>都道府県補助金</t>
    <rPh sb="0" eb="4">
      <t>トドウフケン</t>
    </rPh>
    <rPh sb="4" eb="7">
      <t>ホジョキン</t>
    </rPh>
    <phoneticPr fontId="2"/>
  </si>
  <si>
    <t>市町村補助金</t>
    <rPh sb="0" eb="3">
      <t>シチョウソン</t>
    </rPh>
    <rPh sb="3" eb="6">
      <t>ホジョキン</t>
    </rPh>
    <phoneticPr fontId="2"/>
  </si>
  <si>
    <t>申請者負担額</t>
    <rPh sb="0" eb="3">
      <t>シンセイシャ</t>
    </rPh>
    <rPh sb="3" eb="5">
      <t>フタン</t>
    </rPh>
    <rPh sb="5" eb="6">
      <t>ガク</t>
    </rPh>
    <phoneticPr fontId="2"/>
  </si>
  <si>
    <t>１．事業費とは、当該年度の補助対象事業の事業費総額をいい、申請の際の予定額を含む。</t>
    <rPh sb="2" eb="5">
      <t>ジギョウヒ</t>
    </rPh>
    <rPh sb="8" eb="10">
      <t>トウガイ</t>
    </rPh>
    <rPh sb="10" eb="12">
      <t>ネンド</t>
    </rPh>
    <rPh sb="13" eb="15">
      <t>ホジョ</t>
    </rPh>
    <rPh sb="15" eb="17">
      <t>タイショウ</t>
    </rPh>
    <rPh sb="17" eb="19">
      <t>ジギョウ</t>
    </rPh>
    <rPh sb="20" eb="23">
      <t>ジギョウヒ</t>
    </rPh>
    <rPh sb="23" eb="25">
      <t>ソウガク</t>
    </rPh>
    <rPh sb="29" eb="31">
      <t>シンセイ</t>
    </rPh>
    <rPh sb="32" eb="33">
      <t>サイ</t>
    </rPh>
    <rPh sb="34" eb="37">
      <t>ヨテイガク</t>
    </rPh>
    <rPh sb="38" eb="39">
      <t>フク</t>
    </rPh>
    <phoneticPr fontId="2"/>
  </si>
  <si>
    <t>２．複数の国庫補助金の交付を受けて補助対象事業を実施する場合、補助金の名称を摘要</t>
    <rPh sb="2" eb="4">
      <t>フクスウ</t>
    </rPh>
    <rPh sb="5" eb="7">
      <t>コッコ</t>
    </rPh>
    <rPh sb="7" eb="10">
      <t>ホジョキン</t>
    </rPh>
    <rPh sb="11" eb="13">
      <t>コウフ</t>
    </rPh>
    <rPh sb="14" eb="15">
      <t>ウ</t>
    </rPh>
    <rPh sb="17" eb="19">
      <t>ホジョ</t>
    </rPh>
    <rPh sb="19" eb="21">
      <t>タイショウ</t>
    </rPh>
    <rPh sb="21" eb="23">
      <t>ジギョウ</t>
    </rPh>
    <rPh sb="24" eb="26">
      <t>ジッシ</t>
    </rPh>
    <rPh sb="28" eb="30">
      <t>バアイ</t>
    </rPh>
    <rPh sb="31" eb="34">
      <t>ホジョキン</t>
    </rPh>
    <rPh sb="35" eb="37">
      <t>メイショウ</t>
    </rPh>
    <rPh sb="38" eb="40">
      <t>テキヨウ</t>
    </rPh>
    <phoneticPr fontId="2"/>
  </si>
  <si>
    <t>　　欄に記載すること。</t>
    <rPh sb="2" eb="3">
      <t>ラン</t>
    </rPh>
    <rPh sb="4" eb="6">
      <t>キサイ</t>
    </rPh>
    <phoneticPr fontId="2"/>
  </si>
  <si>
    <t>３．その他に計上したものについては、その内容を摘要欄に記載すること。</t>
    <rPh sb="4" eb="5">
      <t>タ</t>
    </rPh>
    <rPh sb="6" eb="8">
      <t>ケイジョウ</t>
    </rPh>
    <rPh sb="20" eb="22">
      <t>ナイヨウ</t>
    </rPh>
    <rPh sb="23" eb="26">
      <t>テキヨウラン</t>
    </rPh>
    <rPh sb="27" eb="29">
      <t>キサイ</t>
    </rPh>
    <phoneticPr fontId="2"/>
  </si>
  <si>
    <t>防災・安全交付金（住宅・建築物安全ストック形成事業）</t>
    <rPh sb="0" eb="2">
      <t>ボウサイ</t>
    </rPh>
    <rPh sb="3" eb="5">
      <t>アンゼン</t>
    </rPh>
    <rPh sb="5" eb="8">
      <t>コウフキン</t>
    </rPh>
    <rPh sb="9" eb="11">
      <t>ジュウタク</t>
    </rPh>
    <rPh sb="12" eb="15">
      <t>ケンチクブツ</t>
    </rPh>
    <rPh sb="15" eb="17">
      <t>アンゼン</t>
    </rPh>
    <rPh sb="21" eb="23">
      <t>ケイセイ</t>
    </rPh>
    <rPh sb="23" eb="25">
      <t>ジギョウ</t>
    </rPh>
    <phoneticPr fontId="2"/>
  </si>
  <si>
    <r>
      <t>・所有者が２名以上いる場合は、人数を記入のうえ、所有者全員のリスト（任意様式）</t>
    </r>
    <r>
      <rPr>
        <sz val="11"/>
        <rFont val="ＭＳ Ｐゴシック"/>
        <family val="3"/>
        <charset val="128"/>
      </rPr>
      <t>等を提出してください。</t>
    </r>
    <rPh sb="1" eb="4">
      <t>ショユウシャ</t>
    </rPh>
    <rPh sb="6" eb="7">
      <t>メイ</t>
    </rPh>
    <rPh sb="7" eb="9">
      <t>イジョウ</t>
    </rPh>
    <rPh sb="11" eb="13">
      <t>バアイ</t>
    </rPh>
    <rPh sb="15" eb="17">
      <t>ニンズウ</t>
    </rPh>
    <rPh sb="18" eb="20">
      <t>キニュウ</t>
    </rPh>
    <rPh sb="24" eb="27">
      <t>ショユウシャ</t>
    </rPh>
    <rPh sb="27" eb="29">
      <t>ゼンイン</t>
    </rPh>
    <rPh sb="34" eb="36">
      <t>ニンイ</t>
    </rPh>
    <rPh sb="36" eb="38">
      <t>ヨウシキ</t>
    </rPh>
    <rPh sb="39" eb="40">
      <t>ナド</t>
    </rPh>
    <rPh sb="41" eb="43">
      <t>テイシュツ</t>
    </rPh>
    <phoneticPr fontId="2"/>
  </si>
  <si>
    <r>
      <t>金額欄</t>
    </r>
    <r>
      <rPr>
        <sz val="9"/>
        <rFont val="ＭＳ Ｐゴシック"/>
        <family val="3"/>
        <charset val="128"/>
      </rPr>
      <t>（千円未満切り捨て）</t>
    </r>
    <rPh sb="0" eb="3">
      <t>キンガクラン</t>
    </rPh>
    <rPh sb="4" eb="5">
      <t>セン</t>
    </rPh>
    <rPh sb="5" eb="8">
      <t>エンミマン</t>
    </rPh>
    <rPh sb="8" eb="9">
      <t>キ</t>
    </rPh>
    <rPh sb="10" eb="11">
      <t>ス</t>
    </rPh>
    <phoneticPr fontId="2"/>
  </si>
  <si>
    <r>
      <t>要緊急安全確認大規模建築物の耐震改修</t>
    </r>
    <r>
      <rPr>
        <sz val="11"/>
        <rFont val="ＭＳ Ｐゴシック"/>
        <family val="3"/>
        <charset val="128"/>
      </rPr>
      <t>、</t>
    </r>
    <r>
      <rPr>
        <sz val="11"/>
        <rFont val="ＭＳ Ｐゴシック"/>
        <family val="3"/>
        <charset val="128"/>
      </rPr>
      <t>建替え</t>
    </r>
    <r>
      <rPr>
        <sz val="11"/>
        <rFont val="ＭＳ Ｐゴシック"/>
        <family val="3"/>
        <charset val="128"/>
      </rPr>
      <t>又は除却</t>
    </r>
    <r>
      <rPr>
        <sz val="11"/>
        <rFont val="ＭＳ Ｐゴシック"/>
        <family val="3"/>
        <charset val="128"/>
      </rPr>
      <t>に関する事業</t>
    </r>
    <rPh sb="16" eb="18">
      <t>カイシュウ</t>
    </rPh>
    <rPh sb="19" eb="20">
      <t>タ</t>
    </rPh>
    <rPh sb="20" eb="21">
      <t>カ</t>
    </rPh>
    <rPh sb="22" eb="23">
      <t>マタ</t>
    </rPh>
    <rPh sb="24" eb="26">
      <t>ジョキャク</t>
    </rPh>
    <phoneticPr fontId="9"/>
  </si>
  <si>
    <r>
      <t xml:space="preserve">事業主体名
</t>
    </r>
    <r>
      <rPr>
        <sz val="11"/>
        <rFont val="ＭＳ Ｐゴシック"/>
        <family val="3"/>
        <charset val="128"/>
      </rPr>
      <t>（申請者名）</t>
    </r>
    <rPh sb="0" eb="2">
      <t>ジギョウ</t>
    </rPh>
    <rPh sb="2" eb="4">
      <t>シュタイ</t>
    </rPh>
    <rPh sb="4" eb="5">
      <t>メイ</t>
    </rPh>
    <rPh sb="7" eb="11">
      <t>シンセイシャメイ</t>
    </rPh>
    <phoneticPr fontId="2"/>
  </si>
  <si>
    <t>○○株式会社</t>
    <rPh sb="2" eb="6">
      <t>カブシキガイシャ</t>
    </rPh>
    <phoneticPr fontId="2"/>
  </si>
  <si>
    <t>代表取締役　○○××</t>
    <rPh sb="0" eb="2">
      <t>ダイヒョウ</t>
    </rPh>
    <rPh sb="2" eb="5">
      <t>トリシマリヤク</t>
    </rPh>
    <phoneticPr fontId="2"/>
  </si>
  <si>
    <t>徳島県</t>
    <rPh sb="0" eb="3">
      <t>トクシマケン</t>
    </rPh>
    <phoneticPr fontId="2"/>
  </si>
  <si>
    <t>第３ビル</t>
    <rPh sb="0" eb="1">
      <t>ダイ</t>
    </rPh>
    <phoneticPr fontId="2"/>
  </si>
  <si>
    <t>○○市</t>
    <rPh sb="2" eb="3">
      <t>シ</t>
    </rPh>
    <phoneticPr fontId="2"/>
  </si>
  <si>
    <t>様式３－２－１</t>
    <rPh sb="0" eb="2">
      <t>ヨウシキ</t>
    </rPh>
    <phoneticPr fontId="2"/>
  </si>
  <si>
    <t>ロ．要安全確認計画記載建築物の耐震化の支援に関する事業費限度額（要安全確認計画記載建築物の耐震診断）内訳</t>
    <rPh sb="2" eb="3">
      <t>ヨウ</t>
    </rPh>
    <rPh sb="3" eb="5">
      <t>アンゼン</t>
    </rPh>
    <rPh sb="5" eb="7">
      <t>カクニン</t>
    </rPh>
    <rPh sb="7" eb="9">
      <t>ケイカク</t>
    </rPh>
    <rPh sb="9" eb="11">
      <t>キサイ</t>
    </rPh>
    <rPh sb="11" eb="14">
      <t>ケンチクブツ</t>
    </rPh>
    <rPh sb="15" eb="18">
      <t>タイシンカ</t>
    </rPh>
    <rPh sb="19" eb="21">
      <t>シエン</t>
    </rPh>
    <rPh sb="22" eb="23">
      <t>カン</t>
    </rPh>
    <rPh sb="25" eb="27">
      <t>ジギョウ</t>
    </rPh>
    <rPh sb="28" eb="30">
      <t>ゲンド</t>
    </rPh>
    <rPh sb="30" eb="31">
      <t>ガク</t>
    </rPh>
    <rPh sb="45" eb="47">
      <t>タイシン</t>
    </rPh>
    <rPh sb="47" eb="49">
      <t>シンダン</t>
    </rPh>
    <rPh sb="50" eb="52">
      <t>ウチワケ</t>
    </rPh>
    <phoneticPr fontId="2"/>
  </si>
  <si>
    <t>１．対象建築物の名称：</t>
    <phoneticPr fontId="2"/>
  </si>
  <si>
    <t>限度額単価</t>
    <rPh sb="0" eb="3">
      <t>ゲンドガク</t>
    </rPh>
    <rPh sb="3" eb="5">
      <t>タンカ</t>
    </rPh>
    <phoneticPr fontId="2"/>
  </si>
  <si>
    <t>面積</t>
    <rPh sb="0" eb="2">
      <t>メンセキ</t>
    </rPh>
    <phoneticPr fontId="2"/>
  </si>
  <si>
    <t>限度額</t>
    <rPh sb="0" eb="3">
      <t>ゲンドガク</t>
    </rPh>
    <phoneticPr fontId="2"/>
  </si>
  <si>
    <t>1,000㎡以下</t>
    <rPh sb="6" eb="8">
      <t>イカ</t>
    </rPh>
    <phoneticPr fontId="2"/>
  </si>
  <si>
    <t>1,000㎡超  　　　　　 2,000㎡以下</t>
    <rPh sb="6" eb="7">
      <t>チョウ</t>
    </rPh>
    <rPh sb="21" eb="23">
      <t>イカ</t>
    </rPh>
    <phoneticPr fontId="2"/>
  </si>
  <si>
    <t>2,000㎡超</t>
    <rPh sb="6" eb="7">
      <t>チョウ</t>
    </rPh>
    <phoneticPr fontId="2"/>
  </si>
  <si>
    <r>
      <t>合計</t>
    </r>
    <r>
      <rPr>
        <sz val="11"/>
        <rFont val="ＭＳ Ｐゴシック"/>
        <family val="3"/>
        <charset val="128"/>
      </rPr>
      <t>（①）</t>
    </r>
    <rPh sb="0" eb="2">
      <t>ゴウケイ</t>
    </rPh>
    <phoneticPr fontId="2"/>
  </si>
  <si>
    <t>イ．要安全確認計画記載建築物の耐震化の支援に関する事業（要安全確認計画記載建築物の耐震診断）算出内訳</t>
    <rPh sb="2" eb="3">
      <t>ヨウ</t>
    </rPh>
    <rPh sb="3" eb="5">
      <t>アンゼン</t>
    </rPh>
    <rPh sb="5" eb="7">
      <t>カクニン</t>
    </rPh>
    <rPh sb="7" eb="9">
      <t>ケイカク</t>
    </rPh>
    <rPh sb="9" eb="11">
      <t>キサイ</t>
    </rPh>
    <rPh sb="11" eb="14">
      <t>ケンチクブツ</t>
    </rPh>
    <rPh sb="15" eb="18">
      <t>タイシンカ</t>
    </rPh>
    <rPh sb="19" eb="21">
      <t>シエン</t>
    </rPh>
    <rPh sb="22" eb="23">
      <t>カン</t>
    </rPh>
    <rPh sb="25" eb="27">
      <t>ジギョウ</t>
    </rPh>
    <rPh sb="46" eb="48">
      <t>サンシュツ</t>
    </rPh>
    <rPh sb="48" eb="50">
      <t>ウチワケ</t>
    </rPh>
    <phoneticPr fontId="2"/>
  </si>
  <si>
    <t>対象建築物名</t>
    <rPh sb="0" eb="2">
      <t>タイショウ</t>
    </rPh>
    <rPh sb="2" eb="5">
      <t>ケンチクブツ</t>
    </rPh>
    <rPh sb="5" eb="6">
      <t>メイ</t>
    </rPh>
    <phoneticPr fontId="2"/>
  </si>
  <si>
    <r>
      <rPr>
        <sz val="10"/>
        <color indexed="8"/>
        <rFont val="ＭＳ Ｐゴシック"/>
        <family val="3"/>
        <charset val="128"/>
      </rPr>
      <t>事業費限度額</t>
    </r>
    <r>
      <rPr>
        <sz val="11"/>
        <color theme="1"/>
        <rFont val="ＭＳ Ｐゴシック"/>
        <family val="3"/>
        <charset val="128"/>
        <scheme val="minor"/>
      </rPr>
      <t>　(①)</t>
    </r>
    <rPh sb="0" eb="3">
      <t>ジギョウヒ</t>
    </rPh>
    <rPh sb="3" eb="6">
      <t>ゲンドガク</t>
    </rPh>
    <phoneticPr fontId="2"/>
  </si>
  <si>
    <r>
      <rPr>
        <sz val="10"/>
        <color indexed="8"/>
        <rFont val="ＭＳ Ｐゴシック"/>
        <family val="3"/>
        <charset val="128"/>
      </rPr>
      <t xml:space="preserve">実際に耐震診断の標準業務に要する費用
</t>
    </r>
    <r>
      <rPr>
        <sz val="11"/>
        <color theme="1"/>
        <rFont val="ＭＳ Ｐゴシック"/>
        <family val="3"/>
        <charset val="128"/>
        <scheme val="minor"/>
      </rPr>
      <t>(②)</t>
    </r>
    <rPh sb="0" eb="2">
      <t>ジッサイ</t>
    </rPh>
    <rPh sb="3" eb="5">
      <t>タイシン</t>
    </rPh>
    <rPh sb="5" eb="7">
      <t>シンダン</t>
    </rPh>
    <rPh sb="8" eb="10">
      <t>ヒョウジュン</t>
    </rPh>
    <rPh sb="10" eb="12">
      <t>ギョウム</t>
    </rPh>
    <rPh sb="13" eb="14">
      <t>ヨウ</t>
    </rPh>
    <rPh sb="16" eb="18">
      <t>ヒヨウ</t>
    </rPh>
    <phoneticPr fontId="2"/>
  </si>
  <si>
    <t>社会資本整備総合交付金等　　　　　　　　　　　　　　　　　　　　　(地方公共団体の制度による補助)</t>
    <phoneticPr fontId="2"/>
  </si>
  <si>
    <t>→</t>
    <phoneticPr fontId="2"/>
  </si>
  <si>
    <t>≦</t>
    <phoneticPr fontId="2"/>
  </si>
  <si>
    <t>※　170324</t>
    <phoneticPr fontId="2"/>
  </si>
  <si>
    <t>　　Ｔ列表記修正</t>
    <rPh sb="3" eb="4">
      <t>レツ</t>
    </rPh>
    <rPh sb="4" eb="6">
      <t>ヒョウキ</t>
    </rPh>
    <rPh sb="6" eb="8">
      <t>シュウセイ</t>
    </rPh>
    <phoneticPr fontId="2"/>
  </si>
  <si>
    <t>　　16.67％→16.6666％</t>
    <phoneticPr fontId="2"/>
  </si>
  <si>
    <t>　　Ｑ，Ｒ，Ｖ列数式修正</t>
    <rPh sb="7" eb="8">
      <t>レツ</t>
    </rPh>
    <rPh sb="8" eb="10">
      <t>スウシキ</t>
    </rPh>
    <rPh sb="10" eb="12">
      <t>シュウセイ</t>
    </rPh>
    <phoneticPr fontId="2"/>
  </si>
  <si>
    <t>　　％表示の小数点第５位以下を切り捨て、表記を小数点第４位までに修正</t>
    <phoneticPr fontId="2"/>
  </si>
  <si>
    <t>※　170324</t>
    <phoneticPr fontId="2"/>
  </si>
  <si>
    <t>　　「基礎情報入力」から年度を拾えるようにリンク先修正</t>
    <rPh sb="7" eb="9">
      <t>ニュウリョク</t>
    </rPh>
    <phoneticPr fontId="2"/>
  </si>
  <si>
    <t>　四国地方整備局長　殿</t>
    <rPh sb="1" eb="3">
      <t>シコク</t>
    </rPh>
    <rPh sb="3" eb="5">
      <t>チホウ</t>
    </rPh>
    <rPh sb="5" eb="7">
      <t>セイビ</t>
    </rPh>
    <rPh sb="7" eb="9">
      <t>キョクチョウ</t>
    </rPh>
    <rPh sb="10" eb="11">
      <t>トノ</t>
    </rPh>
    <phoneticPr fontId="2"/>
  </si>
  <si>
    <t>㎡</t>
    <phoneticPr fontId="2"/>
  </si>
  <si>
    <t>事業費限度額</t>
    <rPh sb="0" eb="3">
      <t>ジギョウヒ</t>
    </rPh>
    <rPh sb="3" eb="6">
      <t>ゲンドガク</t>
    </rPh>
    <phoneticPr fontId="2"/>
  </si>
  <si>
    <t>限度額（①）</t>
    <rPh sb="0" eb="2">
      <t>ゲンド</t>
    </rPh>
    <rPh sb="2" eb="3">
      <t>ガク</t>
    </rPh>
    <phoneticPr fontId="2"/>
  </si>
  <si>
    <t>加算額（②）</t>
    <rPh sb="0" eb="3">
      <t>カサンガク</t>
    </rPh>
    <phoneticPr fontId="2"/>
  </si>
  <si>
    <t>合計（③）</t>
    <rPh sb="0" eb="2">
      <t>ゴウケイ</t>
    </rPh>
    <phoneticPr fontId="2"/>
  </si>
  <si>
    <t>　（総会議事録・同意書等）</t>
    <phoneticPr fontId="2"/>
  </si>
  <si>
    <t>地方公共団体から支払われる補助金の額(④)</t>
    <rPh sb="0" eb="2">
      <t>チホウ</t>
    </rPh>
    <rPh sb="2" eb="4">
      <t>コウキョウ</t>
    </rPh>
    <rPh sb="4" eb="6">
      <t>ダンタイ</t>
    </rPh>
    <rPh sb="8" eb="10">
      <t>シハラ</t>
    </rPh>
    <rPh sb="13" eb="16">
      <t>ホジョキン</t>
    </rPh>
    <rPh sb="17" eb="18">
      <t>ガク</t>
    </rPh>
    <phoneticPr fontId="2"/>
  </si>
  <si>
    <t>うち国費(⑤)</t>
    <rPh sb="2" eb="4">
      <t>コクヒ</t>
    </rPh>
    <phoneticPr fontId="2"/>
  </si>
  <si>
    <t>地方公共団体による補助率　　　(A=④/③)</t>
    <rPh sb="0" eb="2">
      <t>チホウ</t>
    </rPh>
    <rPh sb="2" eb="4">
      <t>コウキョウ</t>
    </rPh>
    <rPh sb="4" eb="6">
      <t>ダンタイ</t>
    </rPh>
    <rPh sb="9" eb="12">
      <t>ホジョリツ</t>
    </rPh>
    <phoneticPr fontId="2"/>
  </si>
  <si>
    <t>算定補助率　　　　　　　(⑥=A/4)</t>
    <rPh sb="0" eb="2">
      <t>サンテイ</t>
    </rPh>
    <rPh sb="2" eb="5">
      <t>ホジョリツ</t>
    </rPh>
    <phoneticPr fontId="2"/>
  </si>
  <si>
    <r>
      <t>補助率上限　　　　(⑦</t>
    </r>
    <r>
      <rPr>
        <sz val="11"/>
        <color indexed="8"/>
        <rFont val="ＭＳ Ｐゴシック"/>
        <family val="3"/>
        <charset val="128"/>
      </rPr>
      <t>)</t>
    </r>
    <rPh sb="0" eb="3">
      <t>ホジョリツ</t>
    </rPh>
    <rPh sb="3" eb="5">
      <t>ジョウゲン</t>
    </rPh>
    <phoneticPr fontId="2"/>
  </si>
  <si>
    <t>採用補助率(⑧)　　　　　(⑥≦⑦→⑥、　　　　　　　⑥＞⑦→⑦)</t>
    <rPh sb="0" eb="2">
      <t>サイヨウ</t>
    </rPh>
    <rPh sb="2" eb="5">
      <t>ホジョリツ</t>
    </rPh>
    <phoneticPr fontId="2"/>
  </si>
  <si>
    <t>算定国費　　　　　　　　(⑨=③×⑧)</t>
    <rPh sb="0" eb="2">
      <t>サンテイ</t>
    </rPh>
    <rPh sb="2" eb="4">
      <t>コクヒ</t>
    </rPh>
    <phoneticPr fontId="2"/>
  </si>
  <si>
    <t>交付金＋耐震緊促算定国費　　　(⑩=⑤+⑨)</t>
    <rPh sb="8" eb="10">
      <t>サンテイ</t>
    </rPh>
    <phoneticPr fontId="2"/>
  </si>
  <si>
    <r>
      <rPr>
        <sz val="8"/>
        <color indexed="8"/>
        <rFont val="ＭＳ Ｐゴシック"/>
        <family val="3"/>
        <charset val="128"/>
      </rPr>
      <t>算定国費－限度額　　</t>
    </r>
    <r>
      <rPr>
        <sz val="9"/>
        <color indexed="8"/>
        <rFont val="ＭＳ Ｐゴシック"/>
        <family val="3"/>
        <charset val="128"/>
      </rPr>
      <t>(⑫=⑩-⑪)</t>
    </r>
    <rPh sb="0" eb="2">
      <t>サンテイ</t>
    </rPh>
    <rPh sb="2" eb="4">
      <t>コクヒ</t>
    </rPh>
    <rPh sb="5" eb="7">
      <t>ゲンド</t>
    </rPh>
    <rPh sb="7" eb="8">
      <t>ガク</t>
    </rPh>
    <phoneticPr fontId="2"/>
  </si>
  <si>
    <t>国費(⑬=⑨-⑫)</t>
    <rPh sb="0" eb="2">
      <t>コクヒ</t>
    </rPh>
    <phoneticPr fontId="2"/>
  </si>
  <si>
    <t>→</t>
    <phoneticPr fontId="2"/>
  </si>
  <si>
    <t>データ入力</t>
    <rPh sb="3" eb="5">
      <t>ニュウリョク</t>
    </rPh>
    <phoneticPr fontId="2"/>
  </si>
  <si>
    <t>入力欄</t>
    <rPh sb="0" eb="2">
      <t>ニュウリョク</t>
    </rPh>
    <rPh sb="2" eb="3">
      <t>ラン</t>
    </rPh>
    <phoneticPr fontId="2"/>
  </si>
  <si>
    <t>注意事項</t>
    <rPh sb="0" eb="2">
      <t>チュウイ</t>
    </rPh>
    <rPh sb="2" eb="4">
      <t>ジコウ</t>
    </rPh>
    <phoneticPr fontId="2"/>
  </si>
  <si>
    <t>建築物の名称</t>
    <rPh sb="0" eb="3">
      <t>ケンチクブツ</t>
    </rPh>
    <rPh sb="4" eb="6">
      <t>メイショウ</t>
    </rPh>
    <phoneticPr fontId="2"/>
  </si>
  <si>
    <t>半角</t>
    <rPh sb="0" eb="2">
      <t>ハンカク</t>
    </rPh>
    <phoneticPr fontId="2"/>
  </si>
  <si>
    <t>全角</t>
    <rPh sb="0" eb="2">
      <t>ゼンカク</t>
    </rPh>
    <phoneticPr fontId="2"/>
  </si>
  <si>
    <t>建築物の用途</t>
    <rPh sb="0" eb="3">
      <t>ケンチクブツ</t>
    </rPh>
    <rPh sb="4" eb="6">
      <t>ヨウト</t>
    </rPh>
    <phoneticPr fontId="2"/>
  </si>
  <si>
    <t>建築物の構造</t>
    <rPh sb="0" eb="3">
      <t>ケンチクブツ</t>
    </rPh>
    <rPh sb="4" eb="6">
      <t>コウゾウ</t>
    </rPh>
    <phoneticPr fontId="2"/>
  </si>
  <si>
    <t>建築物の階数</t>
    <rPh sb="0" eb="3">
      <t>ケンチクブツ</t>
    </rPh>
    <rPh sb="4" eb="6">
      <t>カイスウ</t>
    </rPh>
    <phoneticPr fontId="2"/>
  </si>
  <si>
    <t>地上</t>
    <rPh sb="0" eb="2">
      <t>チジョウ</t>
    </rPh>
    <phoneticPr fontId="2"/>
  </si>
  <si>
    <t>地下</t>
    <rPh sb="0" eb="2">
      <t>チカ</t>
    </rPh>
    <phoneticPr fontId="2"/>
  </si>
  <si>
    <t>建築物の所在</t>
    <rPh sb="0" eb="3">
      <t>ケンチクブツ</t>
    </rPh>
    <rPh sb="4" eb="6">
      <t>ショザイ</t>
    </rPh>
    <phoneticPr fontId="2"/>
  </si>
  <si>
    <t>鉄筋コンクリート造</t>
    <rPh sb="0" eb="2">
      <t>テッキン</t>
    </rPh>
    <rPh sb="8" eb="9">
      <t>ゾウ</t>
    </rPh>
    <phoneticPr fontId="2"/>
  </si>
  <si>
    <t>店舗兼住宅</t>
    <rPh sb="0" eb="2">
      <t>テンポ</t>
    </rPh>
    <rPh sb="2" eb="3">
      <t>ケン</t>
    </rPh>
    <rPh sb="3" eb="5">
      <t>ジュウタク</t>
    </rPh>
    <phoneticPr fontId="2"/>
  </si>
  <si>
    <t>昭和51年12月</t>
    <rPh sb="0" eb="2">
      <t>ショウワ</t>
    </rPh>
    <rPh sb="4" eb="5">
      <t>ネン</t>
    </rPh>
    <rPh sb="7" eb="8">
      <t>ガツ</t>
    </rPh>
    <phoneticPr fontId="2"/>
  </si>
  <si>
    <t>事業期間（予定日）</t>
    <rPh sb="0" eb="2">
      <t>ジギョウ</t>
    </rPh>
    <rPh sb="2" eb="4">
      <t>キカン</t>
    </rPh>
    <rPh sb="5" eb="8">
      <t>ヨテイビ</t>
    </rPh>
    <phoneticPr fontId="2"/>
  </si>
  <si>
    <t>所有者の人数</t>
    <rPh sb="0" eb="3">
      <t>ショユウシャ</t>
    </rPh>
    <rPh sb="4" eb="6">
      <t>ニンズウ</t>
    </rPh>
    <phoneticPr fontId="2"/>
  </si>
  <si>
    <t>所有者が２名以上いる場合</t>
    <rPh sb="0" eb="3">
      <t>ショユウシャ</t>
    </rPh>
    <rPh sb="5" eb="6">
      <t>メイ</t>
    </rPh>
    <rPh sb="6" eb="8">
      <t>イジョウ</t>
    </rPh>
    <rPh sb="10" eb="12">
      <t>バアイ</t>
    </rPh>
    <phoneticPr fontId="2"/>
  </si>
  <si>
    <t>都道府県から記入</t>
    <rPh sb="0" eb="4">
      <t>トドウフケン</t>
    </rPh>
    <rPh sb="6" eb="8">
      <t>キニュウ</t>
    </rPh>
    <phoneticPr fontId="2"/>
  </si>
  <si>
    <t>診断者の住所</t>
    <rPh sb="0" eb="2">
      <t>シンダン</t>
    </rPh>
    <rPh sb="2" eb="3">
      <t>シャ</t>
    </rPh>
    <rPh sb="4" eb="6">
      <t>ジュウショ</t>
    </rPh>
    <phoneticPr fontId="2"/>
  </si>
  <si>
    <t>診断者の氏名</t>
    <rPh sb="0" eb="2">
      <t>シンダン</t>
    </rPh>
    <rPh sb="2" eb="3">
      <t>シャ</t>
    </rPh>
    <rPh sb="4" eb="6">
      <t>シメイ</t>
    </rPh>
    <phoneticPr fontId="2"/>
  </si>
  <si>
    <t>○○県○○市○○</t>
    <rPh sb="2" eb="3">
      <t>ケン</t>
    </rPh>
    <rPh sb="5" eb="6">
      <t>シ</t>
    </rPh>
    <phoneticPr fontId="2"/>
  </si>
  <si>
    <t>耐震診断の完了予定年月</t>
    <rPh sb="0" eb="2">
      <t>タイシン</t>
    </rPh>
    <rPh sb="2" eb="4">
      <t>シンダン</t>
    </rPh>
    <rPh sb="5" eb="7">
      <t>カンリョウ</t>
    </rPh>
    <rPh sb="7" eb="9">
      <t>ヨテイ</t>
    </rPh>
    <rPh sb="9" eb="11">
      <t>ネンゲツ</t>
    </rPh>
    <phoneticPr fontId="2"/>
  </si>
  <si>
    <t>耐震診断の着手予定年月日</t>
    <rPh sb="0" eb="2">
      <t>タイシン</t>
    </rPh>
    <rPh sb="2" eb="4">
      <t>シンダン</t>
    </rPh>
    <rPh sb="5" eb="7">
      <t>チャクシュ</t>
    </rPh>
    <rPh sb="7" eb="9">
      <t>ヨテイ</t>
    </rPh>
    <rPh sb="9" eb="12">
      <t>ネンガッピ</t>
    </rPh>
    <phoneticPr fontId="2"/>
  </si>
  <si>
    <t>建築に着手した年月</t>
    <rPh sb="0" eb="2">
      <t>ケンチク</t>
    </rPh>
    <rPh sb="3" eb="5">
      <t>チャクシュ</t>
    </rPh>
    <rPh sb="7" eb="9">
      <t>ネンゲツ</t>
    </rPh>
    <phoneticPr fontId="2"/>
  </si>
  <si>
    <t>建築物の延べ面積</t>
    <rPh sb="0" eb="3">
      <t>ケンチクブツ</t>
    </rPh>
    <rPh sb="4" eb="5">
      <t>ノ</t>
    </rPh>
    <rPh sb="6" eb="8">
      <t>メンセキ</t>
    </rPh>
    <phoneticPr fontId="2"/>
  </si>
  <si>
    <t>小数点以下2位まで</t>
    <rPh sb="0" eb="3">
      <t>ショウスウテン</t>
    </rPh>
    <rPh sb="3" eb="5">
      <t>イカ</t>
    </rPh>
    <rPh sb="6" eb="7">
      <t>イ</t>
    </rPh>
    <phoneticPr fontId="2"/>
  </si>
  <si>
    <t>建築物の建築年月</t>
    <rPh sb="0" eb="3">
      <t>ケンチクブツ</t>
    </rPh>
    <rPh sb="4" eb="6">
      <t>ケンチク</t>
    </rPh>
    <rPh sb="6" eb="8">
      <t>ネンゲツ</t>
    </rPh>
    <phoneticPr fontId="2"/>
  </si>
  <si>
    <t>診断者の電話番号</t>
    <rPh sb="0" eb="2">
      <t>シンダン</t>
    </rPh>
    <rPh sb="2" eb="3">
      <t>シャ</t>
    </rPh>
    <rPh sb="4" eb="6">
      <t>デンワ</t>
    </rPh>
    <rPh sb="6" eb="8">
      <t>バンゴウ</t>
    </rPh>
    <phoneticPr fontId="2"/>
  </si>
  <si>
    <t>登録</t>
    <rPh sb="0" eb="2">
      <t>トウロク</t>
    </rPh>
    <phoneticPr fontId="2"/>
  </si>
  <si>
    <t>建築士の資格</t>
    <rPh sb="0" eb="3">
      <t>ケンチクシ</t>
    </rPh>
    <rPh sb="4" eb="6">
      <t>シカク</t>
    </rPh>
    <phoneticPr fontId="2"/>
  </si>
  <si>
    <t>一級、二級、木造</t>
    <rPh sb="0" eb="2">
      <t>イッキュウ</t>
    </rPh>
    <rPh sb="3" eb="4">
      <t>ニ</t>
    </rPh>
    <rPh sb="4" eb="5">
      <t>キュウ</t>
    </rPh>
    <rPh sb="6" eb="8">
      <t>モクゾウ</t>
    </rPh>
    <phoneticPr fontId="2"/>
  </si>
  <si>
    <t>一級</t>
    <rPh sb="0" eb="2">
      <t>イッキュウ</t>
    </rPh>
    <phoneticPr fontId="2"/>
  </si>
  <si>
    <t>大臣</t>
    <rPh sb="0" eb="2">
      <t>ダイジン</t>
    </rPh>
    <phoneticPr fontId="2"/>
  </si>
  <si>
    <t>大臣、○○県知事</t>
    <rPh sb="0" eb="2">
      <t>ダイジン</t>
    </rPh>
    <rPh sb="5" eb="6">
      <t>ケン</t>
    </rPh>
    <rPh sb="6" eb="8">
      <t>チジ</t>
    </rPh>
    <phoneticPr fontId="2"/>
  </si>
  <si>
    <t>級</t>
    <rPh sb="0" eb="1">
      <t>キュウ</t>
    </rPh>
    <phoneticPr fontId="2"/>
  </si>
  <si>
    <t>建築士事務所登録</t>
    <rPh sb="0" eb="3">
      <t>ケンチクシ</t>
    </rPh>
    <rPh sb="3" eb="6">
      <t>ジムショ</t>
    </rPh>
    <rPh sb="6" eb="8">
      <t>トウロク</t>
    </rPh>
    <phoneticPr fontId="2"/>
  </si>
  <si>
    <t>○○建築士事務所</t>
    <rPh sb="2" eb="5">
      <t>ケンチクシ</t>
    </rPh>
    <rPh sb="5" eb="8">
      <t>ジムショ</t>
    </rPh>
    <phoneticPr fontId="2"/>
  </si>
  <si>
    <t>○○県</t>
    <rPh sb="2" eb="3">
      <t>ケン</t>
    </rPh>
    <phoneticPr fontId="2"/>
  </si>
  <si>
    <t>講習会修了番号</t>
    <rPh sb="0" eb="3">
      <t>コウシュウカイ</t>
    </rPh>
    <rPh sb="3" eb="5">
      <t>シュウリョウ</t>
    </rPh>
    <rPh sb="5" eb="7">
      <t>バンゴウ</t>
    </rPh>
    <phoneticPr fontId="2"/>
  </si>
  <si>
    <t>法に基づく講習会1</t>
    <rPh sb="0" eb="1">
      <t>ホウ</t>
    </rPh>
    <rPh sb="2" eb="3">
      <t>モト</t>
    </rPh>
    <rPh sb="5" eb="8">
      <t>コウシュウカイ</t>
    </rPh>
    <phoneticPr fontId="2"/>
  </si>
  <si>
    <t>法に基づく講習会2</t>
    <rPh sb="0" eb="1">
      <t>ホウ</t>
    </rPh>
    <rPh sb="2" eb="3">
      <t>モト</t>
    </rPh>
    <rPh sb="5" eb="8">
      <t>コウシュウカイ</t>
    </rPh>
    <phoneticPr fontId="2"/>
  </si>
  <si>
    <t>法に基づく講習会3</t>
    <rPh sb="0" eb="1">
      <t>ホウ</t>
    </rPh>
    <rPh sb="2" eb="3">
      <t>モト</t>
    </rPh>
    <rPh sb="5" eb="8">
      <t>コウシュウカイ</t>
    </rPh>
    <phoneticPr fontId="2"/>
  </si>
  <si>
    <t>法に基づく講習会4</t>
    <rPh sb="0" eb="1">
      <t>ホウ</t>
    </rPh>
    <rPh sb="2" eb="3">
      <t>モト</t>
    </rPh>
    <rPh sb="5" eb="8">
      <t>コウシュウカイ</t>
    </rPh>
    <phoneticPr fontId="2"/>
  </si>
  <si>
    <t>鉄筋コンクリート造耐震診断資格者講習</t>
    <rPh sb="0" eb="2">
      <t>テッキン</t>
    </rPh>
    <rPh sb="8" eb="9">
      <t>ゾウ</t>
    </rPh>
    <rPh sb="9" eb="11">
      <t>タイシン</t>
    </rPh>
    <rPh sb="11" eb="13">
      <t>シンダン</t>
    </rPh>
    <rPh sb="13" eb="16">
      <t>シカクシャ</t>
    </rPh>
    <rPh sb="16" eb="18">
      <t>コウシュウ</t>
    </rPh>
    <phoneticPr fontId="2"/>
  </si>
  <si>
    <t>第RC0000号</t>
    <rPh sb="0" eb="1">
      <t>ダイ</t>
    </rPh>
    <rPh sb="7" eb="8">
      <t>ゴウ</t>
    </rPh>
    <phoneticPr fontId="2"/>
  </si>
  <si>
    <t>鉄骨造耐震診断資格者講習</t>
    <rPh sb="0" eb="2">
      <t>テッコツ</t>
    </rPh>
    <rPh sb="2" eb="3">
      <t>ヅクリ</t>
    </rPh>
    <rPh sb="3" eb="5">
      <t>タイシン</t>
    </rPh>
    <rPh sb="5" eb="7">
      <t>シンダン</t>
    </rPh>
    <rPh sb="7" eb="10">
      <t>シカクシャ</t>
    </rPh>
    <rPh sb="10" eb="12">
      <t>コウシュウ</t>
    </rPh>
    <phoneticPr fontId="2"/>
  </si>
  <si>
    <t>第S0000号</t>
    <rPh sb="0" eb="1">
      <t>ダイ</t>
    </rPh>
    <rPh sb="6" eb="7">
      <t>ゴウ</t>
    </rPh>
    <phoneticPr fontId="2"/>
  </si>
  <si>
    <t>鉄骨造</t>
    <rPh sb="0" eb="2">
      <t>テッコツ</t>
    </rPh>
    <rPh sb="2" eb="3">
      <t>ヅクリ</t>
    </rPh>
    <phoneticPr fontId="2"/>
  </si>
  <si>
    <t>　　　地上</t>
    <rPh sb="3" eb="5">
      <t>チジョウ</t>
    </rPh>
    <phoneticPr fontId="2"/>
  </si>
  <si>
    <t>階　地下</t>
    <rPh sb="0" eb="1">
      <t>カイ</t>
    </rPh>
    <rPh sb="2" eb="4">
      <t>チカ</t>
    </rPh>
    <phoneticPr fontId="2"/>
  </si>
  <si>
    <t>○○造、○○造一部○○造</t>
    <rPh sb="2" eb="3">
      <t>ゾウ</t>
    </rPh>
    <rPh sb="6" eb="7">
      <t>ゾウ</t>
    </rPh>
    <rPh sb="7" eb="9">
      <t>イチブ</t>
    </rPh>
    <rPh sb="11" eb="12">
      <t>ゾウ</t>
    </rPh>
    <phoneticPr fontId="2"/>
  </si>
  <si>
    <t>○○造</t>
    <rPh sb="2" eb="3">
      <t>ゾウ</t>
    </rPh>
    <phoneticPr fontId="2"/>
  </si>
  <si>
    <t>1000㎡以下</t>
    <rPh sb="5" eb="7">
      <t>イカ</t>
    </rPh>
    <phoneticPr fontId="2"/>
  </si>
  <si>
    <t>1000㎡超2000㎡以下</t>
    <rPh sb="5" eb="6">
      <t>コ</t>
    </rPh>
    <rPh sb="11" eb="13">
      <t>イカ</t>
    </rPh>
    <phoneticPr fontId="2"/>
  </si>
  <si>
    <t>2000㎡超</t>
    <rPh sb="5" eb="6">
      <t>コ</t>
    </rPh>
    <phoneticPr fontId="2"/>
  </si>
  <si>
    <t>耐震診断に要する費用(③)　　　　　　　　(①≦②→①、　　①＞②→②)</t>
    <rPh sb="0" eb="2">
      <t>タイシン</t>
    </rPh>
    <rPh sb="2" eb="4">
      <t>シンダン</t>
    </rPh>
    <rPh sb="5" eb="6">
      <t>ヨウ</t>
    </rPh>
    <rPh sb="8" eb="10">
      <t>ヒヨウ</t>
    </rPh>
    <phoneticPr fontId="2"/>
  </si>
  <si>
    <t>加算額（円）</t>
    <rPh sb="0" eb="3">
      <t>カサンガク</t>
    </rPh>
    <phoneticPr fontId="2"/>
  </si>
  <si>
    <t>自動計算</t>
    <rPh sb="0" eb="2">
      <t>ジドウ</t>
    </rPh>
    <rPh sb="2" eb="4">
      <t>ケイサン</t>
    </rPh>
    <phoneticPr fontId="2"/>
  </si>
  <si>
    <t>申請者負担</t>
    <rPh sb="0" eb="3">
      <t>シンセイシャ</t>
    </rPh>
    <rPh sb="3" eb="5">
      <t>フタン</t>
    </rPh>
    <phoneticPr fontId="2"/>
  </si>
  <si>
    <t>一戸建ての住宅に該当</t>
    <rPh sb="0" eb="2">
      <t>イッコ</t>
    </rPh>
    <rPh sb="2" eb="3">
      <t>タ</t>
    </rPh>
    <rPh sb="5" eb="7">
      <t>ジュウタク</t>
    </rPh>
    <rPh sb="8" eb="10">
      <t>ガイトウ</t>
    </rPh>
    <phoneticPr fontId="2"/>
  </si>
  <si>
    <t>建築基準法施行規則別紙による用途区分</t>
    <rPh sb="0" eb="2">
      <t>ケンチク</t>
    </rPh>
    <rPh sb="2" eb="5">
      <t>キジュンホウ</t>
    </rPh>
    <rPh sb="5" eb="7">
      <t>セコウ</t>
    </rPh>
    <rPh sb="7" eb="9">
      <t>キソク</t>
    </rPh>
    <rPh sb="9" eb="11">
      <t>ベッシ</t>
    </rPh>
    <rPh sb="14" eb="16">
      <t>ヨウト</t>
    </rPh>
    <rPh sb="16" eb="18">
      <t>クブン</t>
    </rPh>
    <phoneticPr fontId="2"/>
  </si>
  <si>
    <t>併用住宅で住宅部分が1/2以上の場合は該当</t>
    <rPh sb="0" eb="2">
      <t>ヘイヨウ</t>
    </rPh>
    <rPh sb="2" eb="4">
      <t>ジュウタク</t>
    </rPh>
    <rPh sb="5" eb="7">
      <t>ジュウタク</t>
    </rPh>
    <rPh sb="7" eb="9">
      <t>ブブン</t>
    </rPh>
    <rPh sb="13" eb="15">
      <t>イジョウ</t>
    </rPh>
    <rPh sb="16" eb="18">
      <t>バアイ</t>
    </rPh>
    <rPh sb="19" eb="21">
      <t>ガイトウ</t>
    </rPh>
    <phoneticPr fontId="2"/>
  </si>
  <si>
    <t>必</t>
    <rPh sb="0" eb="1">
      <t>ヒツ</t>
    </rPh>
    <phoneticPr fontId="2"/>
  </si>
  <si>
    <t>通常の診断に要する費用</t>
    <rPh sb="0" eb="2">
      <t>ツウジョウ</t>
    </rPh>
    <rPh sb="3" eb="5">
      <t>シンダン</t>
    </rPh>
    <rPh sb="6" eb="7">
      <t>ヨウ</t>
    </rPh>
    <rPh sb="9" eb="11">
      <t>ヒヨウ</t>
    </rPh>
    <phoneticPr fontId="2"/>
  </si>
  <si>
    <t>通常の診断に要する費用以外の費用</t>
    <rPh sb="0" eb="2">
      <t>ツウジョウ</t>
    </rPh>
    <rPh sb="3" eb="5">
      <t>シンダン</t>
    </rPh>
    <rPh sb="6" eb="7">
      <t>ヨウ</t>
    </rPh>
    <rPh sb="9" eb="11">
      <t>ヒヨウ</t>
    </rPh>
    <rPh sb="11" eb="13">
      <t>イガイ</t>
    </rPh>
    <rPh sb="14" eb="16">
      <t>ヒヨウ</t>
    </rPh>
    <phoneticPr fontId="2"/>
  </si>
  <si>
    <t>見積額（税込み）</t>
    <rPh sb="0" eb="3">
      <t>ミツモリガク</t>
    </rPh>
    <rPh sb="4" eb="6">
      <t>ゼイコ</t>
    </rPh>
    <phoneticPr fontId="2"/>
  </si>
  <si>
    <t>この事業の補助額（千円）</t>
    <rPh sb="2" eb="4">
      <t>ジギョウ</t>
    </rPh>
    <rPh sb="5" eb="7">
      <t>ホジョ</t>
    </rPh>
    <rPh sb="7" eb="8">
      <t>ガク</t>
    </rPh>
    <rPh sb="9" eb="10">
      <t>セン</t>
    </rPh>
    <rPh sb="10" eb="11">
      <t>エン</t>
    </rPh>
    <phoneticPr fontId="2"/>
  </si>
  <si>
    <t>市町村事業の補助額（千円）</t>
    <rPh sb="0" eb="3">
      <t>シチョウソン</t>
    </rPh>
    <rPh sb="3" eb="5">
      <t>ジギョウ</t>
    </rPh>
    <rPh sb="6" eb="8">
      <t>ホジョ</t>
    </rPh>
    <rPh sb="8" eb="9">
      <t>ガク</t>
    </rPh>
    <rPh sb="10" eb="11">
      <t>セン</t>
    </rPh>
    <rPh sb="11" eb="12">
      <t>エン</t>
    </rPh>
    <phoneticPr fontId="2"/>
  </si>
  <si>
    <t>うち国交付金額（千円）</t>
    <rPh sb="2" eb="3">
      <t>クニ</t>
    </rPh>
    <rPh sb="3" eb="6">
      <t>コウフキン</t>
    </rPh>
    <rPh sb="6" eb="7">
      <t>ガク</t>
    </rPh>
    <rPh sb="8" eb="9">
      <t>セン</t>
    </rPh>
    <rPh sb="9" eb="10">
      <t>エン</t>
    </rPh>
    <phoneticPr fontId="2"/>
  </si>
  <si>
    <t>うち県補助額（千円）</t>
    <rPh sb="2" eb="3">
      <t>ケン</t>
    </rPh>
    <rPh sb="3" eb="5">
      <t>ホジョ</t>
    </rPh>
    <rPh sb="5" eb="6">
      <t>ガク</t>
    </rPh>
    <rPh sb="7" eb="8">
      <t>セン</t>
    </rPh>
    <rPh sb="8" eb="9">
      <t>エン</t>
    </rPh>
    <phoneticPr fontId="2"/>
  </si>
  <si>
    <t>うち市負担額（千円）</t>
    <rPh sb="2" eb="3">
      <t>シ</t>
    </rPh>
    <rPh sb="3" eb="6">
      <t>フタンガク</t>
    </rPh>
    <rPh sb="7" eb="8">
      <t>セン</t>
    </rPh>
    <rPh sb="8" eb="9">
      <t>エン</t>
    </rPh>
    <phoneticPr fontId="2"/>
  </si>
  <si>
    <t>限度額の算定</t>
    <rPh sb="0" eb="3">
      <t>ゲンドガク</t>
    </rPh>
    <rPh sb="4" eb="6">
      <t>サンテイ</t>
    </rPh>
    <phoneticPr fontId="2"/>
  </si>
  <si>
    <t>補助額の算定</t>
    <rPh sb="0" eb="3">
      <t>ホジョガク</t>
    </rPh>
    <rPh sb="4" eb="6">
      <t>サンテイ</t>
    </rPh>
    <phoneticPr fontId="2"/>
  </si>
  <si>
    <t>面積による限度額（円）</t>
    <rPh sb="0" eb="2">
      <t>メンセキ</t>
    </rPh>
    <rPh sb="5" eb="8">
      <t>ゲンドガク</t>
    </rPh>
    <phoneticPr fontId="2"/>
  </si>
  <si>
    <t>限度額合計（円）</t>
    <rPh sb="0" eb="3">
      <t>ゲンドガク</t>
    </rPh>
    <rPh sb="3" eb="5">
      <t>ゴウケイ</t>
    </rPh>
    <rPh sb="6" eb="7">
      <t>エン</t>
    </rPh>
    <phoneticPr fontId="2"/>
  </si>
  <si>
    <t>補助額合計（千円）</t>
    <rPh sb="0" eb="3">
      <t>ホジョガク</t>
    </rPh>
    <rPh sb="3" eb="5">
      <t>ゴウケイ</t>
    </rPh>
    <rPh sb="6" eb="7">
      <t>セン</t>
    </rPh>
    <rPh sb="7" eb="8">
      <t>エン</t>
    </rPh>
    <phoneticPr fontId="2"/>
  </si>
  <si>
    <t>自動計算、戸建て22千円、それ以外は限度額の1/6</t>
    <rPh sb="0" eb="2">
      <t>ジドウ</t>
    </rPh>
    <rPh sb="2" eb="4">
      <t>ケイサン</t>
    </rPh>
    <rPh sb="5" eb="7">
      <t>コダ</t>
    </rPh>
    <rPh sb="10" eb="12">
      <t>センエン</t>
    </rPh>
    <rPh sb="15" eb="17">
      <t>イガイ</t>
    </rPh>
    <rPh sb="18" eb="21">
      <t>ゲンドガク</t>
    </rPh>
    <phoneticPr fontId="2"/>
  </si>
  <si>
    <t>申請者（所有者）名</t>
    <rPh sb="0" eb="3">
      <t>シンセイシャ</t>
    </rPh>
    <rPh sb="8" eb="9">
      <t>メイ</t>
    </rPh>
    <phoneticPr fontId="2"/>
  </si>
  <si>
    <t>法人名・団体名を記入、個人の場合は空欄</t>
    <rPh sb="17" eb="19">
      <t>クウラン</t>
    </rPh>
    <phoneticPr fontId="2"/>
  </si>
  <si>
    <t>その他負担</t>
    <rPh sb="2" eb="3">
      <t>タ</t>
    </rPh>
    <rPh sb="3" eb="5">
      <t>フタン</t>
    </rPh>
    <phoneticPr fontId="2"/>
  </si>
  <si>
    <t>実際に耐震診断に要する費用(④)</t>
    <rPh sb="0" eb="2">
      <t>ジッサイ</t>
    </rPh>
    <rPh sb="3" eb="5">
      <t>タイシン</t>
    </rPh>
    <rPh sb="5" eb="7">
      <t>シンダン</t>
    </rPh>
    <rPh sb="8" eb="9">
      <t>ヨウ</t>
    </rPh>
    <rPh sb="11" eb="13">
      <t>ヒヨウ</t>
    </rPh>
    <phoneticPr fontId="2"/>
  </si>
  <si>
    <t>耐震診断に要する費用(⑤)
(③≦④→③、③＞④→④)</t>
    <rPh sb="0" eb="2">
      <t>タイシン</t>
    </rPh>
    <rPh sb="2" eb="4">
      <t>シンダン</t>
    </rPh>
    <rPh sb="5" eb="6">
      <t>ヨウ</t>
    </rPh>
    <rPh sb="8" eb="10">
      <t>ヒヨウ</t>
    </rPh>
    <phoneticPr fontId="2"/>
  </si>
  <si>
    <t>交付金＋耐震緊促国費限度額　　　　(⑪=③×1/2)</t>
    <phoneticPr fontId="9"/>
  </si>
  <si>
    <t>合計（千円）</t>
    <rPh sb="0" eb="2">
      <t>ゴウケイ</t>
    </rPh>
    <rPh sb="3" eb="5">
      <t>センエン</t>
    </rPh>
    <phoneticPr fontId="2"/>
  </si>
  <si>
    <t>合計（円）</t>
    <rPh sb="0" eb="2">
      <t>ゴウケイ</t>
    </rPh>
    <rPh sb="3" eb="4">
      <t>エン</t>
    </rPh>
    <phoneticPr fontId="2"/>
  </si>
  <si>
    <t>（参考様式）</t>
    <rPh sb="1" eb="3">
      <t>サンコウ</t>
    </rPh>
    <rPh sb="3" eb="5">
      <t>ヨウシキ</t>
    </rPh>
    <phoneticPr fontId="16"/>
  </si>
  <si>
    <t>耐震対策緊急促進事業補助金の受領権限の委任について（予定）</t>
    <rPh sb="0" eb="2">
      <t>タイシン</t>
    </rPh>
    <rPh sb="2" eb="4">
      <t>タイサク</t>
    </rPh>
    <rPh sb="4" eb="6">
      <t>キンキュウ</t>
    </rPh>
    <rPh sb="6" eb="8">
      <t>ソクシン</t>
    </rPh>
    <rPh sb="8" eb="10">
      <t>ジギョウ</t>
    </rPh>
    <rPh sb="10" eb="13">
      <t>ホジョキン</t>
    </rPh>
    <rPh sb="14" eb="16">
      <t>ジュリョウ</t>
    </rPh>
    <rPh sb="16" eb="18">
      <t>ケンゲン</t>
    </rPh>
    <rPh sb="19" eb="21">
      <t>イニン</t>
    </rPh>
    <rPh sb="26" eb="28">
      <t>ヨテイ</t>
    </rPh>
    <phoneticPr fontId="16"/>
  </si>
  <si>
    <t>住所</t>
    <rPh sb="0" eb="2">
      <t>ジュウショ</t>
    </rPh>
    <phoneticPr fontId="16"/>
  </si>
  <si>
    <t>（　する　　・　　しない　）※○で囲んでください。</t>
    <phoneticPr fontId="16"/>
  </si>
  <si>
    <t>受領の権限を委任しない場合は、以下を記入してください。</t>
    <rPh sb="0" eb="2">
      <t>ジュリョウ</t>
    </rPh>
    <rPh sb="3" eb="5">
      <t>ケンゲン</t>
    </rPh>
    <rPh sb="6" eb="8">
      <t>イニン</t>
    </rPh>
    <rPh sb="11" eb="13">
      <t>バアイ</t>
    </rPh>
    <rPh sb="15" eb="17">
      <t>イカ</t>
    </rPh>
    <rPh sb="18" eb="20">
      <t>キニュウ</t>
    </rPh>
    <phoneticPr fontId="16"/>
  </si>
  <si>
    <t>口座振込依頼書</t>
    <rPh sb="0" eb="2">
      <t>コウザ</t>
    </rPh>
    <rPh sb="2" eb="3">
      <t>フ</t>
    </rPh>
    <rPh sb="3" eb="4">
      <t>コ</t>
    </rPh>
    <rPh sb="4" eb="7">
      <t>イライショ</t>
    </rPh>
    <phoneticPr fontId="16"/>
  </si>
  <si>
    <t>金融機関名</t>
  </si>
  <si>
    <t>銀行</t>
    <rPh sb="0" eb="2">
      <t>ギンコウ</t>
    </rPh>
    <phoneticPr fontId="16"/>
  </si>
  <si>
    <t>信用金庫</t>
    <rPh sb="0" eb="2">
      <t>シンヨウ</t>
    </rPh>
    <rPh sb="2" eb="4">
      <t>キンコ</t>
    </rPh>
    <phoneticPr fontId="16"/>
  </si>
  <si>
    <t>店</t>
    <rPh sb="0" eb="1">
      <t>テン</t>
    </rPh>
    <phoneticPr fontId="16"/>
  </si>
  <si>
    <t>信用組合</t>
    <rPh sb="0" eb="2">
      <t>シンヨウ</t>
    </rPh>
    <rPh sb="2" eb="4">
      <t>クミアイ</t>
    </rPh>
    <phoneticPr fontId="16"/>
  </si>
  <si>
    <t>農協</t>
    <rPh sb="0" eb="2">
      <t>ノウキョウ</t>
    </rPh>
    <phoneticPr fontId="16"/>
  </si>
  <si>
    <t>預金種別</t>
  </si>
  <si>
    <t>普通</t>
    <rPh sb="0" eb="2">
      <t>フツウ</t>
    </rPh>
    <phoneticPr fontId="16"/>
  </si>
  <si>
    <t>・</t>
    <phoneticPr fontId="16"/>
  </si>
  <si>
    <t>当座</t>
    <rPh sb="0" eb="2">
      <t>トウザ</t>
    </rPh>
    <phoneticPr fontId="16"/>
  </si>
  <si>
    <t>（○で囲む。）</t>
    <phoneticPr fontId="16"/>
  </si>
  <si>
    <t>口座番号</t>
  </si>
  <si>
    <t>フリガナ</t>
  </si>
  <si>
    <t>口座名義</t>
    <rPh sb="0" eb="2">
      <t>コウザ</t>
    </rPh>
    <rPh sb="2" eb="4">
      <t>メイギ</t>
    </rPh>
    <phoneticPr fontId="19"/>
  </si>
  <si>
    <t>年</t>
    <rPh sb="0" eb="1">
      <t>ネン</t>
    </rPh>
    <phoneticPr fontId="16"/>
  </si>
  <si>
    <t>月</t>
    <rPh sb="0" eb="1">
      <t>ガツ</t>
    </rPh>
    <phoneticPr fontId="16"/>
  </si>
  <si>
    <t>日</t>
    <rPh sb="0" eb="1">
      <t>ニチ</t>
    </rPh>
    <phoneticPr fontId="16"/>
  </si>
  <si>
    <t>（連絡先）</t>
    <phoneticPr fontId="16"/>
  </si>
  <si>
    <t>電話番号</t>
  </si>
  <si>
    <t>FAX 番号</t>
  </si>
  <si>
    <t>（記載上の注意）</t>
  </si>
  <si>
    <t>記入は、かい書で正確に記入してください。</t>
  </si>
  <si>
    <t>「口座名義」欄には「フリガナ」を忘れないでください。</t>
    <rPh sb="1" eb="3">
      <t>コウザ</t>
    </rPh>
    <rPh sb="3" eb="5">
      <t>メイギ</t>
    </rPh>
    <phoneticPr fontId="19"/>
  </si>
  <si>
    <t>申請者（所有者）住所</t>
    <rPh sb="0" eb="3">
      <t>シンセイシャ</t>
    </rPh>
    <rPh sb="8" eb="10">
      <t>ジュウショ</t>
    </rPh>
    <phoneticPr fontId="2"/>
  </si>
  <si>
    <t>市町村名</t>
    <rPh sb="0" eb="3">
      <t>シチョウソン</t>
    </rPh>
    <rPh sb="1" eb="3">
      <t>チョウソン</t>
    </rPh>
    <rPh sb="3" eb="4">
      <t>メイ</t>
    </rPh>
    <phoneticPr fontId="2"/>
  </si>
  <si>
    <t>氏名
又は
名称</t>
    <rPh sb="0" eb="2">
      <t>シメイ</t>
    </rPh>
    <rPh sb="3" eb="4">
      <t>マタ</t>
    </rPh>
    <rPh sb="6" eb="8">
      <t>メイショウ</t>
    </rPh>
    <phoneticPr fontId="16"/>
  </si>
  <si>
    <t>代表者氏名のフリガナ、個人の場合は氏名のフリガナ</t>
    <rPh sb="0" eb="3">
      <t>ダイヒョウシャ</t>
    </rPh>
    <phoneticPr fontId="2"/>
  </si>
  <si>
    <r>
      <t>個人の場合、</t>
    </r>
    <r>
      <rPr>
        <u/>
        <sz val="12"/>
        <rFont val="ＭＳ 明朝"/>
        <family val="1"/>
        <charset val="128"/>
      </rPr>
      <t>口座名義は申請者と同一</t>
    </r>
    <r>
      <rPr>
        <sz val="12"/>
        <rFont val="ＭＳ 明朝"/>
        <family val="1"/>
        <charset val="128"/>
      </rPr>
      <t>としてください。</t>
    </r>
    <phoneticPr fontId="16"/>
  </si>
  <si>
    <t>予定する（希望を含む）</t>
  </si>
  <si>
    <t>申請者</t>
    <rPh sb="0" eb="3">
      <t>シンセイシャ</t>
    </rPh>
    <phoneticPr fontId="16"/>
  </si>
  <si>
    <t>非該当</t>
  </si>
  <si>
    <t>*</t>
    <phoneticPr fontId="2"/>
  </si>
  <si>
    <t>代表者の役職及び氏名を記入、個人の場合は氏名を記入</t>
    <phoneticPr fontId="2"/>
  </si>
  <si>
    <t>代表者名・個人名のフリガナ</t>
    <phoneticPr fontId="2"/>
  </si>
  <si>
    <t>○○○○××××</t>
    <phoneticPr fontId="2"/>
  </si>
  <si>
    <t>777-7777</t>
    <phoneticPr fontId="2"/>
  </si>
  <si>
    <t>000-0000</t>
    <phoneticPr fontId="2"/>
  </si>
  <si>
    <t>○○</t>
    <phoneticPr fontId="2"/>
  </si>
  <si>
    <t>所有者全員のリスト（任意様式）等を提出</t>
    <phoneticPr fontId="2"/>
  </si>
  <si>
    <t>*</t>
    <phoneticPr fontId="2"/>
  </si>
  <si>
    <t>*</t>
    <phoneticPr fontId="2"/>
  </si>
  <si>
    <t>○○××</t>
    <phoneticPr fontId="2"/>
  </si>
  <si>
    <t>000-000-0000</t>
    <phoneticPr fontId="2"/>
  </si>
  <si>
    <t>*</t>
    <phoneticPr fontId="2"/>
  </si>
  <si>
    <t>（千円）</t>
    <phoneticPr fontId="2"/>
  </si>
  <si>
    <t>交付決定年月日</t>
    <rPh sb="0" eb="2">
      <t>コウフ</t>
    </rPh>
    <rPh sb="2" eb="4">
      <t>ケッテイ</t>
    </rPh>
    <rPh sb="4" eb="7">
      <t>ネンガッピ</t>
    </rPh>
    <phoneticPr fontId="21"/>
  </si>
  <si>
    <t>交付決定記号</t>
    <rPh sb="0" eb="2">
      <t>コウフ</t>
    </rPh>
    <rPh sb="2" eb="4">
      <t>ケッテイ</t>
    </rPh>
    <rPh sb="4" eb="6">
      <t>キゴウ</t>
    </rPh>
    <phoneticPr fontId="21"/>
  </si>
  <si>
    <t>交付決定番号</t>
    <rPh sb="0" eb="2">
      <t>コウフ</t>
    </rPh>
    <rPh sb="2" eb="4">
      <t>ケッテイ</t>
    </rPh>
    <rPh sb="4" eb="6">
      <t>バンゴウ</t>
    </rPh>
    <phoneticPr fontId="21"/>
  </si>
  <si>
    <t>着手年月日</t>
    <rPh sb="0" eb="2">
      <t>チャクシュ</t>
    </rPh>
    <rPh sb="2" eb="5">
      <t>ネンガッピ</t>
    </rPh>
    <phoneticPr fontId="21"/>
  </si>
  <si>
    <t>契約日</t>
    <rPh sb="0" eb="3">
      <t>ケイヤクビ</t>
    </rPh>
    <phoneticPr fontId="21"/>
  </si>
  <si>
    <t>竣工年月日</t>
    <rPh sb="0" eb="2">
      <t>シュンコウ</t>
    </rPh>
    <rPh sb="2" eb="5">
      <t>ネンガッピ</t>
    </rPh>
    <phoneticPr fontId="21"/>
  </si>
  <si>
    <t>引き渡し日（代金請求日）</t>
    <rPh sb="0" eb="1">
      <t>ヒ</t>
    </rPh>
    <rPh sb="2" eb="3">
      <t>ワタ</t>
    </rPh>
    <rPh sb="4" eb="5">
      <t>ビ</t>
    </rPh>
    <rPh sb="6" eb="8">
      <t>ダイキン</t>
    </rPh>
    <rPh sb="8" eb="11">
      <t>セイキュウビ</t>
    </rPh>
    <phoneticPr fontId="21"/>
  </si>
  <si>
    <t>補強設計</t>
    <rPh sb="0" eb="2">
      <t>ホキョウ</t>
    </rPh>
    <rPh sb="2" eb="4">
      <t>セッケイ</t>
    </rPh>
    <phoneticPr fontId="21"/>
  </si>
  <si>
    <t>予定の有無</t>
    <rPh sb="0" eb="2">
      <t>ヨテイ</t>
    </rPh>
    <rPh sb="3" eb="5">
      <t>ウム</t>
    </rPh>
    <phoneticPr fontId="21"/>
  </si>
  <si>
    <t>予定する（希望を含む）、未定</t>
    <rPh sb="0" eb="2">
      <t>ヨテイ</t>
    </rPh>
    <rPh sb="5" eb="7">
      <t>キボウ</t>
    </rPh>
    <rPh sb="8" eb="9">
      <t>フク</t>
    </rPh>
    <rPh sb="12" eb="14">
      <t>ミテイ</t>
    </rPh>
    <phoneticPr fontId="21"/>
  </si>
  <si>
    <t>着手（予定年月）</t>
    <rPh sb="0" eb="2">
      <t>チャクシュ</t>
    </rPh>
    <rPh sb="5" eb="7">
      <t>ネンゲツ</t>
    </rPh>
    <phoneticPr fontId="21"/>
  </si>
  <si>
    <t>予定年月</t>
    <rPh sb="0" eb="2">
      <t>ヨテイ</t>
    </rPh>
    <rPh sb="2" eb="4">
      <t>ネンゲツ</t>
    </rPh>
    <phoneticPr fontId="2"/>
  </si>
  <si>
    <t>完了（予定年月）</t>
    <rPh sb="0" eb="2">
      <t>カンリョウ</t>
    </rPh>
    <rPh sb="3" eb="5">
      <t>ヨテイ</t>
    </rPh>
    <rPh sb="5" eb="7">
      <t>ネンゲツ</t>
    </rPh>
    <phoneticPr fontId="21"/>
  </si>
  <si>
    <t>概算（千円）</t>
    <rPh sb="0" eb="2">
      <t>ガイサン</t>
    </rPh>
    <rPh sb="3" eb="5">
      <t>センエン</t>
    </rPh>
    <phoneticPr fontId="21"/>
  </si>
  <si>
    <t>耐震改修又は建替え</t>
    <rPh sb="0" eb="2">
      <t>タイシン</t>
    </rPh>
    <rPh sb="2" eb="4">
      <t>カイシュウ</t>
    </rPh>
    <rPh sb="4" eb="5">
      <t>マタ</t>
    </rPh>
    <rPh sb="6" eb="7">
      <t>タ</t>
    </rPh>
    <rPh sb="7" eb="8">
      <t>カ</t>
    </rPh>
    <phoneticPr fontId="21"/>
  </si>
  <si>
    <t>未定</t>
  </si>
  <si>
    <t>該当</t>
    <rPh sb="0" eb="2">
      <t>ガイトウ</t>
    </rPh>
    <phoneticPr fontId="21"/>
  </si>
  <si>
    <t>非該当</t>
    <rPh sb="0" eb="3">
      <t>ヒガイトウ</t>
    </rPh>
    <phoneticPr fontId="21"/>
  </si>
  <si>
    <t>予定する（希望を含む）</t>
    <rPh sb="0" eb="2">
      <t>ヨテイ</t>
    </rPh>
    <rPh sb="5" eb="7">
      <t>キボウ</t>
    </rPh>
    <rPh sb="8" eb="9">
      <t>フク</t>
    </rPh>
    <phoneticPr fontId="21"/>
  </si>
  <si>
    <t>未定</t>
    <rPh sb="0" eb="2">
      <t>ミテイ</t>
    </rPh>
    <phoneticPr fontId="21"/>
  </si>
  <si>
    <t>※　190329</t>
    <phoneticPr fontId="2"/>
  </si>
  <si>
    <t>　　申請額表を様式2-1へ移動</t>
    <rPh sb="2" eb="5">
      <t>シンセイガク</t>
    </rPh>
    <rPh sb="5" eb="6">
      <t>ヒョウ</t>
    </rPh>
    <rPh sb="7" eb="9">
      <t>ヨウシキ</t>
    </rPh>
    <rPh sb="13" eb="15">
      <t>イドウ</t>
    </rPh>
    <phoneticPr fontId="2"/>
  </si>
  <si>
    <t>申請者名</t>
    <rPh sb="0" eb="3">
      <t>シンセイシャ</t>
    </rPh>
    <rPh sb="3" eb="4">
      <t>メイ</t>
    </rPh>
    <phoneticPr fontId="2"/>
  </si>
  <si>
    <t>※　190329</t>
    <phoneticPr fontId="2"/>
  </si>
  <si>
    <t>　　「事業主体名」から「申請者名」に変更</t>
    <phoneticPr fontId="2"/>
  </si>
  <si>
    <t>１　本表は、事業ごとに作成すること。</t>
    <rPh sb="2" eb="3">
      <t>ホン</t>
    </rPh>
    <rPh sb="3" eb="4">
      <t>ヒョウ</t>
    </rPh>
    <rPh sb="6" eb="8">
      <t>ジギョウ</t>
    </rPh>
    <rPh sb="11" eb="13">
      <t>サクセイ</t>
    </rPh>
    <phoneticPr fontId="2"/>
  </si>
  <si>
    <t>法人番号</t>
    <rPh sb="0" eb="2">
      <t>ホウジン</t>
    </rPh>
    <rPh sb="2" eb="4">
      <t>バンゴウ</t>
    </rPh>
    <phoneticPr fontId="2"/>
  </si>
  <si>
    <t>13桁半角数字で法人番号を記入</t>
    <rPh sb="2" eb="3">
      <t>ケタ</t>
    </rPh>
    <rPh sb="3" eb="5">
      <t>ハンカク</t>
    </rPh>
    <rPh sb="5" eb="7">
      <t>スウジ</t>
    </rPh>
    <rPh sb="8" eb="10">
      <t>ホウジン</t>
    </rPh>
    <rPh sb="10" eb="12">
      <t>バンゴウ</t>
    </rPh>
    <rPh sb="13" eb="15">
      <t>キニュウ</t>
    </rPh>
    <phoneticPr fontId="2"/>
  </si>
  <si>
    <t>住　　　　所</t>
    <rPh sb="0" eb="1">
      <t>ジュウ</t>
    </rPh>
    <rPh sb="5" eb="6">
      <t>ショ</t>
    </rPh>
    <phoneticPr fontId="2"/>
  </si>
  <si>
    <t>法人名又は
団　 体　 名</t>
    <rPh sb="0" eb="2">
      <t>ホウジン</t>
    </rPh>
    <rPh sb="2" eb="3">
      <t>メイ</t>
    </rPh>
    <rPh sb="3" eb="4">
      <t>マタ</t>
    </rPh>
    <rPh sb="6" eb="7">
      <t>ダン</t>
    </rPh>
    <rPh sb="9" eb="10">
      <t>カラダ</t>
    </rPh>
    <rPh sb="12" eb="13">
      <t>ナ</t>
    </rPh>
    <phoneticPr fontId="2"/>
  </si>
  <si>
    <t>代 表 者 名
又 は 氏 名</t>
    <rPh sb="0" eb="1">
      <t>ダイ</t>
    </rPh>
    <rPh sb="2" eb="3">
      <t>オモテ</t>
    </rPh>
    <rPh sb="4" eb="5">
      <t>モノ</t>
    </rPh>
    <rPh sb="6" eb="7">
      <t>メイ</t>
    </rPh>
    <rPh sb="8" eb="9">
      <t>マタ</t>
    </rPh>
    <rPh sb="12" eb="13">
      <t>シ</t>
    </rPh>
    <rPh sb="14" eb="15">
      <t>ナ</t>
    </rPh>
    <phoneticPr fontId="2"/>
  </si>
  <si>
    <t>法 人 番 号</t>
    <rPh sb="0" eb="1">
      <t>ホウ</t>
    </rPh>
    <rPh sb="2" eb="3">
      <t>ヒト</t>
    </rPh>
    <rPh sb="4" eb="5">
      <t>バン</t>
    </rPh>
    <rPh sb="6" eb="7">
      <t>ゴウ</t>
    </rPh>
    <phoneticPr fontId="2"/>
  </si>
  <si>
    <t>１　本様式に様式２－３を併せたものが申請書である。</t>
    <rPh sb="2" eb="3">
      <t>ホン</t>
    </rPh>
    <rPh sb="3" eb="5">
      <t>ヨウシキ</t>
    </rPh>
    <rPh sb="6" eb="8">
      <t>ヨウシキ</t>
    </rPh>
    <rPh sb="12" eb="13">
      <t>アワ</t>
    </rPh>
    <rPh sb="18" eb="21">
      <t>シンセイショ</t>
    </rPh>
    <phoneticPr fontId="2"/>
  </si>
  <si>
    <t>　　もともと様式2-2だった補助金交付申請額表を追加</t>
    <rPh sb="6" eb="8">
      <t>ヨウシキ</t>
    </rPh>
    <rPh sb="14" eb="17">
      <t>ホジョキン</t>
    </rPh>
    <rPh sb="17" eb="19">
      <t>コウフ</t>
    </rPh>
    <rPh sb="19" eb="22">
      <t>シンセイガク</t>
    </rPh>
    <rPh sb="22" eb="23">
      <t>ヒョウ</t>
    </rPh>
    <rPh sb="24" eb="26">
      <t>ツイカ</t>
    </rPh>
    <phoneticPr fontId="2"/>
  </si>
  <si>
    <t>・事業期間（予定日）</t>
    <rPh sb="1" eb="3">
      <t>ジギョウ</t>
    </rPh>
    <rPh sb="3" eb="5">
      <t>キカン</t>
    </rPh>
    <rPh sb="6" eb="9">
      <t>ヨテイビ</t>
    </rPh>
    <phoneticPr fontId="2"/>
  </si>
  <si>
    <t>※　170327</t>
    <phoneticPr fontId="2"/>
  </si>
  <si>
    <t>　　上限額の算出欄削除（記載不足のための誤解防止：地整要望）</t>
    <rPh sb="2" eb="5">
      <t>ジョウゲンガク</t>
    </rPh>
    <rPh sb="6" eb="8">
      <t>サンシュツ</t>
    </rPh>
    <rPh sb="8" eb="9">
      <t>ラン</t>
    </rPh>
    <rPh sb="9" eb="11">
      <t>サクジョ</t>
    </rPh>
    <rPh sb="12" eb="14">
      <t>キサイ</t>
    </rPh>
    <rPh sb="14" eb="16">
      <t>ブソク</t>
    </rPh>
    <rPh sb="20" eb="22">
      <t>ゴカイ</t>
    </rPh>
    <rPh sb="22" eb="24">
      <t>ボウシ</t>
    </rPh>
    <rPh sb="25" eb="27">
      <t>チセイ</t>
    </rPh>
    <rPh sb="27" eb="29">
      <t>ヨウボウ</t>
    </rPh>
    <phoneticPr fontId="2"/>
  </si>
  <si>
    <t>※　180329</t>
    <phoneticPr fontId="2"/>
  </si>
  <si>
    <t>　　事業期間（予定日）を追加</t>
    <rPh sb="2" eb="4">
      <t>ジギョウ</t>
    </rPh>
    <rPh sb="4" eb="6">
      <t>キカン</t>
    </rPh>
    <rPh sb="7" eb="10">
      <t>ヨテイビ</t>
    </rPh>
    <rPh sb="12" eb="14">
      <t>ツイカ</t>
    </rPh>
    <phoneticPr fontId="2"/>
  </si>
  <si>
    <t>設計者資格等確認書</t>
    <rPh sb="0" eb="3">
      <t>セッケイシャ</t>
    </rPh>
    <rPh sb="3" eb="5">
      <t>シカク</t>
    </rPh>
    <rPh sb="5" eb="6">
      <t>トウ</t>
    </rPh>
    <rPh sb="6" eb="9">
      <t>カクニンショ</t>
    </rPh>
    <phoneticPr fontId="2"/>
  </si>
  <si>
    <t>　　「対象建築物の事業実施計画書②」から「診断者資格等確認書」に名称変更</t>
    <rPh sb="3" eb="5">
      <t>タイショウ</t>
    </rPh>
    <rPh sb="5" eb="8">
      <t>ケンチクブツ</t>
    </rPh>
    <rPh sb="9" eb="11">
      <t>ジギョウ</t>
    </rPh>
    <rPh sb="11" eb="13">
      <t>ジッシ</t>
    </rPh>
    <rPh sb="13" eb="16">
      <t>ケイカクショ</t>
    </rPh>
    <rPh sb="21" eb="23">
      <t>シンダン</t>
    </rPh>
    <rPh sb="23" eb="24">
      <t>シャ</t>
    </rPh>
    <rPh sb="24" eb="26">
      <t>シカク</t>
    </rPh>
    <rPh sb="26" eb="27">
      <t>トウ</t>
    </rPh>
    <rPh sb="27" eb="30">
      <t>カクニンショ</t>
    </rPh>
    <rPh sb="32" eb="34">
      <t>メイショウ</t>
    </rPh>
    <rPh sb="34" eb="36">
      <t>ヘンコウ</t>
    </rPh>
    <phoneticPr fontId="2"/>
  </si>
  <si>
    <t>　　事業期間を削除</t>
    <rPh sb="2" eb="4">
      <t>ジギョウ</t>
    </rPh>
    <rPh sb="4" eb="6">
      <t>キカン</t>
    </rPh>
    <rPh sb="7" eb="9">
      <t>サクジョ</t>
    </rPh>
    <phoneticPr fontId="2"/>
  </si>
  <si>
    <t>令和2年○月</t>
    <rPh sb="0" eb="2">
      <t>レイワ</t>
    </rPh>
    <rPh sb="3" eb="4">
      <t>ネン</t>
    </rPh>
    <rPh sb="5" eb="6">
      <t>ガツ</t>
    </rPh>
    <phoneticPr fontId="2"/>
  </si>
  <si>
    <t>令和元年○月○日</t>
    <rPh sb="0" eb="1">
      <t>レイ</t>
    </rPh>
    <rPh sb="1" eb="2">
      <t>カズ</t>
    </rPh>
    <rPh sb="2" eb="3">
      <t>モト</t>
    </rPh>
    <rPh sb="3" eb="4">
      <t>トシ</t>
    </rPh>
    <rPh sb="4" eb="5">
      <t>ヘイネン</t>
    </rPh>
    <rPh sb="5" eb="6">
      <t>ガツ</t>
    </rPh>
    <rPh sb="7" eb="8">
      <t>ニチ</t>
    </rPh>
    <phoneticPr fontId="2"/>
  </si>
  <si>
    <t>令和元年6月10日</t>
    <rPh sb="0" eb="2">
      <t>レイワ</t>
    </rPh>
    <rPh sb="2" eb="4">
      <t>ガンネン</t>
    </rPh>
    <rPh sb="5" eb="6">
      <t>ガツ</t>
    </rPh>
    <rPh sb="8" eb="9">
      <t>ニチ</t>
    </rPh>
    <phoneticPr fontId="2"/>
  </si>
  <si>
    <t>国四整徳住</t>
  </si>
  <si>
    <t>令和元年6月15日</t>
    <rPh sb="0" eb="2">
      <t>レイワ</t>
    </rPh>
    <rPh sb="2" eb="4">
      <t>ガンネン</t>
    </rPh>
    <rPh sb="5" eb="6">
      <t>ガツ</t>
    </rPh>
    <rPh sb="8" eb="9">
      <t>ニチ</t>
    </rPh>
    <phoneticPr fontId="2"/>
  </si>
  <si>
    <t>令和2年2月20日</t>
    <rPh sb="0" eb="2">
      <t>レイワ</t>
    </rPh>
    <rPh sb="3" eb="4">
      <t>ネン</t>
    </rPh>
    <rPh sb="5" eb="6">
      <t>ガツ</t>
    </rPh>
    <rPh sb="8" eb="9">
      <t>ニチ</t>
    </rPh>
    <phoneticPr fontId="2"/>
  </si>
  <si>
    <t>元</t>
    <rPh sb="0" eb="1">
      <t>ゲン</t>
    </rPh>
    <phoneticPr fontId="2"/>
  </si>
  <si>
    <t>自動計算、戸建て0円、それ以外は1570000円まで</t>
    <rPh sb="0" eb="2">
      <t>ジドウ</t>
    </rPh>
    <rPh sb="2" eb="4">
      <t>ケイサン</t>
    </rPh>
    <rPh sb="5" eb="7">
      <t>コダ</t>
    </rPh>
    <rPh sb="9" eb="10">
      <t>エン</t>
    </rPh>
    <rPh sb="13" eb="15">
      <t>イガイ</t>
    </rPh>
    <rPh sb="23" eb="24">
      <t>エン</t>
    </rPh>
    <phoneticPr fontId="2"/>
  </si>
  <si>
    <t>自動計算、戸建て136000円、それ以外は積上げ</t>
    <rPh sb="0" eb="2">
      <t>ジドウ</t>
    </rPh>
    <rPh sb="2" eb="4">
      <t>ケイサン</t>
    </rPh>
    <rPh sb="5" eb="7">
      <t>コダ</t>
    </rPh>
    <rPh sb="14" eb="15">
      <t>エン</t>
    </rPh>
    <rPh sb="18" eb="20">
      <t>イガイ</t>
    </rPh>
    <rPh sb="21" eb="22">
      <t>ツ</t>
    </rPh>
    <rPh sb="22" eb="23">
      <t>ア</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</si>
</sst>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411]ggge&quot;年&quot;m&quot;月&quot;d&quot;日&quot;;@"/>
    <numFmt numFmtId="177" formatCode="#,##0;&quot;▲ &quot;#,##0"/>
    <numFmt numFmtId="178" formatCode="0;\-0;;@"/>
    <numFmt numFmtId="179" formatCode="0.0000%"/>
    <numFmt numFmtId="180" formatCode="[&lt;=999]000;[&lt;=9999]000\-00;000\-0000"/>
    <numFmt numFmtId="181" formatCode="@&quot;（頃着工）&quot;"/>
    <numFmt numFmtId="182" formatCode="@&quot;（頃）&quot;"/>
    <numFmt numFmtId="183" formatCode="0_ "/>
    <numFmt numFmtId="184" formatCode="0_);\(0\)"/>
  </numFmts>
  <fonts count="3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9"/>
      <color indexed="81"/>
      <name val="ＭＳ Ｐゴシック"/>
      <family val="3"/>
      <charset val="128"/>
    </font>
    <font>
      <b/>
      <sz val="9"/>
      <color indexed="81"/>
      <name val="ＭＳ Ｐゴシック"/>
      <family val="3"/>
      <charset val="128"/>
    </font>
    <font>
      <sz val="6"/>
      <color indexed="8"/>
      <name val="ＭＳ Ｐゴシック"/>
      <family val="3"/>
      <charset val="128"/>
    </font>
    <font>
      <sz val="10"/>
      <color indexed="8"/>
      <name val="ＭＳ Ｐゴシック"/>
      <family val="3"/>
      <charset val="128"/>
    </font>
    <font>
      <sz val="8"/>
      <color indexed="8"/>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明朝"/>
      <family val="1"/>
      <charset val="128"/>
    </font>
    <font>
      <sz val="6"/>
      <name val="ＭＳ Ｐゴシック"/>
      <family val="3"/>
      <charset val="128"/>
    </font>
    <font>
      <sz val="6"/>
      <name val="ＭＳ 明朝"/>
      <family val="1"/>
      <charset val="128"/>
    </font>
    <font>
      <sz val="14"/>
      <name val="ＭＳ 明朝"/>
      <family val="1"/>
      <charset val="128"/>
    </font>
    <font>
      <sz val="16"/>
      <name val="ＭＳ 明朝"/>
      <family val="1"/>
      <charset val="128"/>
    </font>
    <font>
      <sz val="6"/>
      <name val="ＭＳ Ｐ明朝"/>
      <family val="1"/>
      <charset val="128"/>
    </font>
    <font>
      <u/>
      <sz val="12"/>
      <name val="ＭＳ 明朝"/>
      <family val="1"/>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6"/>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color rgb="FF0070C0"/>
      <name val="ＭＳ Ｐゴシック"/>
      <family val="3"/>
      <charset val="128"/>
      <scheme val="minor"/>
    </font>
    <font>
      <sz val="14"/>
      <name val="ＭＳ Ｐゴシック"/>
      <family val="3"/>
      <charset val="128"/>
      <scheme val="minor"/>
    </font>
    <font>
      <sz val="8"/>
      <name val="ＭＳ Ｐゴシック"/>
      <family val="3"/>
      <charset val="128"/>
      <scheme val="minor"/>
    </font>
    <font>
      <sz val="1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rgb="FFFFFFCC"/>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DashDot">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diagonalDown="1">
      <left style="thin">
        <color indexed="64"/>
      </left>
      <right style="medium">
        <color indexed="64"/>
      </right>
      <top style="medium">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s>
  <cellStyleXfs count="5">
    <xf numFmtId="0" fontId="0" fillId="0" borderId="0">
      <alignment vertical="center"/>
    </xf>
    <xf numFmtId="9" fontId="22" fillId="0" borderId="0" applyFont="0" applyFill="0" applyBorder="0" applyAlignment="0" applyProtection="0">
      <alignment vertical="center"/>
    </xf>
    <xf numFmtId="38" fontId="22" fillId="0" borderId="0" applyFont="0" applyFill="0" applyBorder="0" applyAlignment="0" applyProtection="0">
      <alignment vertical="center"/>
    </xf>
    <xf numFmtId="38" fontId="22" fillId="0" borderId="0" applyFont="0" applyFill="0" applyBorder="0" applyAlignment="0" applyProtection="0">
      <alignment vertical="center"/>
    </xf>
    <xf numFmtId="0" fontId="22" fillId="0" borderId="0">
      <alignment vertical="center"/>
    </xf>
  </cellStyleXfs>
  <cellXfs count="498">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distributed"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 xfId="0" applyFont="1" applyBorder="1" applyAlignment="1">
      <alignment horizontal="center" vertical="center" wrapText="1"/>
    </xf>
    <xf numFmtId="0" fontId="0" fillId="0" borderId="2" xfId="0" applyBorder="1" applyAlignment="1">
      <alignment horizontal="right" vertical="center"/>
    </xf>
    <xf numFmtId="0" fontId="0" fillId="0" borderId="3" xfId="0" applyBorder="1" applyAlignment="1">
      <alignment horizontal="right" vertical="center"/>
    </xf>
    <xf numFmtId="0" fontId="0" fillId="0" borderId="8" xfId="0" applyBorder="1" applyAlignment="1">
      <alignment horizontal="right" vertical="center"/>
    </xf>
    <xf numFmtId="0" fontId="0" fillId="0" borderId="7" xfId="0" applyBorder="1" applyAlignment="1">
      <alignment horizontal="right" vertical="center"/>
    </xf>
    <xf numFmtId="0" fontId="0" fillId="2" borderId="3" xfId="0" applyFill="1" applyBorder="1">
      <alignment vertical="center"/>
    </xf>
    <xf numFmtId="0" fontId="0" fillId="2" borderId="8" xfId="0" applyFill="1" applyBorder="1">
      <alignment vertical="center"/>
    </xf>
    <xf numFmtId="0" fontId="0" fillId="0" borderId="4" xfId="0" applyFill="1" applyBorder="1">
      <alignment vertical="center"/>
    </xf>
    <xf numFmtId="0" fontId="22" fillId="0" borderId="0" xfId="4">
      <alignment vertical="center"/>
    </xf>
    <xf numFmtId="0" fontId="22" fillId="0" borderId="0" xfId="4" applyAlignment="1">
      <alignment horizontal="right" vertical="center"/>
    </xf>
    <xf numFmtId="0" fontId="22" fillId="0" borderId="1" xfId="4" applyBorder="1">
      <alignment vertical="center"/>
    </xf>
    <xf numFmtId="38" fontId="22" fillId="0" borderId="1" xfId="3" applyFont="1" applyBorder="1">
      <alignment vertical="center"/>
    </xf>
    <xf numFmtId="38" fontId="22" fillId="0" borderId="10" xfId="3" applyFont="1" applyBorder="1">
      <alignment vertical="center"/>
    </xf>
    <xf numFmtId="38" fontId="22" fillId="0" borderId="11" xfId="3" applyFont="1" applyBorder="1">
      <alignment vertical="center"/>
    </xf>
    <xf numFmtId="38" fontId="22" fillId="0" borderId="11" xfId="3" applyFont="1" applyFill="1" applyBorder="1">
      <alignment vertical="center"/>
    </xf>
    <xf numFmtId="0" fontId="22" fillId="0" borderId="11" xfId="4" applyBorder="1">
      <alignment vertical="center"/>
    </xf>
    <xf numFmtId="0" fontId="22" fillId="0" borderId="0" xfId="4" applyBorder="1">
      <alignment vertical="center"/>
    </xf>
    <xf numFmtId="0" fontId="22" fillId="0" borderId="0" xfId="4" applyBorder="1" applyAlignment="1">
      <alignment horizontal="center" vertical="center"/>
    </xf>
    <xf numFmtId="0" fontId="22" fillId="0" borderId="0" xfId="4" applyBorder="1" applyAlignment="1">
      <alignment vertical="center"/>
    </xf>
    <xf numFmtId="38" fontId="22" fillId="0" borderId="1" xfId="2" applyFont="1" applyBorder="1">
      <alignment vertical="center"/>
    </xf>
    <xf numFmtId="40" fontId="22" fillId="0" borderId="10" xfId="3" applyNumberFormat="1" applyFont="1" applyFill="1" applyBorder="1" applyAlignment="1">
      <alignment vertical="center"/>
    </xf>
    <xf numFmtId="40" fontId="22" fillId="0" borderId="10" xfId="3" applyNumberFormat="1" applyFont="1" applyBorder="1" applyAlignment="1">
      <alignment vertical="center"/>
    </xf>
    <xf numFmtId="40" fontId="22" fillId="0" borderId="10" xfId="2" applyNumberFormat="1" applyFont="1" applyBorder="1">
      <alignment vertical="center"/>
    </xf>
    <xf numFmtId="38" fontId="22" fillId="0" borderId="0" xfId="3" applyFont="1" applyBorder="1" applyAlignment="1">
      <alignment horizontal="center" vertical="center"/>
    </xf>
    <xf numFmtId="38" fontId="22" fillId="0" borderId="0" xfId="3" applyFont="1" applyBorder="1" applyAlignment="1">
      <alignment vertical="center"/>
    </xf>
    <xf numFmtId="40" fontId="22" fillId="0" borderId="0" xfId="3" applyNumberFormat="1" applyFont="1" applyBorder="1" applyAlignment="1">
      <alignment vertical="center"/>
    </xf>
    <xf numFmtId="38" fontId="22" fillId="0" borderId="0" xfId="3" applyFont="1" applyFill="1" applyBorder="1">
      <alignment vertical="center"/>
    </xf>
    <xf numFmtId="38" fontId="22" fillId="0" borderId="0" xfId="3" applyFont="1" applyFill="1" applyBorder="1" applyAlignment="1">
      <alignment vertical="center" wrapText="1" shrinkToFit="1"/>
    </xf>
    <xf numFmtId="0" fontId="22" fillId="0" borderId="0" xfId="4" applyBorder="1" applyAlignment="1">
      <alignment vertical="center" wrapText="1"/>
    </xf>
    <xf numFmtId="38" fontId="22" fillId="0" borderId="0" xfId="3" applyFont="1" applyBorder="1">
      <alignment vertical="center"/>
    </xf>
    <xf numFmtId="38" fontId="22" fillId="0" borderId="0" xfId="3" applyFont="1" applyAlignment="1">
      <alignment horizontal="right" vertical="center"/>
    </xf>
    <xf numFmtId="38" fontId="22" fillId="0" borderId="1" xfId="3"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3" fillId="0" borderId="5" xfId="0" applyFont="1" applyBorder="1">
      <alignment vertical="center"/>
    </xf>
    <xf numFmtId="0" fontId="23" fillId="0" borderId="0" xfId="0" applyFont="1" applyBorder="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 vertical="center"/>
    </xf>
    <xf numFmtId="177" fontId="24" fillId="0" borderId="1" xfId="0" applyNumberFormat="1" applyFont="1" applyBorder="1" applyAlignment="1">
      <alignment vertical="center" wrapText="1"/>
    </xf>
    <xf numFmtId="3" fontId="24" fillId="0" borderId="1" xfId="0" applyNumberFormat="1" applyFont="1" applyBorder="1" applyAlignment="1">
      <alignment horizontal="center" vertical="center" wrapText="1"/>
    </xf>
    <xf numFmtId="0" fontId="25" fillId="0" borderId="0" xfId="0" applyFont="1" applyAlignment="1">
      <alignment horizontal="left" vertical="center"/>
    </xf>
    <xf numFmtId="49" fontId="22" fillId="0" borderId="8" xfId="3" applyNumberFormat="1" applyFont="1" applyBorder="1">
      <alignment vertical="center"/>
    </xf>
    <xf numFmtId="38" fontId="22" fillId="0" borderId="8" xfId="3" applyFont="1" applyBorder="1">
      <alignment vertical="center"/>
    </xf>
    <xf numFmtId="38" fontId="22" fillId="0" borderId="0" xfId="3"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3" xfId="0" applyFill="1" applyBorder="1" applyAlignment="1">
      <alignment horizontal="center" vertical="center" wrapText="1"/>
    </xf>
    <xf numFmtId="0" fontId="0" fillId="2" borderId="1" xfId="0" applyFill="1" applyBorder="1" applyAlignment="1">
      <alignment horizontal="right" vertical="center"/>
    </xf>
    <xf numFmtId="0" fontId="0" fillId="0" borderId="2" xfId="0" applyFill="1" applyBorder="1" applyAlignment="1">
      <alignment horizontal="center" vertical="center" wrapText="1"/>
    </xf>
    <xf numFmtId="0" fontId="23" fillId="0" borderId="12" xfId="0" applyFont="1" applyBorder="1" applyAlignment="1">
      <alignment vertical="center" shrinkToFit="1"/>
    </xf>
    <xf numFmtId="0" fontId="23" fillId="0" borderId="2" xfId="0" applyFont="1" applyBorder="1">
      <alignment vertical="center"/>
    </xf>
    <xf numFmtId="0" fontId="23" fillId="0" borderId="3" xfId="0" applyFont="1" applyBorder="1">
      <alignment vertical="center"/>
    </xf>
    <xf numFmtId="0" fontId="23" fillId="0" borderId="4" xfId="0" applyFont="1" applyBorder="1">
      <alignment vertical="center"/>
    </xf>
    <xf numFmtId="0" fontId="23" fillId="0" borderId="0" xfId="0" applyFont="1">
      <alignment vertical="center"/>
    </xf>
    <xf numFmtId="0" fontId="23" fillId="0" borderId="6" xfId="0" applyFont="1" applyBorder="1">
      <alignment vertical="center"/>
    </xf>
    <xf numFmtId="0" fontId="26" fillId="0" borderId="5" xfId="0" applyFont="1" applyBorder="1">
      <alignment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center" shrinkToFit="1"/>
    </xf>
    <xf numFmtId="0" fontId="23" fillId="0" borderId="12" xfId="0" applyFont="1" applyBorder="1" applyAlignment="1">
      <alignment vertical="center" wrapText="1"/>
    </xf>
    <xf numFmtId="0" fontId="23" fillId="0" borderId="11" xfId="0" applyFont="1" applyBorder="1" applyAlignment="1">
      <alignment vertical="center" wrapText="1"/>
    </xf>
    <xf numFmtId="0" fontId="23" fillId="0" borderId="12" xfId="0" applyFont="1" applyBorder="1">
      <alignment vertical="center"/>
    </xf>
    <xf numFmtId="0" fontId="23" fillId="0" borderId="11" xfId="0" applyFont="1" applyBorder="1">
      <alignment vertical="center"/>
    </xf>
    <xf numFmtId="0" fontId="23" fillId="0" borderId="13" xfId="0" applyFont="1" applyBorder="1">
      <alignment vertical="center"/>
    </xf>
    <xf numFmtId="38" fontId="23" fillId="0" borderId="1" xfId="3" applyFont="1" applyBorder="1" applyAlignment="1">
      <alignment horizontal="center" vertical="center"/>
    </xf>
    <xf numFmtId="38" fontId="22" fillId="0" borderId="0" xfId="3" applyFont="1" applyFill="1" applyBorder="1" applyAlignment="1"/>
    <xf numFmtId="38" fontId="22" fillId="0" borderId="0" xfId="3" applyFont="1" applyFill="1" applyBorder="1" applyAlignment="1">
      <alignment vertical="top"/>
    </xf>
    <xf numFmtId="38" fontId="22" fillId="0" borderId="0" xfId="3" applyFont="1" applyBorder="1" applyAlignment="1">
      <alignment vertical="top"/>
    </xf>
    <xf numFmtId="38" fontId="22" fillId="0" borderId="10" xfId="4" applyNumberFormat="1" applyBorder="1">
      <alignment vertical="center"/>
    </xf>
    <xf numFmtId="38" fontId="22" fillId="0" borderId="11" xfId="4" applyNumberFormat="1" applyBorder="1">
      <alignment vertical="center"/>
    </xf>
    <xf numFmtId="38" fontId="22" fillId="0" borderId="10" xfId="3" applyFont="1" applyFill="1" applyBorder="1">
      <alignment vertical="center"/>
    </xf>
    <xf numFmtId="0" fontId="27" fillId="0" borderId="0" xfId="0" applyFont="1" applyBorder="1">
      <alignment vertical="center"/>
    </xf>
    <xf numFmtId="0" fontId="23" fillId="0" borderId="12" xfId="0" applyFont="1" applyFill="1" applyBorder="1" applyAlignment="1">
      <alignment horizontal="center" vertical="center" shrinkToFit="1"/>
    </xf>
    <xf numFmtId="0" fontId="0" fillId="0" borderId="8" xfId="0" applyFill="1" applyBorder="1">
      <alignment vertical="center"/>
    </xf>
    <xf numFmtId="0" fontId="0" fillId="0" borderId="1" xfId="0" applyNumberFormat="1" applyFill="1" applyBorder="1" applyAlignment="1">
      <alignment horizontal="right" vertical="center"/>
    </xf>
    <xf numFmtId="0" fontId="23" fillId="0" borderId="12" xfId="0" applyFont="1" applyBorder="1" applyAlignment="1">
      <alignment horizontal="right" vertical="center" shrinkToFit="1"/>
    </xf>
    <xf numFmtId="0" fontId="23" fillId="0" borderId="12" xfId="0" applyNumberFormat="1" applyFont="1" applyFill="1" applyBorder="1" applyAlignment="1">
      <alignment horizontal="center" vertical="center" shrinkToFit="1"/>
    </xf>
    <xf numFmtId="0" fontId="25" fillId="0" borderId="0" xfId="0" applyFont="1">
      <alignment vertical="center"/>
    </xf>
    <xf numFmtId="0" fontId="25" fillId="0" borderId="0" xfId="0" applyFont="1" applyBorder="1" applyAlignment="1">
      <alignment vertical="center"/>
    </xf>
    <xf numFmtId="0" fontId="25" fillId="0" borderId="0" xfId="0" applyFont="1" applyFill="1" applyBorder="1" applyAlignment="1">
      <alignment vertical="center"/>
    </xf>
    <xf numFmtId="0" fontId="25" fillId="0" borderId="0" xfId="0" applyFont="1" applyBorder="1">
      <alignment vertical="center"/>
    </xf>
    <xf numFmtId="0" fontId="28" fillId="0" borderId="0" xfId="0" applyFont="1" applyFill="1" applyAlignment="1">
      <alignment horizontal="right" vertical="center"/>
    </xf>
    <xf numFmtId="0" fontId="25" fillId="0" borderId="0" xfId="0" applyFont="1" applyFill="1" applyBorder="1">
      <alignment vertical="center"/>
    </xf>
    <xf numFmtId="0" fontId="28" fillId="0" borderId="0" xfId="0" applyFont="1" applyFill="1" applyBorder="1" applyAlignment="1">
      <alignment horizontal="right" vertical="center"/>
    </xf>
    <xf numFmtId="0" fontId="25" fillId="2" borderId="0" xfId="0" applyFont="1" applyFill="1" applyBorder="1" applyAlignment="1">
      <alignment horizontal="right" vertical="center"/>
    </xf>
    <xf numFmtId="0" fontId="25" fillId="0" borderId="0" xfId="0" applyFont="1" applyBorder="1" applyAlignment="1">
      <alignment vertical="center" wrapText="1"/>
    </xf>
    <xf numFmtId="0" fontId="25" fillId="0" borderId="0" xfId="0" applyFont="1" applyFill="1" applyBorder="1" applyAlignment="1">
      <alignment horizontal="right" vertical="center" shrinkToFit="1"/>
    </xf>
    <xf numFmtId="0" fontId="25" fillId="2" borderId="0" xfId="0" applyFont="1" applyFill="1" applyBorder="1" applyAlignment="1">
      <alignment vertical="center" shrinkToFit="1"/>
    </xf>
    <xf numFmtId="0" fontId="25" fillId="0" borderId="0" xfId="0" applyFont="1" applyAlignment="1">
      <alignment vertical="center" wrapText="1"/>
    </xf>
    <xf numFmtId="0" fontId="25" fillId="2" borderId="0" xfId="0" applyFont="1" applyFill="1" applyBorder="1" applyAlignment="1">
      <alignment horizontal="left" vertical="center" shrinkToFit="1"/>
    </xf>
    <xf numFmtId="180" fontId="25" fillId="2" borderId="0" xfId="0" applyNumberFormat="1" applyFont="1" applyFill="1" applyBorder="1" applyAlignment="1">
      <alignment vertical="center" shrinkToFit="1"/>
    </xf>
    <xf numFmtId="0" fontId="27" fillId="0" borderId="0" xfId="0" applyFont="1" applyFill="1" applyBorder="1" applyAlignment="1">
      <alignment vertical="center"/>
    </xf>
    <xf numFmtId="40" fontId="25" fillId="2" borderId="0" xfId="2" applyNumberFormat="1" applyFont="1" applyFill="1" applyBorder="1" applyAlignment="1">
      <alignment horizontal="right" vertical="center" shrinkToFit="1"/>
    </xf>
    <xf numFmtId="181" fontId="27" fillId="2" borderId="0" xfId="0" applyNumberFormat="1" applyFont="1" applyFill="1" applyBorder="1" applyAlignment="1">
      <alignment vertical="center" shrinkToFit="1"/>
    </xf>
    <xf numFmtId="182" fontId="27" fillId="2" borderId="0" xfId="0" applyNumberFormat="1" applyFont="1" applyFill="1" applyBorder="1" applyAlignment="1">
      <alignment vertical="center" shrinkToFit="1"/>
    </xf>
    <xf numFmtId="38" fontId="25" fillId="2" borderId="0" xfId="2" applyFont="1" applyFill="1" applyBorder="1" applyAlignment="1">
      <alignment horizontal="right" vertical="center" shrinkToFit="1"/>
    </xf>
    <xf numFmtId="38" fontId="25" fillId="0" borderId="0" xfId="2" applyFont="1" applyFill="1" applyBorder="1" applyAlignment="1">
      <alignment horizontal="right" vertical="center"/>
    </xf>
    <xf numFmtId="0" fontId="25" fillId="0" borderId="0" xfId="0" applyFont="1" applyFill="1" applyBorder="1" applyAlignment="1">
      <alignment horizontal="right" vertical="center"/>
    </xf>
    <xf numFmtId="38" fontId="25" fillId="0" borderId="0" xfId="0" applyNumberFormat="1" applyFont="1" applyBorder="1" applyAlignment="1">
      <alignment vertical="center"/>
    </xf>
    <xf numFmtId="0" fontId="25" fillId="0" borderId="0" xfId="0" applyFont="1" applyFill="1" applyAlignment="1">
      <alignment horizontal="right" vertical="center"/>
    </xf>
    <xf numFmtId="38" fontId="25" fillId="0" borderId="0" xfId="0" applyNumberFormat="1" applyFont="1">
      <alignment vertical="center"/>
    </xf>
    <xf numFmtId="38" fontId="25" fillId="0" borderId="0" xfId="2" applyNumberFormat="1" applyFont="1" applyFill="1" applyBorder="1" applyAlignment="1">
      <alignment vertical="center" shrinkToFit="1"/>
    </xf>
    <xf numFmtId="38" fontId="25" fillId="0" borderId="0" xfId="0" applyNumberFormat="1" applyFont="1" applyFill="1" applyBorder="1" applyAlignment="1">
      <alignment vertical="center" shrinkToFit="1"/>
    </xf>
    <xf numFmtId="38" fontId="25" fillId="0" borderId="0" xfId="2" applyNumberFormat="1" applyFont="1" applyBorder="1" applyAlignment="1">
      <alignment vertical="center"/>
    </xf>
    <xf numFmtId="38" fontId="22" fillId="0" borderId="1" xfId="2" applyFont="1" applyFill="1" applyBorder="1">
      <alignment vertical="center"/>
    </xf>
    <xf numFmtId="38" fontId="22" fillId="0" borderId="10" xfId="4" applyNumberFormat="1" applyFill="1" applyBorder="1">
      <alignment vertical="center"/>
    </xf>
    <xf numFmtId="0" fontId="0" fillId="0" borderId="8" xfId="0" applyBorder="1" applyAlignment="1">
      <alignment horizontal="left" vertical="center"/>
    </xf>
    <xf numFmtId="0" fontId="0" fillId="0" borderId="3" xfId="0"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horizontal="center" vertical="center" shrinkToFit="1"/>
    </xf>
    <xf numFmtId="38" fontId="22" fillId="0" borderId="0" xfId="3" applyFont="1">
      <alignment vertical="center"/>
    </xf>
    <xf numFmtId="0" fontId="14" fillId="0" borderId="0" xfId="0" applyFont="1" applyAlignment="1">
      <alignmen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20" xfId="0" applyFont="1" applyBorder="1" applyAlignment="1">
      <alignment horizontal="center" vertical="center"/>
    </xf>
    <xf numFmtId="0" fontId="14" fillId="0" borderId="20" xfId="0" applyFont="1" applyBorder="1" applyAlignment="1">
      <alignment horizontal="left" vertical="center"/>
    </xf>
    <xf numFmtId="0" fontId="14" fillId="0" borderId="15" xfId="0" applyFont="1" applyBorder="1" applyAlignment="1">
      <alignment vertical="center"/>
    </xf>
    <xf numFmtId="0" fontId="14" fillId="0" borderId="16" xfId="0" applyFont="1" applyBorder="1" applyAlignment="1">
      <alignment vertical="center"/>
    </xf>
    <xf numFmtId="0" fontId="14" fillId="0" borderId="0" xfId="0" applyFont="1" applyBorder="1" applyAlignment="1">
      <alignment vertical="center"/>
    </xf>
    <xf numFmtId="0" fontId="14" fillId="0" borderId="21" xfId="0" applyFont="1" applyBorder="1" applyAlignment="1">
      <alignment vertical="center"/>
    </xf>
    <xf numFmtId="0" fontId="14" fillId="0" borderId="8" xfId="0" applyFont="1" applyBorder="1" applyAlignment="1">
      <alignment vertical="center"/>
    </xf>
    <xf numFmtId="0" fontId="14" fillId="0" borderId="2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23" xfId="0" applyFont="1" applyBorder="1" applyAlignment="1">
      <alignment vertical="center"/>
    </xf>
    <xf numFmtId="0" fontId="14" fillId="0" borderId="5"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14" fillId="0" borderId="0" xfId="0" quotePrefix="1" applyFont="1" applyAlignment="1">
      <alignment vertical="center"/>
    </xf>
    <xf numFmtId="0" fontId="14" fillId="0" borderId="27" xfId="0" applyFont="1" applyBorder="1" applyAlignment="1">
      <alignment vertical="center"/>
    </xf>
    <xf numFmtId="0" fontId="14" fillId="0" borderId="28" xfId="0" applyFont="1" applyBorder="1" applyAlignment="1">
      <alignment vertical="center"/>
    </xf>
    <xf numFmtId="0" fontId="14" fillId="0" borderId="0" xfId="0" applyFont="1" applyBorder="1" applyAlignment="1">
      <alignment horizontal="left" vertical="center"/>
    </xf>
    <xf numFmtId="0" fontId="29" fillId="0" borderId="0" xfId="0" applyFont="1" applyFill="1" applyBorder="1" applyAlignment="1">
      <alignment horizontal="right" vertical="center"/>
    </xf>
    <xf numFmtId="0" fontId="0" fillId="0" borderId="0" xfId="0" applyAlignment="1">
      <alignment vertical="center"/>
    </xf>
    <xf numFmtId="176" fontId="25" fillId="2" borderId="0" xfId="0" applyNumberFormat="1" applyFont="1" applyFill="1" applyBorder="1" applyAlignment="1">
      <alignment vertical="center" shrinkToFit="1"/>
    </xf>
    <xf numFmtId="38" fontId="25" fillId="2" borderId="0" xfId="2" applyFont="1" applyFill="1" applyBorder="1" applyAlignment="1">
      <alignment vertical="center" shrinkToFit="1"/>
    </xf>
    <xf numFmtId="0" fontId="0" fillId="0" borderId="0" xfId="0" applyAlignment="1">
      <alignment horizontal="center" vertical="center"/>
    </xf>
    <xf numFmtId="0" fontId="0" fillId="0" borderId="0" xfId="0" applyAlignment="1">
      <alignment horizontal="left" vertical="center" wrapText="1" shrinkToFit="1"/>
    </xf>
    <xf numFmtId="0" fontId="23" fillId="0" borderId="1" xfId="0" applyFont="1" applyBorder="1" applyAlignment="1">
      <alignment horizontal="center" vertical="center"/>
    </xf>
    <xf numFmtId="0" fontId="0" fillId="0" borderId="0" xfId="0" applyAlignment="1">
      <alignment horizontal="justify" vertical="center"/>
    </xf>
    <xf numFmtId="0" fontId="23" fillId="0" borderId="0" xfId="0" applyFont="1" applyAlignment="1">
      <alignment vertical="top"/>
    </xf>
    <xf numFmtId="184" fontId="25" fillId="2" borderId="0" xfId="0" applyNumberFormat="1" applyFont="1" applyFill="1" applyBorder="1" applyAlignment="1">
      <alignment horizontal="lef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right" vertical="center"/>
    </xf>
    <xf numFmtId="0" fontId="0" fillId="0" borderId="8" xfId="0" applyBorder="1" applyAlignment="1">
      <alignment vertical="center"/>
    </xf>
    <xf numFmtId="38" fontId="0" fillId="0" borderId="10" xfId="0" applyNumberFormat="1" applyBorder="1" applyAlignment="1">
      <alignment vertical="center"/>
    </xf>
    <xf numFmtId="38" fontId="0" fillId="0" borderId="12" xfId="0" applyNumberFormat="1" applyBorder="1" applyAlignment="1">
      <alignment vertical="center"/>
    </xf>
    <xf numFmtId="0" fontId="0" fillId="0" borderId="11" xfId="0" applyBorder="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ill="1" applyBorder="1" applyAlignment="1">
      <alignment vertical="center" wrapText="1"/>
    </xf>
    <xf numFmtId="0" fontId="0" fillId="0" borderId="11" xfId="0" applyBorder="1" applyAlignment="1">
      <alignment vertical="center" wrapText="1"/>
    </xf>
    <xf numFmtId="0" fontId="0" fillId="0" borderId="0" xfId="0" applyAlignment="1">
      <alignment horizontal="center" vertical="center"/>
    </xf>
    <xf numFmtId="0" fontId="0" fillId="0" borderId="0" xfId="0" applyAlignment="1">
      <alignment vertical="center"/>
    </xf>
    <xf numFmtId="0" fontId="0" fillId="3" borderId="0" xfId="0" applyFill="1" applyAlignment="1">
      <alignment horizontal="distributed" vertical="center"/>
    </xf>
    <xf numFmtId="0" fontId="23" fillId="0" borderId="0" xfId="0" applyFont="1" applyAlignment="1">
      <alignment vertical="center" wrapText="1"/>
    </xf>
    <xf numFmtId="0" fontId="0" fillId="0" borderId="0" xfId="0" applyAlignment="1">
      <alignment horizontal="left" vertical="center" wrapText="1" shrinkToFit="1"/>
    </xf>
    <xf numFmtId="0" fontId="0" fillId="0" borderId="0" xfId="0" applyAlignment="1">
      <alignment horizontal="left" vertical="center" shrinkToFit="1"/>
    </xf>
    <xf numFmtId="0" fontId="0" fillId="0" borderId="0" xfId="0" applyAlignment="1">
      <alignment horizontal="justify" vertical="center"/>
    </xf>
    <xf numFmtId="0" fontId="0" fillId="0" borderId="0" xfId="0" applyAlignment="1">
      <alignment horizontal="justify" vertical="center" wrapText="1"/>
    </xf>
    <xf numFmtId="183" fontId="0" fillId="0" borderId="0" xfId="0" applyNumberFormat="1" applyAlignment="1">
      <alignment horizontal="left" vertical="center"/>
    </xf>
    <xf numFmtId="0" fontId="25" fillId="0" borderId="1" xfId="0" applyFont="1" applyBorder="1" applyAlignment="1">
      <alignment horizontal="center" vertical="center" wrapText="1"/>
    </xf>
    <xf numFmtId="176" fontId="0" fillId="2" borderId="10" xfId="0" applyNumberFormat="1" applyFill="1" applyBorder="1" applyAlignment="1">
      <alignment horizontal="distributed" vertical="center"/>
    </xf>
    <xf numFmtId="176" fontId="0" fillId="2" borderId="12" xfId="0" applyNumberFormat="1" applyFill="1" applyBorder="1" applyAlignment="1">
      <alignment horizontal="distributed" vertical="center"/>
    </xf>
    <xf numFmtId="176" fontId="0" fillId="2" borderId="11" xfId="0" applyNumberFormat="1" applyFill="1" applyBorder="1" applyAlignment="1">
      <alignment horizontal="distributed" vertical="center"/>
    </xf>
    <xf numFmtId="0" fontId="0" fillId="2" borderId="10" xfId="0" applyFill="1" applyBorder="1" applyAlignment="1">
      <alignment horizontal="distributed" vertical="center"/>
    </xf>
    <xf numFmtId="0" fontId="0" fillId="2" borderId="11" xfId="0" applyFill="1" applyBorder="1" applyAlignment="1">
      <alignment horizontal="distributed" vertical="center"/>
    </xf>
    <xf numFmtId="0" fontId="23" fillId="0" borderId="1" xfId="0" applyFont="1" applyBorder="1" applyAlignment="1">
      <alignment vertical="center"/>
    </xf>
    <xf numFmtId="38" fontId="30" fillId="0" borderId="10" xfId="2" applyFont="1" applyBorder="1" applyAlignment="1">
      <alignment vertical="center"/>
    </xf>
    <xf numFmtId="38" fontId="30" fillId="0" borderId="12" xfId="2" applyFont="1" applyBorder="1" applyAlignment="1">
      <alignment vertical="center"/>
    </xf>
    <xf numFmtId="38" fontId="30" fillId="0" borderId="29" xfId="2" applyFont="1" applyBorder="1" applyAlignment="1">
      <alignment vertical="center"/>
    </xf>
    <xf numFmtId="0" fontId="23" fillId="0" borderId="1" xfId="0" applyFont="1" applyBorder="1" applyAlignment="1">
      <alignment vertical="center" wrapText="1"/>
    </xf>
    <xf numFmtId="0" fontId="23" fillId="0" borderId="1" xfId="0" applyFont="1" applyBorder="1" applyAlignment="1">
      <alignment horizontal="center"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26" fillId="0" borderId="5"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Border="1" applyAlignment="1">
      <alignment horizontal="center" vertical="center"/>
    </xf>
    <xf numFmtId="0" fontId="23" fillId="0" borderId="10" xfId="0" applyFont="1" applyBorder="1" applyAlignment="1">
      <alignment vertical="center"/>
    </xf>
    <xf numFmtId="0" fontId="23" fillId="0" borderId="12" xfId="0" applyFont="1" applyBorder="1" applyAlignment="1">
      <alignment vertical="center"/>
    </xf>
    <xf numFmtId="0" fontId="23" fillId="0" borderId="11" xfId="0" applyFont="1" applyBorder="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10" xfId="0" applyFont="1" applyFill="1" applyBorder="1" applyAlignment="1">
      <alignment horizontal="left" vertical="center"/>
    </xf>
    <xf numFmtId="0" fontId="23" fillId="0" borderId="12"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12" xfId="0" applyFont="1" applyFill="1" applyBorder="1" applyAlignment="1">
      <alignment vertical="center"/>
    </xf>
    <xf numFmtId="0" fontId="23" fillId="0" borderId="10" xfId="0" applyFont="1" applyFill="1" applyBorder="1" applyAlignment="1">
      <alignment vertical="center" wrapText="1"/>
    </xf>
    <xf numFmtId="0" fontId="23" fillId="0" borderId="12" xfId="0" applyFont="1" applyFill="1" applyBorder="1" applyAlignment="1">
      <alignment vertical="center" wrapText="1"/>
    </xf>
    <xf numFmtId="0" fontId="23" fillId="0" borderId="11" xfId="0" applyFont="1" applyFill="1" applyBorder="1" applyAlignment="1">
      <alignment vertical="center" wrapText="1"/>
    </xf>
    <xf numFmtId="0" fontId="23" fillId="0" borderId="10"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4" fontId="23" fillId="0" borderId="10" xfId="0" applyNumberFormat="1" applyFont="1" applyBorder="1" applyAlignment="1">
      <alignment horizontal="center" vertical="center"/>
    </xf>
    <xf numFmtId="4" fontId="23" fillId="0" borderId="29" xfId="0" applyNumberFormat="1" applyFont="1" applyBorder="1" applyAlignment="1">
      <alignment horizontal="center" vertical="center"/>
    </xf>
    <xf numFmtId="0" fontId="23" fillId="0" borderId="10" xfId="0" applyFont="1" applyFill="1" applyBorder="1" applyAlignment="1">
      <alignment horizontal="distributed" vertical="center"/>
    </xf>
    <xf numFmtId="0" fontId="23" fillId="0" borderId="29" xfId="0" applyFont="1" applyFill="1" applyBorder="1" applyAlignment="1">
      <alignment horizontal="distributed"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6" xfId="0" applyFont="1" applyBorder="1" applyAlignment="1">
      <alignment horizontal="center" vertical="center"/>
    </xf>
    <xf numFmtId="0" fontId="0" fillId="0" borderId="3" xfId="0" applyFill="1" applyBorder="1" applyAlignment="1">
      <alignment vertical="center"/>
    </xf>
    <xf numFmtId="0" fontId="0" fillId="2" borderId="10" xfId="0" applyFill="1" applyBorder="1" applyAlignment="1">
      <alignment vertical="center" wrapText="1"/>
    </xf>
    <xf numFmtId="0" fontId="0" fillId="2" borderId="12" xfId="0" applyFill="1" applyBorder="1" applyAlignment="1">
      <alignment vertical="center" wrapText="1"/>
    </xf>
    <xf numFmtId="0" fontId="0" fillId="2" borderId="11" xfId="0" applyFill="1" applyBorder="1" applyAlignment="1">
      <alignment vertical="center"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2" borderId="10" xfId="0" applyFill="1" applyBorder="1" applyAlignment="1">
      <alignment vertical="center"/>
    </xf>
    <xf numFmtId="0" fontId="0" fillId="2" borderId="12" xfId="0" applyFill="1" applyBorder="1" applyAlignment="1">
      <alignment vertical="center"/>
    </xf>
    <xf numFmtId="0" fontId="0" fillId="2" borderId="11" xfId="0" applyFill="1" applyBorder="1" applyAlignment="1">
      <alignment vertical="center"/>
    </xf>
    <xf numFmtId="0" fontId="0" fillId="0" borderId="8" xfId="0" applyFill="1" applyBorder="1" applyAlignment="1">
      <alignment horizontal="center" vertical="center"/>
    </xf>
    <xf numFmtId="0" fontId="0" fillId="0" borderId="4" xfId="0" applyFill="1" applyBorder="1" applyAlignment="1">
      <alignment vertical="center"/>
    </xf>
    <xf numFmtId="0" fontId="0" fillId="0" borderId="3" xfId="0" applyFill="1" applyBorder="1" applyAlignment="1">
      <alignment horizontal="center" vertical="center"/>
    </xf>
    <xf numFmtId="0" fontId="0" fillId="0" borderId="10" xfId="0" applyFill="1" applyBorder="1" applyAlignment="1">
      <alignment vertical="center"/>
    </xf>
    <xf numFmtId="0" fontId="0" fillId="0" borderId="12" xfId="0" applyFill="1" applyBorder="1" applyAlignment="1">
      <alignment vertical="center"/>
    </xf>
    <xf numFmtId="0" fontId="0" fillId="0" borderId="11" xfId="0" applyFill="1" applyBorder="1" applyAlignment="1">
      <alignment vertical="center"/>
    </xf>
    <xf numFmtId="0" fontId="0" fillId="0" borderId="10" xfId="0" applyNumberFormat="1" applyFill="1" applyBorder="1" applyAlignment="1">
      <alignment horizontal="center" vertical="center"/>
    </xf>
    <xf numFmtId="0" fontId="0" fillId="0" borderId="12" xfId="0" applyNumberFormat="1" applyFill="1" applyBorder="1" applyAlignment="1">
      <alignment horizontal="center" vertical="center"/>
    </xf>
    <xf numFmtId="0" fontId="0" fillId="0" borderId="11" xfId="0" applyNumberFormat="1" applyFill="1" applyBorder="1" applyAlignment="1">
      <alignment horizontal="center" vertical="center"/>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0"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10" xfId="0" applyFill="1" applyBorder="1" applyAlignment="1">
      <alignment horizontal="center" vertical="center"/>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30" xfId="0" applyFont="1" applyBorder="1" applyAlignment="1">
      <alignment vertical="center" wrapText="1"/>
    </xf>
    <xf numFmtId="0" fontId="0" fillId="0" borderId="32" xfId="0" applyFont="1" applyBorder="1" applyAlignment="1">
      <alignment vertical="center" wrapText="1"/>
    </xf>
    <xf numFmtId="0" fontId="0" fillId="0" borderId="31" xfId="0" applyFont="1" applyBorder="1" applyAlignment="1">
      <alignment vertical="center" wrapText="1"/>
    </xf>
    <xf numFmtId="177" fontId="24" fillId="0" borderId="30" xfId="0" applyNumberFormat="1" applyFont="1" applyBorder="1" applyAlignment="1">
      <alignment vertical="center" wrapText="1"/>
    </xf>
    <xf numFmtId="177" fontId="24" fillId="0" borderId="31" xfId="0" applyNumberFormat="1" applyFont="1" applyBorder="1" applyAlignment="1">
      <alignment vertical="center" wrapText="1"/>
    </xf>
    <xf numFmtId="3" fontId="24" fillId="0" borderId="30" xfId="0" applyNumberFormat="1" applyFont="1" applyBorder="1" applyAlignment="1">
      <alignment vertical="center" wrapText="1"/>
    </xf>
    <xf numFmtId="3" fontId="24" fillId="0" borderId="31" xfId="0" applyNumberFormat="1" applyFont="1" applyBorder="1" applyAlignment="1">
      <alignment vertical="center" wrapText="1"/>
    </xf>
    <xf numFmtId="0" fontId="0" fillId="0" borderId="0" xfId="0" applyFont="1" applyAlignment="1">
      <alignment horizontal="center" vertical="center"/>
    </xf>
    <xf numFmtId="0" fontId="0" fillId="0" borderId="1" xfId="0" applyFont="1" applyBorder="1" applyAlignment="1">
      <alignment horizontal="center" vertical="center"/>
    </xf>
    <xf numFmtId="38" fontId="7" fillId="0" borderId="33" xfId="3" applyFont="1" applyBorder="1" applyAlignment="1">
      <alignment horizontal="center" vertical="center" wrapText="1"/>
    </xf>
    <xf numFmtId="38" fontId="22" fillId="0" borderId="34" xfId="3" applyFont="1" applyBorder="1" applyAlignment="1">
      <alignment horizontal="center" vertical="center" wrapText="1"/>
    </xf>
    <xf numFmtId="38" fontId="22" fillId="0" borderId="35" xfId="3" applyFont="1" applyBorder="1" applyAlignment="1">
      <alignment horizontal="center" vertical="center" wrapText="1"/>
    </xf>
    <xf numFmtId="38" fontId="7" fillId="0" borderId="14" xfId="3" applyFont="1" applyBorder="1" applyAlignment="1">
      <alignment horizontal="center" vertical="center" wrapText="1"/>
    </xf>
    <xf numFmtId="38" fontId="22" fillId="0" borderId="36" xfId="3" applyFont="1" applyBorder="1" applyAlignment="1">
      <alignment horizontal="center" vertical="center" wrapText="1"/>
    </xf>
    <xf numFmtId="38" fontId="22" fillId="0" borderId="17" xfId="3" applyFont="1" applyBorder="1" applyAlignment="1">
      <alignment horizontal="center" vertical="center" wrapText="1"/>
    </xf>
    <xf numFmtId="38" fontId="22" fillId="0" borderId="37" xfId="3" applyFont="1" applyBorder="1" applyAlignment="1">
      <alignment horizontal="center" vertical="center" wrapText="1"/>
    </xf>
    <xf numFmtId="38" fontId="22" fillId="0" borderId="32" xfId="3" applyFont="1" applyBorder="1" applyAlignment="1">
      <alignment horizontal="center" vertical="center" wrapText="1"/>
    </xf>
    <xf numFmtId="38" fontId="22" fillId="0" borderId="38" xfId="3" applyFont="1" applyBorder="1" applyAlignment="1">
      <alignment horizontal="center" vertical="center" wrapText="1"/>
    </xf>
    <xf numFmtId="38" fontId="22" fillId="0" borderId="33" xfId="3" applyFont="1" applyBorder="1" applyAlignment="1">
      <alignment horizontal="center" vertical="center" wrapText="1"/>
    </xf>
    <xf numFmtId="38" fontId="25" fillId="0" borderId="39" xfId="3" applyFont="1" applyBorder="1" applyAlignment="1">
      <alignment horizontal="center" vertical="center" wrapText="1"/>
    </xf>
    <xf numFmtId="38" fontId="25" fillId="0" borderId="40" xfId="3" applyFont="1" applyBorder="1" applyAlignment="1">
      <alignment horizontal="center" vertical="center" wrapText="1"/>
    </xf>
    <xf numFmtId="38" fontId="25" fillId="0" borderId="41" xfId="3" applyFont="1" applyBorder="1" applyAlignment="1">
      <alignment horizontal="center" vertical="center" wrapText="1"/>
    </xf>
    <xf numFmtId="38" fontId="22" fillId="0" borderId="33" xfId="2" applyFont="1" applyBorder="1" applyAlignment="1">
      <alignment horizontal="center" vertical="center" wrapText="1"/>
    </xf>
    <xf numFmtId="38" fontId="22" fillId="0" borderId="35" xfId="2" applyFont="1" applyBorder="1" applyAlignment="1">
      <alignment horizontal="center" vertical="center" wrapText="1"/>
    </xf>
    <xf numFmtId="38" fontId="22" fillId="0" borderId="42" xfId="3" applyFont="1" applyBorder="1" applyAlignment="1">
      <alignment horizontal="center" vertical="center"/>
    </xf>
    <xf numFmtId="38" fontId="22" fillId="0" borderId="43" xfId="3" applyFont="1" applyBorder="1" applyAlignment="1">
      <alignment horizontal="center" vertical="center"/>
    </xf>
    <xf numFmtId="38" fontId="22" fillId="0" borderId="44" xfId="3" applyFont="1" applyBorder="1" applyAlignment="1">
      <alignment horizontal="center" vertical="center"/>
    </xf>
    <xf numFmtId="38" fontId="33" fillId="0" borderId="14" xfId="3" applyFont="1" applyBorder="1" applyAlignment="1">
      <alignment horizontal="center" vertical="center" wrapText="1"/>
    </xf>
    <xf numFmtId="38" fontId="33" fillId="0" borderId="15" xfId="3" applyFont="1" applyBorder="1" applyAlignment="1">
      <alignment horizontal="center" vertical="center" wrapText="1"/>
    </xf>
    <xf numFmtId="38" fontId="33" fillId="0" borderId="45" xfId="3" applyFont="1" applyBorder="1" applyAlignment="1">
      <alignment horizontal="center" vertical="center" wrapText="1"/>
    </xf>
    <xf numFmtId="38" fontId="22" fillId="0" borderId="39" xfId="2" applyFont="1" applyBorder="1" applyAlignment="1">
      <alignment horizontal="center" vertical="center" wrapText="1"/>
    </xf>
    <xf numFmtId="38" fontId="22" fillId="0" borderId="41" xfId="2" applyFont="1" applyBorder="1" applyAlignment="1">
      <alignment horizontal="center" vertical="center" wrapText="1"/>
    </xf>
    <xf numFmtId="0" fontId="25" fillId="0" borderId="46" xfId="0" applyFont="1" applyBorder="1" applyAlignment="1">
      <alignment horizontal="center" vertical="center" wrapText="1"/>
    </xf>
    <xf numFmtId="0" fontId="25"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3" fillId="0" borderId="37" xfId="0" applyFont="1" applyBorder="1" applyAlignment="1">
      <alignment horizontal="center" vertical="center" wrapText="1"/>
    </xf>
    <xf numFmtId="0" fontId="34" fillId="0" borderId="38" xfId="0" applyFont="1" applyBorder="1" applyAlignment="1">
      <alignment horizontal="center" vertical="center" wrapText="1"/>
    </xf>
    <xf numFmtId="38" fontId="25" fillId="0" borderId="50" xfId="2" applyFont="1" applyBorder="1" applyAlignment="1">
      <alignment horizontal="center" vertical="center" wrapText="1"/>
    </xf>
    <xf numFmtId="38" fontId="25" fillId="0" borderId="51" xfId="2" applyFont="1" applyBorder="1" applyAlignment="1">
      <alignment horizontal="center" vertical="center" wrapText="1"/>
    </xf>
    <xf numFmtId="38" fontId="33" fillId="0" borderId="17" xfId="3" applyFont="1" applyBorder="1" applyAlignment="1">
      <alignment horizontal="center" vertical="center" wrapText="1"/>
    </xf>
    <xf numFmtId="38" fontId="33" fillId="0" borderId="52" xfId="3" applyFont="1" applyBorder="1" applyAlignment="1">
      <alignment horizontal="center" vertical="center" wrapText="1"/>
    </xf>
    <xf numFmtId="38" fontId="22" fillId="0" borderId="42" xfId="3" applyFont="1" applyBorder="1" applyAlignment="1">
      <alignment horizontal="center" vertical="center" wrapText="1" shrinkToFit="1"/>
    </xf>
    <xf numFmtId="38" fontId="22" fillId="0" borderId="43" xfId="3" applyFont="1" applyBorder="1" applyAlignment="1">
      <alignment horizontal="center" vertical="center" wrapText="1" shrinkToFit="1"/>
    </xf>
    <xf numFmtId="38" fontId="22" fillId="0" borderId="44" xfId="3" applyFont="1" applyBorder="1" applyAlignment="1">
      <alignment horizontal="center" vertical="center" wrapText="1" shrinkToFit="1"/>
    </xf>
    <xf numFmtId="3" fontId="22" fillId="0" borderId="58" xfId="3" applyNumberFormat="1" applyFont="1" applyBorder="1" applyAlignment="1">
      <alignment vertical="center"/>
    </xf>
    <xf numFmtId="179" fontId="22" fillId="0" borderId="50" xfId="3" applyNumberFormat="1" applyFont="1" applyBorder="1" applyAlignment="1">
      <alignment horizontal="center" vertical="center"/>
    </xf>
    <xf numFmtId="179" fontId="22" fillId="0" borderId="58" xfId="3" applyNumberFormat="1" applyFont="1" applyBorder="1" applyAlignment="1">
      <alignment horizontal="center" vertical="center"/>
    </xf>
    <xf numFmtId="179" fontId="22" fillId="0" borderId="46" xfId="3" applyNumberFormat="1" applyFont="1" applyBorder="1" applyAlignment="1">
      <alignment horizontal="center" vertical="center"/>
    </xf>
    <xf numFmtId="179" fontId="22" fillId="0" borderId="60" xfId="3" applyNumberFormat="1" applyFont="1" applyBorder="1" applyAlignment="1">
      <alignment horizontal="center" vertical="center"/>
    </xf>
    <xf numFmtId="38" fontId="22" fillId="0" borderId="48" xfId="3" applyFont="1" applyBorder="1" applyAlignment="1">
      <alignment horizontal="center" vertical="center"/>
    </xf>
    <xf numFmtId="38" fontId="22" fillId="0" borderId="1" xfId="3" applyFont="1" applyBorder="1" applyAlignment="1">
      <alignment horizontal="center" vertical="center"/>
    </xf>
    <xf numFmtId="179" fontId="22" fillId="0" borderId="48" xfId="1" applyNumberFormat="1" applyFont="1" applyBorder="1" applyAlignment="1">
      <alignment horizontal="center" vertical="center" wrapText="1"/>
    </xf>
    <xf numFmtId="179" fontId="22" fillId="0" borderId="1" xfId="1" applyNumberFormat="1" applyFont="1" applyBorder="1" applyAlignment="1">
      <alignment horizontal="center" vertical="center" wrapText="1"/>
    </xf>
    <xf numFmtId="10" fontId="22" fillId="0" borderId="48" xfId="3" applyNumberFormat="1" applyFont="1" applyBorder="1" applyAlignment="1">
      <alignment horizontal="center" vertical="center" wrapText="1"/>
    </xf>
    <xf numFmtId="10" fontId="22" fillId="0" borderId="1" xfId="3" applyNumberFormat="1" applyFont="1" applyBorder="1" applyAlignment="1">
      <alignment horizontal="center" vertical="center" wrapText="1"/>
    </xf>
    <xf numFmtId="38" fontId="22" fillId="0" borderId="53" xfId="3" applyFont="1" applyBorder="1" applyAlignment="1">
      <alignment horizontal="center" vertical="center"/>
    </xf>
    <xf numFmtId="38" fontId="22" fillId="0" borderId="54" xfId="3" applyFont="1" applyBorder="1" applyAlignment="1">
      <alignment horizontal="center" vertical="center"/>
    </xf>
    <xf numFmtId="178" fontId="22" fillId="0" borderId="55" xfId="3" applyNumberFormat="1" applyFont="1" applyBorder="1" applyAlignment="1">
      <alignment vertical="center" wrapText="1"/>
    </xf>
    <xf numFmtId="178" fontId="22" fillId="0" borderId="56" xfId="3" applyNumberFormat="1" applyFont="1" applyBorder="1" applyAlignment="1">
      <alignment vertical="center" wrapText="1"/>
    </xf>
    <xf numFmtId="3" fontId="22" fillId="0" borderId="37" xfId="3" applyNumberFormat="1" applyFont="1" applyBorder="1" applyAlignment="1">
      <alignment vertical="center"/>
    </xf>
    <xf numFmtId="3" fontId="22" fillId="0" borderId="31" xfId="3" applyNumberFormat="1" applyFont="1" applyBorder="1" applyAlignment="1">
      <alignment vertical="center"/>
    </xf>
    <xf numFmtId="3" fontId="22" fillId="0" borderId="33" xfId="3" applyNumberFormat="1" applyFont="1" applyBorder="1" applyAlignment="1">
      <alignment vertical="center"/>
    </xf>
    <xf numFmtId="3" fontId="22" fillId="0" borderId="57" xfId="3" applyNumberFormat="1" applyFont="1" applyBorder="1" applyAlignment="1">
      <alignment vertical="center"/>
    </xf>
    <xf numFmtId="3" fontId="22" fillId="0" borderId="50" xfId="3" applyNumberFormat="1" applyFont="1" applyBorder="1" applyAlignment="1">
      <alignment vertical="center"/>
    </xf>
    <xf numFmtId="179" fontId="22" fillId="0" borderId="30" xfId="3" applyNumberFormat="1" applyFont="1" applyBorder="1" applyAlignment="1">
      <alignment horizontal="center" vertical="center"/>
    </xf>
    <xf numFmtId="179" fontId="22" fillId="0" borderId="31" xfId="3" applyNumberFormat="1" applyFont="1" applyBorder="1" applyAlignment="1">
      <alignment horizontal="center" vertical="center"/>
    </xf>
    <xf numFmtId="3" fontId="22" fillId="0" borderId="30" xfId="3" applyNumberFormat="1" applyFont="1" applyBorder="1" applyAlignment="1">
      <alignment vertical="center"/>
    </xf>
    <xf numFmtId="3" fontId="22" fillId="0" borderId="59" xfId="3" applyNumberFormat="1" applyFont="1" applyBorder="1" applyAlignment="1">
      <alignment vertical="center"/>
    </xf>
    <xf numFmtId="179" fontId="22" fillId="0" borderId="61" xfId="3" applyNumberFormat="1" applyFont="1" applyBorder="1" applyAlignment="1">
      <alignment horizontal="center" vertical="center"/>
    </xf>
    <xf numFmtId="179" fontId="22" fillId="0" borderId="62" xfId="3" applyNumberFormat="1" applyFont="1" applyBorder="1" applyAlignment="1">
      <alignment horizontal="center" vertical="center"/>
    </xf>
    <xf numFmtId="179" fontId="22" fillId="0" borderId="59" xfId="3" applyNumberFormat="1" applyFont="1" applyBorder="1" applyAlignment="1">
      <alignment horizontal="center" vertical="center"/>
    </xf>
    <xf numFmtId="179" fontId="22" fillId="0" borderId="57" xfId="3" applyNumberFormat="1" applyFont="1" applyBorder="1" applyAlignment="1">
      <alignment horizontal="center" vertical="center"/>
    </xf>
    <xf numFmtId="3" fontId="22" fillId="0" borderId="56" xfId="3" applyNumberFormat="1" applyFont="1" applyFill="1" applyBorder="1" applyAlignment="1">
      <alignment vertical="center"/>
    </xf>
    <xf numFmtId="3" fontId="22" fillId="0" borderId="11" xfId="3" applyNumberFormat="1" applyFont="1" applyFill="1" applyBorder="1" applyAlignment="1">
      <alignment vertical="center"/>
    </xf>
    <xf numFmtId="179" fontId="22" fillId="0" borderId="30" xfId="1" applyNumberFormat="1" applyFont="1" applyBorder="1" applyAlignment="1">
      <alignment horizontal="center" vertical="center" wrapText="1"/>
    </xf>
    <xf numFmtId="179" fontId="22" fillId="0" borderId="31" xfId="1" applyNumberFormat="1" applyFont="1" applyBorder="1" applyAlignment="1">
      <alignment horizontal="center" vertical="center" wrapText="1"/>
    </xf>
    <xf numFmtId="10" fontId="22" fillId="0" borderId="30" xfId="3" applyNumberFormat="1" applyFont="1" applyBorder="1" applyAlignment="1">
      <alignment horizontal="center" vertical="center" wrapText="1"/>
    </xf>
    <xf numFmtId="10" fontId="22" fillId="0" borderId="31" xfId="3" applyNumberFormat="1" applyFont="1" applyBorder="1" applyAlignment="1">
      <alignment horizontal="center" vertical="center" wrapText="1"/>
    </xf>
    <xf numFmtId="3" fontId="22" fillId="0" borderId="10" xfId="3" applyNumberFormat="1" applyFont="1" applyFill="1" applyBorder="1" applyAlignment="1">
      <alignment vertical="center"/>
    </xf>
    <xf numFmtId="3" fontId="22" fillId="0" borderId="12" xfId="3" applyNumberFormat="1" applyFont="1" applyFill="1" applyBorder="1" applyAlignment="1">
      <alignment vertical="center"/>
    </xf>
    <xf numFmtId="178" fontId="22" fillId="0" borderId="67" xfId="3" applyNumberFormat="1" applyFont="1" applyBorder="1" applyAlignment="1">
      <alignment vertical="center" wrapText="1"/>
    </xf>
    <xf numFmtId="3" fontId="22" fillId="0" borderId="38" xfId="3" applyNumberFormat="1" applyFont="1" applyBorder="1" applyAlignment="1">
      <alignment vertical="center"/>
    </xf>
    <xf numFmtId="3" fontId="22" fillId="0" borderId="35" xfId="3" applyNumberFormat="1" applyFont="1" applyBorder="1" applyAlignment="1">
      <alignment vertical="center"/>
    </xf>
    <xf numFmtId="38" fontId="22" fillId="0" borderId="49" xfId="3" applyFont="1" applyBorder="1" applyAlignment="1">
      <alignment horizontal="center" vertical="center"/>
    </xf>
    <xf numFmtId="3" fontId="22" fillId="0" borderId="51" xfId="3" applyNumberFormat="1" applyFont="1" applyBorder="1" applyAlignment="1">
      <alignment vertical="center"/>
    </xf>
    <xf numFmtId="3" fontId="22" fillId="0" borderId="67" xfId="3" applyNumberFormat="1" applyFont="1" applyFill="1" applyBorder="1" applyAlignment="1">
      <alignment vertical="center"/>
    </xf>
    <xf numFmtId="3" fontId="22" fillId="0" borderId="65" xfId="3" applyNumberFormat="1" applyFont="1" applyFill="1" applyBorder="1" applyAlignment="1">
      <alignment vertical="center"/>
    </xf>
    <xf numFmtId="38" fontId="22" fillId="0" borderId="68" xfId="3" applyFont="1" applyBorder="1" applyAlignment="1">
      <alignment horizontal="center" vertical="center"/>
    </xf>
    <xf numFmtId="38" fontId="22" fillId="0" borderId="69" xfId="3" applyFont="1" applyBorder="1" applyAlignment="1">
      <alignment horizontal="center" vertical="center"/>
    </xf>
    <xf numFmtId="38" fontId="22" fillId="0" borderId="14" xfId="3" applyFont="1" applyBorder="1" applyAlignment="1">
      <alignment horizontal="center" vertical="center" wrapText="1"/>
    </xf>
    <xf numFmtId="38" fontId="22" fillId="0" borderId="70" xfId="3" applyFont="1" applyBorder="1" applyAlignment="1">
      <alignment vertical="center"/>
    </xf>
    <xf numFmtId="38" fontId="22" fillId="0" borderId="71" xfId="3" applyFont="1" applyBorder="1" applyAlignment="1">
      <alignment vertical="center"/>
    </xf>
    <xf numFmtId="38" fontId="22" fillId="0" borderId="72" xfId="3" applyFont="1" applyBorder="1" applyAlignment="1">
      <alignment vertical="center"/>
    </xf>
    <xf numFmtId="38" fontId="22" fillId="0" borderId="73" xfId="3" applyFont="1" applyBorder="1" applyAlignment="1">
      <alignment vertical="center"/>
    </xf>
    <xf numFmtId="38" fontId="22" fillId="0" borderId="70" xfId="3" applyFont="1" applyBorder="1" applyAlignment="1">
      <alignment horizontal="center" vertical="center"/>
    </xf>
    <xf numFmtId="38" fontId="22" fillId="0" borderId="71" xfId="3" applyFont="1" applyBorder="1" applyAlignment="1">
      <alignment horizontal="center" vertical="center"/>
    </xf>
    <xf numFmtId="38" fontId="22" fillId="0" borderId="39" xfId="3" applyFont="1" applyBorder="1" applyAlignment="1">
      <alignment vertical="center"/>
    </xf>
    <xf numFmtId="38" fontId="22" fillId="0" borderId="41" xfId="3" applyFont="1" applyBorder="1" applyAlignment="1">
      <alignment vertical="center"/>
    </xf>
    <xf numFmtId="38" fontId="34" fillId="0" borderId="37" xfId="2" applyFont="1" applyBorder="1" applyAlignment="1">
      <alignment horizontal="center" vertical="center" wrapText="1"/>
    </xf>
    <xf numFmtId="38" fontId="34" fillId="0" borderId="38" xfId="2" applyFont="1" applyBorder="1" applyAlignment="1">
      <alignment horizontal="center" vertical="center" wrapText="1"/>
    </xf>
    <xf numFmtId="3" fontId="22" fillId="0" borderId="55" xfId="3" applyNumberFormat="1" applyFont="1" applyFill="1" applyBorder="1" applyAlignment="1">
      <alignment vertical="center"/>
    </xf>
    <xf numFmtId="3" fontId="22" fillId="0" borderId="74" xfId="3" applyNumberFormat="1" applyFont="1" applyFill="1" applyBorder="1" applyAlignment="1">
      <alignment vertical="center"/>
    </xf>
    <xf numFmtId="3" fontId="22" fillId="0" borderId="75" xfId="3" applyNumberFormat="1" applyFont="1" applyFill="1" applyBorder="1" applyAlignment="1">
      <alignment vertical="center"/>
    </xf>
    <xf numFmtId="3" fontId="22" fillId="0" borderId="27" xfId="3" applyNumberFormat="1" applyFont="1" applyFill="1" applyBorder="1" applyAlignment="1">
      <alignment vertical="center"/>
    </xf>
    <xf numFmtId="10" fontId="22" fillId="0" borderId="70" xfId="3" applyNumberFormat="1" applyFont="1" applyBorder="1" applyAlignment="1">
      <alignment horizontal="center" vertical="center" wrapText="1"/>
    </xf>
    <xf numFmtId="10" fontId="22" fillId="0" borderId="71" xfId="3" applyNumberFormat="1" applyFont="1" applyBorder="1" applyAlignment="1">
      <alignment horizontal="center" vertical="center" wrapText="1"/>
    </xf>
    <xf numFmtId="38" fontId="22" fillId="0" borderId="76" xfId="3" applyFont="1" applyFill="1" applyBorder="1" applyAlignment="1">
      <alignment vertical="center"/>
    </xf>
    <xf numFmtId="38" fontId="22" fillId="0" borderId="15" xfId="3" applyFont="1" applyFill="1" applyBorder="1" applyAlignment="1">
      <alignment vertical="center"/>
    </xf>
    <xf numFmtId="38" fontId="22" fillId="0" borderId="45" xfId="3" applyFont="1" applyFill="1" applyBorder="1" applyAlignment="1">
      <alignment vertical="center"/>
    </xf>
    <xf numFmtId="38" fontId="22" fillId="0" borderId="77" xfId="3" applyFont="1" applyFill="1" applyBorder="1" applyAlignment="1">
      <alignment vertical="center"/>
    </xf>
    <xf numFmtId="38" fontId="22" fillId="0" borderId="18" xfId="3" applyFont="1" applyFill="1" applyBorder="1" applyAlignment="1">
      <alignment vertical="center"/>
    </xf>
    <xf numFmtId="38" fontId="22" fillId="0" borderId="52" xfId="3" applyFont="1" applyFill="1" applyBorder="1" applyAlignment="1">
      <alignment vertical="center"/>
    </xf>
    <xf numFmtId="38" fontId="22" fillId="0" borderId="14" xfId="3" applyFont="1" applyFill="1" applyBorder="1" applyAlignment="1">
      <alignment vertical="center"/>
    </xf>
    <xf numFmtId="38" fontId="22" fillId="0" borderId="17" xfId="3" applyFont="1" applyFill="1" applyBorder="1" applyAlignment="1">
      <alignment vertical="center"/>
    </xf>
    <xf numFmtId="179" fontId="22" fillId="0" borderId="38" xfId="1" applyNumberFormat="1" applyFont="1" applyBorder="1" applyAlignment="1">
      <alignment horizontal="center" vertical="center" wrapText="1"/>
    </xf>
    <xf numFmtId="10" fontId="22" fillId="0" borderId="38" xfId="3" applyNumberFormat="1" applyFont="1" applyBorder="1" applyAlignment="1">
      <alignment horizontal="center" vertical="center" wrapText="1"/>
    </xf>
    <xf numFmtId="179" fontId="22" fillId="0" borderId="38" xfId="3" applyNumberFormat="1" applyFont="1" applyBorder="1" applyAlignment="1">
      <alignment horizontal="center" vertical="center"/>
    </xf>
    <xf numFmtId="10" fontId="22" fillId="0" borderId="70" xfId="3" applyNumberFormat="1" applyFont="1" applyBorder="1" applyAlignment="1">
      <alignment horizontal="center" vertical="center"/>
    </xf>
    <xf numFmtId="10" fontId="22" fillId="0" borderId="71" xfId="3" applyNumberFormat="1" applyFont="1" applyBorder="1" applyAlignment="1">
      <alignment horizontal="center" vertical="center"/>
    </xf>
    <xf numFmtId="10" fontId="22" fillId="0" borderId="78" xfId="3" applyNumberFormat="1" applyFont="1" applyBorder="1" applyAlignment="1">
      <alignment horizontal="center" vertical="center"/>
    </xf>
    <xf numFmtId="10" fontId="22" fillId="0" borderId="79" xfId="3" applyNumberFormat="1" applyFont="1" applyBorder="1" applyAlignment="1">
      <alignment horizontal="center" vertical="center"/>
    </xf>
    <xf numFmtId="10" fontId="22" fillId="0" borderId="72" xfId="3" applyNumberFormat="1" applyFont="1" applyBorder="1" applyAlignment="1">
      <alignment horizontal="center" vertical="center"/>
    </xf>
    <xf numFmtId="10" fontId="22" fillId="0" borderId="73" xfId="3" applyNumberFormat="1" applyFont="1" applyBorder="1" applyAlignment="1">
      <alignment horizontal="center" vertical="center"/>
    </xf>
    <xf numFmtId="3" fontId="22" fillId="0" borderId="63" xfId="3" applyNumberFormat="1" applyFont="1" applyFill="1" applyBorder="1" applyAlignment="1">
      <alignment vertical="center"/>
    </xf>
    <xf numFmtId="3" fontId="22" fillId="0" borderId="64" xfId="3" applyNumberFormat="1" applyFont="1" applyFill="1" applyBorder="1" applyAlignment="1">
      <alignment vertical="center"/>
    </xf>
    <xf numFmtId="38" fontId="22" fillId="0" borderId="66" xfId="3" applyFont="1" applyBorder="1" applyAlignment="1">
      <alignment horizontal="center" vertical="center"/>
    </xf>
    <xf numFmtId="3" fontId="22" fillId="0" borderId="46" xfId="3" applyNumberFormat="1" applyFont="1" applyBorder="1" applyAlignment="1">
      <alignment vertical="center" wrapText="1"/>
    </xf>
    <xf numFmtId="3" fontId="22" fillId="0" borderId="60" xfId="3" applyNumberFormat="1" applyFont="1" applyBorder="1" applyAlignment="1">
      <alignment vertical="center" wrapText="1"/>
    </xf>
    <xf numFmtId="3" fontId="22" fillId="0" borderId="48" xfId="3" applyNumberFormat="1" applyFont="1" applyBorder="1" applyAlignment="1">
      <alignment vertical="center" wrapText="1"/>
    </xf>
    <xf numFmtId="3" fontId="22" fillId="0" borderId="1" xfId="3" applyNumberFormat="1" applyFont="1" applyBorder="1" applyAlignment="1">
      <alignment vertical="center" wrapText="1"/>
    </xf>
    <xf numFmtId="38" fontId="22" fillId="0" borderId="37" xfId="3" applyFont="1" applyBorder="1" applyAlignment="1">
      <alignment horizontal="center" vertical="center"/>
    </xf>
    <xf numFmtId="38" fontId="22" fillId="0" borderId="38" xfId="3" applyFont="1" applyBorder="1" applyAlignment="1">
      <alignment horizontal="center" vertical="center"/>
    </xf>
    <xf numFmtId="38" fontId="22" fillId="0" borderId="37" xfId="2" applyFont="1" applyBorder="1" applyAlignment="1">
      <alignment horizontal="center" vertical="center" wrapText="1"/>
    </xf>
    <xf numFmtId="38" fontId="22" fillId="0" borderId="38" xfId="2" applyFont="1" applyBorder="1" applyAlignment="1">
      <alignment horizontal="center" vertical="center" wrapText="1"/>
    </xf>
    <xf numFmtId="38" fontId="25" fillId="0" borderId="63" xfId="3" applyFont="1" applyBorder="1" applyAlignment="1">
      <alignment horizontal="center" vertical="center" wrapText="1"/>
    </xf>
    <xf numFmtId="38" fontId="25" fillId="0" borderId="64" xfId="3" applyFont="1" applyBorder="1" applyAlignment="1">
      <alignment horizontal="center" vertical="center" wrapText="1"/>
    </xf>
    <xf numFmtId="38" fontId="25" fillId="0" borderId="65" xfId="3" applyFont="1" applyBorder="1" applyAlignment="1">
      <alignment horizontal="center" vertical="center" wrapText="1"/>
    </xf>
    <xf numFmtId="179" fontId="22" fillId="0" borderId="48" xfId="3" applyNumberFormat="1" applyFont="1" applyBorder="1" applyAlignment="1">
      <alignment horizontal="center" vertical="center"/>
    </xf>
    <xf numFmtId="179" fontId="22" fillId="0" borderId="1" xfId="3" applyNumberFormat="1" applyFont="1" applyBorder="1" applyAlignment="1">
      <alignment horizontal="center" vertical="center"/>
    </xf>
    <xf numFmtId="3" fontId="22" fillId="0" borderId="61" xfId="3" applyNumberFormat="1" applyFont="1" applyBorder="1" applyAlignment="1">
      <alignment vertical="center"/>
    </xf>
    <xf numFmtId="3" fontId="22" fillId="0" borderId="62" xfId="3" applyNumberFormat="1" applyFont="1" applyBorder="1" applyAlignment="1">
      <alignment vertical="center"/>
    </xf>
    <xf numFmtId="38" fontId="22" fillId="0" borderId="78" xfId="3" applyFont="1" applyBorder="1" applyAlignment="1">
      <alignment vertical="center"/>
    </xf>
    <xf numFmtId="38" fontId="22" fillId="0" borderId="79" xfId="3" applyFont="1" applyBorder="1" applyAlignment="1">
      <alignment vertical="center"/>
    </xf>
    <xf numFmtId="179" fontId="22" fillId="0" borderId="35" xfId="3" applyNumberFormat="1" applyFont="1" applyBorder="1" applyAlignment="1">
      <alignment horizontal="center" vertical="center"/>
    </xf>
    <xf numFmtId="38" fontId="22" fillId="0" borderId="72" xfId="3" applyFont="1" applyBorder="1" applyAlignment="1">
      <alignment vertical="center" wrapText="1"/>
    </xf>
    <xf numFmtId="38" fontId="22" fillId="0" borderId="73" xfId="3" applyFont="1" applyBorder="1" applyAlignment="1">
      <alignment vertical="center" wrapText="1"/>
    </xf>
    <xf numFmtId="38" fontId="22" fillId="0" borderId="70" xfId="3" applyFont="1" applyBorder="1" applyAlignment="1">
      <alignment vertical="center" wrapText="1"/>
    </xf>
    <xf numFmtId="38" fontId="22" fillId="0" borderId="71" xfId="3" applyFont="1" applyBorder="1" applyAlignment="1">
      <alignment vertical="center" wrapText="1"/>
    </xf>
    <xf numFmtId="3" fontId="22" fillId="0" borderId="41" xfId="3" applyNumberFormat="1" applyFont="1" applyBorder="1" applyAlignment="1">
      <alignment vertical="center"/>
    </xf>
    <xf numFmtId="3" fontId="22" fillId="0" borderId="47" xfId="3" applyNumberFormat="1" applyFont="1" applyBorder="1" applyAlignment="1">
      <alignment vertical="center" wrapText="1"/>
    </xf>
    <xf numFmtId="3" fontId="22" fillId="0" borderId="49" xfId="3" applyNumberFormat="1" applyFont="1" applyBorder="1" applyAlignment="1">
      <alignment vertical="center" wrapText="1"/>
    </xf>
    <xf numFmtId="38" fontId="22" fillId="0" borderId="1" xfId="3" applyFont="1" applyFill="1" applyBorder="1" applyAlignment="1">
      <alignment vertical="center" shrinkToFit="1"/>
    </xf>
    <xf numFmtId="38" fontId="22" fillId="0" borderId="10" xfId="3" applyFont="1" applyFill="1" applyBorder="1" applyAlignment="1">
      <alignment vertical="center" wrapText="1" shrinkToFit="1"/>
    </xf>
    <xf numFmtId="38" fontId="22" fillId="0" borderId="12" xfId="3" applyFont="1" applyFill="1" applyBorder="1" applyAlignment="1">
      <alignment vertical="center" wrapText="1" shrinkToFit="1"/>
    </xf>
    <xf numFmtId="38" fontId="22" fillId="0" borderId="11" xfId="3" applyFont="1" applyFill="1" applyBorder="1" applyAlignment="1">
      <alignment vertical="center" wrapText="1" shrinkToFit="1"/>
    </xf>
    <xf numFmtId="38" fontId="22" fillId="0" borderId="10" xfId="3" applyFont="1" applyBorder="1" applyAlignment="1">
      <alignment vertical="center"/>
    </xf>
    <xf numFmtId="38" fontId="22" fillId="0" borderId="12" xfId="3" applyFont="1" applyBorder="1" applyAlignment="1">
      <alignment vertical="center"/>
    </xf>
    <xf numFmtId="38" fontId="23" fillId="0" borderId="2" xfId="3" applyFont="1" applyFill="1" applyBorder="1" applyAlignment="1">
      <alignment horizontal="center" vertical="center" shrinkToFit="1"/>
    </xf>
    <xf numFmtId="38" fontId="23" fillId="0" borderId="5" xfId="3" applyFont="1" applyFill="1" applyBorder="1" applyAlignment="1">
      <alignment horizontal="center" vertical="center" shrinkToFit="1"/>
    </xf>
    <xf numFmtId="38" fontId="23" fillId="0" borderId="7" xfId="3" applyFont="1" applyFill="1" applyBorder="1" applyAlignment="1">
      <alignment horizontal="center" vertical="center" shrinkToFit="1"/>
    </xf>
    <xf numFmtId="0" fontId="22" fillId="0" borderId="8" xfId="4" applyFont="1" applyBorder="1" applyAlignment="1">
      <alignment horizontal="left" vertical="center"/>
    </xf>
    <xf numFmtId="0" fontId="22" fillId="0" borderId="10" xfId="4" applyFont="1" applyBorder="1" applyAlignment="1">
      <alignment vertical="center"/>
    </xf>
    <xf numFmtId="0" fontId="22" fillId="0" borderId="12" xfId="4" applyBorder="1" applyAlignment="1">
      <alignment vertical="center"/>
    </xf>
    <xf numFmtId="0" fontId="22" fillId="0" borderId="11" xfId="4" applyBorder="1" applyAlignment="1">
      <alignment vertical="center"/>
    </xf>
    <xf numFmtId="0" fontId="22" fillId="0" borderId="10" xfId="4" applyBorder="1" applyAlignment="1">
      <alignment horizontal="center" vertical="center"/>
    </xf>
    <xf numFmtId="0" fontId="22" fillId="0" borderId="11" xfId="4" applyBorder="1" applyAlignment="1">
      <alignment horizontal="center" vertical="center"/>
    </xf>
    <xf numFmtId="0" fontId="22" fillId="0" borderId="1" xfId="4" applyBorder="1" applyAlignment="1">
      <alignment horizontal="center" vertical="center"/>
    </xf>
    <xf numFmtId="38" fontId="23" fillId="0" borderId="1" xfId="3" applyFont="1" applyFill="1" applyBorder="1" applyAlignment="1">
      <alignment horizontal="center" vertical="center" shrinkToFit="1"/>
    </xf>
    <xf numFmtId="0" fontId="0" fillId="0" borderId="10" xfId="0" applyBorder="1" applyAlignment="1">
      <alignment vertical="center" wrapText="1"/>
    </xf>
    <xf numFmtId="0" fontId="0" fillId="0" borderId="1" xfId="0" applyBorder="1" applyAlignment="1">
      <alignment horizontal="center" vertical="center" textRotation="255"/>
    </xf>
    <xf numFmtId="0" fontId="23" fillId="0" borderId="0" xfId="0" applyFont="1" applyBorder="1" applyAlignment="1">
      <alignment horizontal="center" vertical="center" wrapText="1"/>
    </xf>
    <xf numFmtId="0" fontId="23" fillId="0" borderId="8" xfId="0" applyFont="1" applyBorder="1" applyAlignment="1">
      <alignment horizontal="center" vertical="center" wrapText="1"/>
    </xf>
    <xf numFmtId="0" fontId="0" fillId="0" borderId="0" xfId="0" applyNumberFormat="1" applyAlignment="1">
      <alignment horizontal="left" vertical="center" shrinkToFit="1"/>
    </xf>
    <xf numFmtId="0" fontId="14" fillId="0" borderId="83"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82"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7" fillId="0" borderId="0" xfId="0" applyFont="1" applyBorder="1" applyAlignment="1">
      <alignment horizontal="center" vertical="center"/>
    </xf>
    <xf numFmtId="0" fontId="17" fillId="0" borderId="36" xfId="0" applyFont="1" applyBorder="1" applyAlignment="1">
      <alignment horizontal="center" vertical="center"/>
    </xf>
    <xf numFmtId="0" fontId="17" fillId="0" borderId="21" xfId="0" applyFont="1" applyBorder="1" applyAlignment="1">
      <alignment horizontal="center" vertical="center"/>
    </xf>
    <xf numFmtId="0" fontId="18" fillId="0" borderId="0" xfId="0" applyFont="1" applyAlignment="1">
      <alignment horizontal="center"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6" xfId="0" applyFont="1" applyBorder="1" applyAlignment="1">
      <alignment horizontal="center" vertical="center"/>
    </xf>
    <xf numFmtId="0" fontId="14" fillId="0" borderId="0" xfId="0" applyFont="1" applyBorder="1" applyAlignment="1">
      <alignment horizontal="center" vertical="center"/>
    </xf>
    <xf numFmtId="0" fontId="14" fillId="0" borderId="6" xfId="0" applyFont="1" applyBorder="1" applyAlignment="1">
      <alignment horizontal="center" vertical="center"/>
    </xf>
    <xf numFmtId="0" fontId="14" fillId="0" borderId="84" xfId="0" applyFont="1" applyBorder="1" applyAlignment="1">
      <alignment horizontal="center" vertical="center"/>
    </xf>
    <xf numFmtId="0" fontId="14" fillId="0" borderId="25" xfId="0" applyFont="1" applyBorder="1" applyAlignment="1">
      <alignment horizontal="center" vertical="center"/>
    </xf>
    <xf numFmtId="0" fontId="14" fillId="0" borderId="85"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52" xfId="0" applyFont="1" applyBorder="1" applyAlignment="1">
      <alignment horizontal="center" vertical="center"/>
    </xf>
    <xf numFmtId="0" fontId="14" fillId="0" borderId="55" xfId="0" applyFont="1" applyBorder="1" applyAlignment="1">
      <alignment horizontal="center" vertical="center"/>
    </xf>
    <xf numFmtId="0" fontId="14" fillId="0" borderId="74" xfId="0" applyFont="1" applyBorder="1" applyAlignment="1">
      <alignment horizontal="center" vertical="center"/>
    </xf>
    <xf numFmtId="0" fontId="14" fillId="0" borderId="86" xfId="0" applyFont="1" applyBorder="1" applyAlignment="1">
      <alignment horizontal="center" vertical="center"/>
    </xf>
    <xf numFmtId="0" fontId="14" fillId="0" borderId="87" xfId="0" applyFont="1" applyBorder="1" applyAlignment="1">
      <alignment horizontal="center" vertical="center"/>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14" fillId="0" borderId="67" xfId="0" applyFont="1" applyBorder="1" applyAlignment="1">
      <alignment horizontal="center" vertical="center"/>
    </xf>
    <xf numFmtId="0" fontId="14" fillId="0" borderId="65" xfId="0" applyFont="1" applyBorder="1" applyAlignment="1">
      <alignment horizontal="center" vertical="center"/>
    </xf>
    <xf numFmtId="0" fontId="14" fillId="0" borderId="0" xfId="0" applyFont="1" applyBorder="1" applyAlignment="1">
      <alignment horizontal="left" vertical="center" wrapText="1"/>
    </xf>
    <xf numFmtId="0" fontId="14" fillId="0" borderId="0" xfId="0" applyFont="1" applyBorder="1" applyAlignment="1">
      <alignment vertical="center" shrinkToFit="1"/>
    </xf>
    <xf numFmtId="0" fontId="14" fillId="0" borderId="0" xfId="0" applyFont="1" applyBorder="1" applyAlignment="1">
      <alignment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cellXfs>
  <cellStyles count="5">
    <cellStyle name="パーセント" xfId="1" builtinId="5"/>
    <cellStyle name="桁区切り" xfId="2" builtinId="6"/>
    <cellStyle name="桁区切り 2" xfId="3"/>
    <cellStyle name="標準" xfId="0" builtinId="0"/>
    <cellStyle name="標準 2" xfId="4"/>
  </cellStyles>
  <dxfs count="3">
    <dxf>
      <font>
        <color theme="0"/>
      </font>
      <fill>
        <patternFill>
          <bgColor theme="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124728</xdr:colOff>
      <xdr:row>1</xdr:row>
      <xdr:rowOff>64192</xdr:rowOff>
    </xdr:from>
    <xdr:to>
      <xdr:col>10</xdr:col>
      <xdr:colOff>557651</xdr:colOff>
      <xdr:row>12</xdr:row>
      <xdr:rowOff>139148</xdr:rowOff>
    </xdr:to>
    <xdr:sp macro="" textlink="">
      <xdr:nvSpPr>
        <xdr:cNvPr id="2" name="角丸四角形 1"/>
        <xdr:cNvSpPr/>
      </xdr:nvSpPr>
      <xdr:spPr>
        <a:xfrm>
          <a:off x="9997598" y="254692"/>
          <a:ext cx="2702126" cy="102745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t>このシートは様式ではありません。</a:t>
          </a:r>
          <a:endParaRPr kumimoji="1" lang="en-US" altLang="ja-JP" sz="1050"/>
        </a:p>
        <a:p>
          <a:pPr algn="l">
            <a:lnSpc>
              <a:spcPts val="1200"/>
            </a:lnSpc>
          </a:pPr>
          <a:r>
            <a:rPr kumimoji="1" lang="ja-JP" altLang="en-US" sz="1050"/>
            <a:t>入力用シートになります。</a:t>
          </a:r>
          <a:endParaRPr kumimoji="1" lang="en-US" altLang="ja-JP" sz="1050"/>
        </a:p>
        <a:p>
          <a:pPr algn="l">
            <a:lnSpc>
              <a:spcPts val="1200"/>
            </a:lnSpc>
          </a:pPr>
          <a:r>
            <a:rPr kumimoji="1" lang="ja-JP" altLang="en-US" sz="1050"/>
            <a:t>色付きセルに入力し、様式のシートをそれぞれ印刷してください。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136072</xdr:colOff>
      <xdr:row>6</xdr:row>
      <xdr:rowOff>95250</xdr:rowOff>
    </xdr:from>
    <xdr:to>
      <xdr:col>24</xdr:col>
      <xdr:colOff>769623</xdr:colOff>
      <xdr:row>8</xdr:row>
      <xdr:rowOff>180975</xdr:rowOff>
    </xdr:to>
    <xdr:sp macro="" textlink="">
      <xdr:nvSpPr>
        <xdr:cNvPr id="3" name="角丸四角形吹き出し 2"/>
        <xdr:cNvSpPr/>
      </xdr:nvSpPr>
      <xdr:spPr>
        <a:xfrm>
          <a:off x="15797893" y="1905000"/>
          <a:ext cx="2575153" cy="657225"/>
        </a:xfrm>
        <a:prstGeom prst="wedgeRoundRectCallout">
          <a:avLst>
            <a:gd name="adj1" fmla="val -17513"/>
            <a:gd name="adj2" fmla="val 3351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1">
              <a:solidFill>
                <a:srgbClr val="FF0000"/>
              </a:solidFill>
            </a:rPr>
            <a:t>申請のない行については、計算式を消去または行を非表示にする。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467845</xdr:colOff>
      <xdr:row>13</xdr:row>
      <xdr:rowOff>1682</xdr:rowOff>
    </xdr:from>
    <xdr:to>
      <xdr:col>4</xdr:col>
      <xdr:colOff>467845</xdr:colOff>
      <xdr:row>14</xdr:row>
      <xdr:rowOff>190913</xdr:rowOff>
    </xdr:to>
    <xdr:cxnSp macro="">
      <xdr:nvCxnSpPr>
        <xdr:cNvPr id="2" name="直線矢印コネクタ 1"/>
        <xdr:cNvCxnSpPr/>
      </xdr:nvCxnSpPr>
      <xdr:spPr>
        <a:xfrm flipH="1">
          <a:off x="2658595" y="2621057"/>
          <a:ext cx="0" cy="389256"/>
        </a:xfrm>
        <a:prstGeom prst="straightConnector1">
          <a:avLst/>
        </a:prstGeom>
        <a:ln w="57150">
          <a:solidFill>
            <a:schemeClr val="tx1">
              <a:lumMod val="65000"/>
              <a:lumOff val="35000"/>
            </a:schemeClr>
          </a:solidFill>
          <a:prstDash val="sysDot"/>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5"/>
  <sheetViews>
    <sheetView tabSelected="1" view="pageBreakPreview" topLeftCell="A40" zoomScale="85" zoomScaleNormal="70" zoomScaleSheetLayoutView="85" workbookViewId="0">
      <selection activeCell="G55" sqref="G55"/>
    </sheetView>
  </sheetViews>
  <sheetFormatPr defaultRowHeight="15" customHeight="1" x14ac:dyDescent="0.15"/>
  <cols>
    <col min="1" max="1" width="3.375" style="95" bestFit="1" customWidth="1"/>
    <col min="2" max="2" width="16.875" style="95" bestFit="1" customWidth="1"/>
    <col min="3" max="3" width="28.875" style="95" bestFit="1" customWidth="1"/>
    <col min="4" max="4" width="2.375" style="117" bestFit="1" customWidth="1"/>
    <col min="5" max="5" width="30.625" style="95" bestFit="1" customWidth="1"/>
    <col min="6" max="6" width="4.75" style="95" bestFit="1" customWidth="1"/>
    <col min="7" max="7" width="44.125" style="95" bestFit="1" customWidth="1"/>
    <col min="8" max="8" width="3.625" style="95" customWidth="1"/>
    <col min="9" max="9" width="22.625" style="95" customWidth="1"/>
    <col min="10" max="10" width="3.625" style="95" customWidth="1"/>
    <col min="11" max="11" width="8.625" style="100" customWidth="1"/>
    <col min="12" max="16384" width="9" style="95"/>
  </cols>
  <sheetData>
    <row r="1" spans="1:11" ht="15" customHeight="1" x14ac:dyDescent="0.15">
      <c r="B1" s="95" t="s">
        <v>176</v>
      </c>
      <c r="D1" s="99" t="s">
        <v>239</v>
      </c>
      <c r="E1" s="95" t="s">
        <v>177</v>
      </c>
      <c r="G1" s="95" t="s">
        <v>178</v>
      </c>
    </row>
    <row r="2" spans="1:11" ht="15" customHeight="1" x14ac:dyDescent="0.15">
      <c r="A2" s="95">
        <v>1</v>
      </c>
      <c r="B2" s="96" t="s">
        <v>6</v>
      </c>
      <c r="C2" s="96"/>
      <c r="D2" s="101" t="s">
        <v>299</v>
      </c>
      <c r="E2" s="102" t="s">
        <v>361</v>
      </c>
      <c r="F2" s="95" t="s">
        <v>180</v>
      </c>
      <c r="I2" s="100"/>
      <c r="K2" s="95"/>
    </row>
    <row r="3" spans="1:11" ht="15" customHeight="1" x14ac:dyDescent="0.15">
      <c r="A3" s="95">
        <v>2</v>
      </c>
      <c r="B3" s="103" t="s">
        <v>254</v>
      </c>
      <c r="C3" s="98" t="s">
        <v>7</v>
      </c>
      <c r="D3" s="104"/>
      <c r="E3" s="105" t="s">
        <v>129</v>
      </c>
      <c r="F3" s="106" t="s">
        <v>181</v>
      </c>
      <c r="G3" s="106" t="s">
        <v>255</v>
      </c>
      <c r="I3" s="100"/>
      <c r="K3" s="95"/>
    </row>
    <row r="4" spans="1:11" ht="15" customHeight="1" x14ac:dyDescent="0.15">
      <c r="A4" s="95">
        <v>3</v>
      </c>
      <c r="B4" s="103" t="s">
        <v>254</v>
      </c>
      <c r="C4" s="98" t="s">
        <v>8</v>
      </c>
      <c r="D4" s="101" t="s">
        <v>299</v>
      </c>
      <c r="E4" s="105" t="s">
        <v>130</v>
      </c>
      <c r="F4" s="106" t="s">
        <v>181</v>
      </c>
      <c r="G4" s="106" t="s">
        <v>300</v>
      </c>
      <c r="I4" s="100"/>
      <c r="K4" s="95"/>
    </row>
    <row r="5" spans="1:11" ht="15" customHeight="1" x14ac:dyDescent="0.15">
      <c r="B5" s="103"/>
      <c r="C5" s="98" t="s">
        <v>339</v>
      </c>
      <c r="D5" s="159" t="s">
        <v>299</v>
      </c>
      <c r="E5" s="168">
        <v>1234567890123</v>
      </c>
      <c r="F5" s="106" t="s">
        <v>180</v>
      </c>
      <c r="G5" s="106" t="s">
        <v>340</v>
      </c>
      <c r="I5" s="100"/>
      <c r="K5" s="95"/>
    </row>
    <row r="6" spans="1:11" ht="15" customHeight="1" x14ac:dyDescent="0.15">
      <c r="A6" s="95">
        <v>4</v>
      </c>
      <c r="B6" s="103" t="s">
        <v>254</v>
      </c>
      <c r="C6" s="98" t="s">
        <v>301</v>
      </c>
      <c r="D6" s="101" t="s">
        <v>299</v>
      </c>
      <c r="E6" s="105" t="s">
        <v>302</v>
      </c>
      <c r="F6" s="106"/>
      <c r="G6" s="106" t="s">
        <v>294</v>
      </c>
      <c r="I6" s="100"/>
      <c r="K6" s="95"/>
    </row>
    <row r="7" spans="1:11" ht="15" customHeight="1" x14ac:dyDescent="0.15">
      <c r="A7" s="95">
        <v>5</v>
      </c>
      <c r="B7" s="103" t="s">
        <v>291</v>
      </c>
      <c r="C7" s="95" t="s">
        <v>40</v>
      </c>
      <c r="D7" s="101" t="s">
        <v>299</v>
      </c>
      <c r="E7" s="108" t="s">
        <v>303</v>
      </c>
      <c r="F7" s="96" t="s">
        <v>180</v>
      </c>
      <c r="G7" s="96" t="s">
        <v>304</v>
      </c>
      <c r="I7" s="100"/>
      <c r="K7" s="95"/>
    </row>
    <row r="8" spans="1:11" ht="15" customHeight="1" x14ac:dyDescent="0.15">
      <c r="A8" s="95">
        <v>6</v>
      </c>
      <c r="B8" s="103" t="s">
        <v>291</v>
      </c>
      <c r="C8" s="98" t="s">
        <v>10</v>
      </c>
      <c r="D8" s="101" t="s">
        <v>299</v>
      </c>
      <c r="E8" s="105" t="s">
        <v>131</v>
      </c>
      <c r="F8" s="96" t="s">
        <v>181</v>
      </c>
      <c r="G8" s="106"/>
      <c r="I8" s="100"/>
      <c r="K8" s="95"/>
    </row>
    <row r="9" spans="1:11" ht="15" customHeight="1" x14ac:dyDescent="0.15">
      <c r="A9" s="95">
        <v>7</v>
      </c>
      <c r="B9" s="103" t="s">
        <v>291</v>
      </c>
      <c r="C9" s="98" t="s">
        <v>292</v>
      </c>
      <c r="D9" s="101" t="s">
        <v>299</v>
      </c>
      <c r="E9" s="105" t="s">
        <v>133</v>
      </c>
      <c r="F9" s="96" t="s">
        <v>181</v>
      </c>
      <c r="G9" s="106"/>
      <c r="I9" s="100"/>
      <c r="K9" s="95"/>
    </row>
    <row r="10" spans="1:11" ht="15" customHeight="1" x14ac:dyDescent="0.15">
      <c r="A10" s="95">
        <v>8</v>
      </c>
      <c r="B10" s="103" t="s">
        <v>291</v>
      </c>
      <c r="C10" s="98" t="s">
        <v>21</v>
      </c>
      <c r="D10" s="101" t="s">
        <v>299</v>
      </c>
      <c r="E10" s="105" t="s">
        <v>305</v>
      </c>
      <c r="F10" s="106"/>
      <c r="G10" s="106"/>
      <c r="I10" s="100"/>
      <c r="K10" s="95"/>
    </row>
    <row r="11" spans="1:11" ht="15" customHeight="1" x14ac:dyDescent="0.15">
      <c r="A11" s="95">
        <v>9</v>
      </c>
      <c r="B11" s="97" t="s">
        <v>192</v>
      </c>
      <c r="C11" s="89" t="s">
        <v>193</v>
      </c>
      <c r="D11" s="104"/>
      <c r="E11" s="107"/>
      <c r="F11" s="106" t="s">
        <v>180</v>
      </c>
      <c r="G11" s="106" t="s">
        <v>306</v>
      </c>
      <c r="I11" s="100"/>
      <c r="K11" s="95"/>
    </row>
    <row r="12" spans="1:11" ht="15" customHeight="1" x14ac:dyDescent="0.15">
      <c r="A12" s="95">
        <v>10</v>
      </c>
      <c r="B12" s="96" t="s">
        <v>179</v>
      </c>
      <c r="C12" s="96"/>
      <c r="D12" s="101" t="s">
        <v>299</v>
      </c>
      <c r="E12" s="105" t="s">
        <v>132</v>
      </c>
      <c r="F12" s="96"/>
      <c r="G12" s="96"/>
      <c r="J12" s="100"/>
      <c r="K12" s="95"/>
    </row>
    <row r="13" spans="1:11" ht="15" customHeight="1" x14ac:dyDescent="0.15">
      <c r="A13" s="95">
        <v>11</v>
      </c>
      <c r="B13" s="95" t="s">
        <v>187</v>
      </c>
      <c r="C13" s="95" t="s">
        <v>40</v>
      </c>
      <c r="D13" s="101" t="s">
        <v>299</v>
      </c>
      <c r="E13" s="108" t="s">
        <v>303</v>
      </c>
      <c r="F13" s="96" t="s">
        <v>180</v>
      </c>
      <c r="G13" s="96" t="s">
        <v>304</v>
      </c>
      <c r="H13" s="97"/>
      <c r="K13" s="95"/>
    </row>
    <row r="14" spans="1:11" ht="15" customHeight="1" x14ac:dyDescent="0.15">
      <c r="A14" s="95">
        <v>12</v>
      </c>
      <c r="B14" s="95" t="s">
        <v>187</v>
      </c>
      <c r="C14" s="98" t="s">
        <v>10</v>
      </c>
      <c r="D14" s="101" t="s">
        <v>299</v>
      </c>
      <c r="E14" s="105" t="s">
        <v>131</v>
      </c>
      <c r="F14" s="96" t="s">
        <v>181</v>
      </c>
      <c r="G14" s="96"/>
      <c r="H14" s="97"/>
      <c r="K14" s="95"/>
    </row>
    <row r="15" spans="1:11" ht="15" customHeight="1" x14ac:dyDescent="0.15">
      <c r="A15" s="95">
        <v>13</v>
      </c>
      <c r="B15" s="95" t="s">
        <v>187</v>
      </c>
      <c r="C15" s="98" t="s">
        <v>292</v>
      </c>
      <c r="D15" s="101" t="s">
        <v>299</v>
      </c>
      <c r="E15" s="105" t="s">
        <v>133</v>
      </c>
      <c r="F15" s="96" t="s">
        <v>181</v>
      </c>
      <c r="G15" s="96"/>
      <c r="H15" s="96"/>
      <c r="I15" s="97"/>
      <c r="K15" s="95"/>
    </row>
    <row r="16" spans="1:11" ht="15" customHeight="1" x14ac:dyDescent="0.15">
      <c r="A16" s="95">
        <v>14</v>
      </c>
      <c r="B16" s="95" t="s">
        <v>187</v>
      </c>
      <c r="C16" s="98" t="s">
        <v>21</v>
      </c>
      <c r="D16" s="101" t="s">
        <v>299</v>
      </c>
      <c r="E16" s="105" t="s">
        <v>305</v>
      </c>
      <c r="F16" s="96"/>
      <c r="G16" s="96"/>
      <c r="H16" s="96"/>
      <c r="I16" s="97"/>
      <c r="K16" s="95"/>
    </row>
    <row r="17" spans="1:11" ht="15" customHeight="1" x14ac:dyDescent="0.15">
      <c r="A17" s="95">
        <v>15</v>
      </c>
      <c r="B17" s="96" t="s">
        <v>182</v>
      </c>
      <c r="D17" s="101" t="s">
        <v>299</v>
      </c>
      <c r="E17" s="105" t="s">
        <v>189</v>
      </c>
      <c r="F17" s="96"/>
      <c r="G17" s="96" t="s">
        <v>237</v>
      </c>
      <c r="H17" s="96"/>
      <c r="I17" s="97"/>
      <c r="K17" s="95"/>
    </row>
    <row r="18" spans="1:11" ht="15" customHeight="1" x14ac:dyDescent="0.15">
      <c r="A18" s="95">
        <v>16</v>
      </c>
      <c r="B18" s="96" t="s">
        <v>182</v>
      </c>
      <c r="C18" s="95" t="s">
        <v>236</v>
      </c>
      <c r="D18" s="101" t="s">
        <v>299</v>
      </c>
      <c r="E18" s="105" t="s">
        <v>298</v>
      </c>
      <c r="F18" s="96"/>
      <c r="G18" s="96" t="s">
        <v>238</v>
      </c>
      <c r="H18" s="96"/>
      <c r="I18" s="97"/>
      <c r="K18" s="95"/>
    </row>
    <row r="19" spans="1:11" ht="15" customHeight="1" x14ac:dyDescent="0.15">
      <c r="A19" s="95">
        <v>17</v>
      </c>
      <c r="B19" s="96" t="s">
        <v>183</v>
      </c>
      <c r="C19" s="96"/>
      <c r="D19" s="101" t="s">
        <v>307</v>
      </c>
      <c r="E19" s="105" t="s">
        <v>188</v>
      </c>
      <c r="F19" s="97"/>
      <c r="G19" s="100" t="s">
        <v>227</v>
      </c>
      <c r="H19" s="89"/>
      <c r="I19" s="97"/>
      <c r="K19" s="95"/>
    </row>
    <row r="20" spans="1:11" ht="15" customHeight="1" x14ac:dyDescent="0.15">
      <c r="A20" s="95">
        <v>18</v>
      </c>
      <c r="B20" s="96" t="s">
        <v>184</v>
      </c>
      <c r="C20" s="96" t="s">
        <v>185</v>
      </c>
      <c r="D20" s="101" t="s">
        <v>307</v>
      </c>
      <c r="E20" s="105">
        <v>3</v>
      </c>
      <c r="F20" s="106" t="s">
        <v>180</v>
      </c>
      <c r="G20" s="109"/>
      <c r="H20" s="89"/>
      <c r="I20" s="97"/>
      <c r="K20" s="95"/>
    </row>
    <row r="21" spans="1:11" ht="15" customHeight="1" x14ac:dyDescent="0.15">
      <c r="A21" s="95">
        <v>19</v>
      </c>
      <c r="B21" s="96" t="s">
        <v>184</v>
      </c>
      <c r="C21" s="96" t="s">
        <v>186</v>
      </c>
      <c r="D21" s="101" t="s">
        <v>308</v>
      </c>
      <c r="E21" s="105">
        <v>0</v>
      </c>
      <c r="F21" s="106" t="s">
        <v>180</v>
      </c>
      <c r="G21" s="96"/>
      <c r="H21" s="89"/>
      <c r="I21" s="97"/>
      <c r="K21" s="95"/>
    </row>
    <row r="22" spans="1:11" ht="15" customHeight="1" x14ac:dyDescent="0.15">
      <c r="A22" s="95">
        <v>20</v>
      </c>
      <c r="B22" s="96" t="s">
        <v>201</v>
      </c>
      <c r="C22" s="96" t="s">
        <v>202</v>
      </c>
      <c r="D22" s="101" t="s">
        <v>308</v>
      </c>
      <c r="E22" s="110">
        <v>885.55</v>
      </c>
      <c r="F22" s="106" t="s">
        <v>180</v>
      </c>
      <c r="G22" s="96"/>
      <c r="H22" s="96"/>
      <c r="I22" s="97"/>
      <c r="K22" s="95"/>
    </row>
    <row r="23" spans="1:11" ht="15" customHeight="1" x14ac:dyDescent="0.15">
      <c r="A23" s="95">
        <v>21</v>
      </c>
      <c r="B23" s="96" t="s">
        <v>203</v>
      </c>
      <c r="C23" s="96"/>
      <c r="D23" s="101" t="s">
        <v>308</v>
      </c>
      <c r="E23" s="111" t="s">
        <v>190</v>
      </c>
      <c r="F23" s="109"/>
      <c r="G23" s="96" t="s">
        <v>200</v>
      </c>
      <c r="H23" s="96"/>
      <c r="I23" s="97"/>
      <c r="K23" s="95"/>
    </row>
    <row r="24" spans="1:11" ht="15" customHeight="1" x14ac:dyDescent="0.15">
      <c r="A24" s="95">
        <v>22</v>
      </c>
      <c r="B24" s="97" t="s">
        <v>191</v>
      </c>
      <c r="C24" s="96" t="s">
        <v>47</v>
      </c>
      <c r="D24" s="101" t="s">
        <v>308</v>
      </c>
      <c r="E24" s="112" t="s">
        <v>356</v>
      </c>
      <c r="F24" s="96"/>
      <c r="G24" s="96" t="s">
        <v>199</v>
      </c>
      <c r="H24" s="96"/>
      <c r="I24" s="97"/>
      <c r="K24" s="95"/>
    </row>
    <row r="25" spans="1:11" ht="15" customHeight="1" x14ac:dyDescent="0.15">
      <c r="A25" s="95">
        <v>23</v>
      </c>
      <c r="B25" s="97" t="s">
        <v>191</v>
      </c>
      <c r="C25" s="96" t="s">
        <v>48</v>
      </c>
      <c r="D25" s="101" t="s">
        <v>308</v>
      </c>
      <c r="E25" s="112" t="s">
        <v>355</v>
      </c>
      <c r="F25" s="96"/>
      <c r="G25" s="96" t="s">
        <v>198</v>
      </c>
      <c r="H25" s="96"/>
      <c r="I25" s="97"/>
      <c r="K25" s="95"/>
    </row>
    <row r="26" spans="1:11" ht="15" customHeight="1" x14ac:dyDescent="0.15">
      <c r="A26" s="95">
        <v>24</v>
      </c>
      <c r="B26" s="96" t="s">
        <v>196</v>
      </c>
      <c r="C26" s="96"/>
      <c r="D26" s="101" t="s">
        <v>308</v>
      </c>
      <c r="E26" s="105" t="s">
        <v>309</v>
      </c>
      <c r="F26" s="96"/>
      <c r="G26" s="96"/>
      <c r="H26" s="96"/>
      <c r="I26" s="97"/>
      <c r="K26" s="95"/>
    </row>
    <row r="27" spans="1:11" ht="15" customHeight="1" x14ac:dyDescent="0.15">
      <c r="A27" s="95">
        <v>25</v>
      </c>
      <c r="B27" s="96" t="s">
        <v>195</v>
      </c>
      <c r="C27" s="96"/>
      <c r="D27" s="101" t="s">
        <v>308</v>
      </c>
      <c r="E27" s="105" t="s">
        <v>197</v>
      </c>
      <c r="F27" s="96"/>
      <c r="G27" s="96" t="s">
        <v>194</v>
      </c>
      <c r="H27" s="96"/>
      <c r="I27" s="97"/>
      <c r="K27" s="95"/>
    </row>
    <row r="28" spans="1:11" ht="15" customHeight="1" x14ac:dyDescent="0.15">
      <c r="A28" s="95">
        <v>26</v>
      </c>
      <c r="B28" s="96" t="s">
        <v>204</v>
      </c>
      <c r="C28" s="96"/>
      <c r="D28" s="101" t="s">
        <v>308</v>
      </c>
      <c r="E28" s="105" t="s">
        <v>310</v>
      </c>
      <c r="F28" s="96" t="s">
        <v>180</v>
      </c>
      <c r="G28" s="96" t="s">
        <v>310</v>
      </c>
      <c r="H28" s="96"/>
      <c r="I28" s="97"/>
      <c r="K28" s="95"/>
    </row>
    <row r="29" spans="1:11" ht="15" customHeight="1" x14ac:dyDescent="0.15">
      <c r="A29" s="95">
        <v>27</v>
      </c>
      <c r="B29" s="96" t="s">
        <v>206</v>
      </c>
      <c r="C29" s="96" t="s">
        <v>211</v>
      </c>
      <c r="D29" s="101" t="s">
        <v>311</v>
      </c>
      <c r="E29" s="105" t="s">
        <v>208</v>
      </c>
      <c r="F29" s="96"/>
      <c r="G29" s="96" t="s">
        <v>207</v>
      </c>
      <c r="H29" s="96"/>
      <c r="I29" s="97"/>
      <c r="K29" s="95"/>
    </row>
    <row r="30" spans="1:11" ht="15" customHeight="1" x14ac:dyDescent="0.15">
      <c r="A30" s="95">
        <v>28</v>
      </c>
      <c r="B30" s="96" t="s">
        <v>206</v>
      </c>
      <c r="C30" s="96" t="s">
        <v>205</v>
      </c>
      <c r="D30" s="101" t="s">
        <v>311</v>
      </c>
      <c r="E30" s="105" t="s">
        <v>209</v>
      </c>
      <c r="F30" s="96"/>
      <c r="G30" s="96" t="s">
        <v>210</v>
      </c>
      <c r="H30" s="96"/>
      <c r="I30" s="97"/>
      <c r="K30" s="95"/>
    </row>
    <row r="31" spans="1:11" ht="15" customHeight="1" x14ac:dyDescent="0.15">
      <c r="A31" s="95">
        <v>29</v>
      </c>
      <c r="B31" s="96" t="s">
        <v>206</v>
      </c>
      <c r="C31" s="96" t="s">
        <v>3</v>
      </c>
      <c r="D31" s="101" t="s">
        <v>311</v>
      </c>
      <c r="E31" s="107">
        <v>1234567</v>
      </c>
      <c r="F31" s="96"/>
      <c r="G31" s="96"/>
      <c r="H31" s="96"/>
      <c r="I31" s="97"/>
      <c r="K31" s="95"/>
    </row>
    <row r="32" spans="1:11" ht="15" customHeight="1" x14ac:dyDescent="0.15">
      <c r="A32" s="95">
        <v>30</v>
      </c>
      <c r="B32" s="96" t="s">
        <v>212</v>
      </c>
      <c r="C32" s="96" t="s">
        <v>19</v>
      </c>
      <c r="D32" s="101" t="s">
        <v>311</v>
      </c>
      <c r="E32" s="105" t="s">
        <v>213</v>
      </c>
      <c r="F32" s="96"/>
      <c r="G32" s="96"/>
      <c r="H32" s="96"/>
      <c r="I32" s="97"/>
      <c r="K32" s="95"/>
    </row>
    <row r="33" spans="1:11" ht="15" customHeight="1" x14ac:dyDescent="0.15">
      <c r="A33" s="95">
        <v>31</v>
      </c>
      <c r="B33" s="96" t="s">
        <v>212</v>
      </c>
      <c r="C33" s="96" t="s">
        <v>205</v>
      </c>
      <c r="D33" s="101" t="s">
        <v>311</v>
      </c>
      <c r="E33" s="105" t="s">
        <v>214</v>
      </c>
      <c r="F33" s="96"/>
      <c r="G33" s="96"/>
      <c r="H33" s="96"/>
      <c r="I33" s="97"/>
      <c r="K33" s="95"/>
    </row>
    <row r="34" spans="1:11" ht="15" customHeight="1" x14ac:dyDescent="0.15">
      <c r="A34" s="95">
        <v>32</v>
      </c>
      <c r="B34" s="96" t="s">
        <v>212</v>
      </c>
      <c r="C34" s="96" t="s">
        <v>3</v>
      </c>
      <c r="D34" s="101" t="s">
        <v>311</v>
      </c>
      <c r="E34" s="107">
        <v>12345</v>
      </c>
      <c r="F34" s="96"/>
      <c r="G34" s="96"/>
      <c r="H34" s="96"/>
      <c r="I34" s="97"/>
      <c r="K34" s="95"/>
    </row>
    <row r="35" spans="1:11" ht="15" customHeight="1" x14ac:dyDescent="0.15">
      <c r="A35" s="95">
        <v>33</v>
      </c>
      <c r="B35" s="96" t="s">
        <v>216</v>
      </c>
      <c r="C35" s="96" t="s">
        <v>104</v>
      </c>
      <c r="D35" s="101" t="s">
        <v>311</v>
      </c>
      <c r="E35" s="107" t="s">
        <v>188</v>
      </c>
      <c r="F35" s="96"/>
      <c r="G35" s="96" t="s">
        <v>228</v>
      </c>
      <c r="H35" s="96"/>
      <c r="I35" s="97"/>
      <c r="K35" s="95"/>
    </row>
    <row r="36" spans="1:11" ht="15" customHeight="1" x14ac:dyDescent="0.15">
      <c r="A36" s="95">
        <v>34</v>
      </c>
      <c r="B36" s="96" t="s">
        <v>216</v>
      </c>
      <c r="C36" s="96" t="s">
        <v>106</v>
      </c>
      <c r="D36" s="101" t="s">
        <v>311</v>
      </c>
      <c r="E36" s="107" t="s">
        <v>220</v>
      </c>
      <c r="F36" s="96"/>
      <c r="G36" s="96"/>
      <c r="H36" s="96"/>
      <c r="I36" s="97"/>
      <c r="K36" s="95"/>
    </row>
    <row r="37" spans="1:11" ht="15" customHeight="1" x14ac:dyDescent="0.15">
      <c r="A37" s="95">
        <v>35</v>
      </c>
      <c r="B37" s="96" t="s">
        <v>216</v>
      </c>
      <c r="C37" s="96" t="s">
        <v>215</v>
      </c>
      <c r="D37" s="101" t="s">
        <v>311</v>
      </c>
      <c r="E37" s="107" t="s">
        <v>221</v>
      </c>
      <c r="F37" s="96"/>
      <c r="G37" s="96"/>
      <c r="H37" s="96"/>
      <c r="I37" s="97"/>
      <c r="K37" s="95"/>
    </row>
    <row r="38" spans="1:11" ht="15" customHeight="1" x14ac:dyDescent="0.15">
      <c r="A38" s="95">
        <v>36</v>
      </c>
      <c r="B38" s="96" t="s">
        <v>217</v>
      </c>
      <c r="C38" s="96" t="s">
        <v>104</v>
      </c>
      <c r="D38" s="104"/>
      <c r="E38" s="107" t="s">
        <v>224</v>
      </c>
      <c r="F38" s="96"/>
      <c r="G38" s="96"/>
      <c r="H38" s="96"/>
      <c r="I38" s="97"/>
      <c r="K38" s="95"/>
    </row>
    <row r="39" spans="1:11" ht="15" customHeight="1" x14ac:dyDescent="0.15">
      <c r="A39" s="95">
        <v>37</v>
      </c>
      <c r="B39" s="96" t="s">
        <v>217</v>
      </c>
      <c r="C39" s="96" t="s">
        <v>106</v>
      </c>
      <c r="D39" s="104"/>
      <c r="E39" s="107" t="s">
        <v>222</v>
      </c>
      <c r="F39" s="96"/>
      <c r="G39" s="96"/>
      <c r="H39" s="96"/>
      <c r="I39" s="97"/>
      <c r="K39" s="95"/>
    </row>
    <row r="40" spans="1:11" ht="15" customHeight="1" x14ac:dyDescent="0.15">
      <c r="A40" s="95">
        <v>38</v>
      </c>
      <c r="B40" s="96" t="s">
        <v>217</v>
      </c>
      <c r="C40" s="96" t="s">
        <v>215</v>
      </c>
      <c r="D40" s="104"/>
      <c r="E40" s="107" t="s">
        <v>223</v>
      </c>
      <c r="F40" s="96"/>
      <c r="G40" s="96"/>
      <c r="H40" s="96"/>
      <c r="I40" s="97"/>
      <c r="K40" s="95"/>
    </row>
    <row r="41" spans="1:11" ht="15" customHeight="1" x14ac:dyDescent="0.15">
      <c r="A41" s="95">
        <v>39</v>
      </c>
      <c r="B41" s="96" t="s">
        <v>218</v>
      </c>
      <c r="C41" s="96" t="s">
        <v>104</v>
      </c>
      <c r="D41" s="104"/>
      <c r="E41" s="107"/>
      <c r="F41" s="96"/>
      <c r="G41" s="96"/>
      <c r="H41" s="96"/>
      <c r="I41" s="97"/>
      <c r="K41" s="95"/>
    </row>
    <row r="42" spans="1:11" ht="15" customHeight="1" x14ac:dyDescent="0.15">
      <c r="A42" s="95">
        <v>40</v>
      </c>
      <c r="B42" s="96" t="s">
        <v>218</v>
      </c>
      <c r="C42" s="96" t="s">
        <v>106</v>
      </c>
      <c r="D42" s="104"/>
      <c r="E42" s="107"/>
      <c r="F42" s="96"/>
      <c r="G42" s="96"/>
      <c r="H42" s="96"/>
      <c r="I42" s="97"/>
      <c r="K42" s="95"/>
    </row>
    <row r="43" spans="1:11" ht="15" customHeight="1" x14ac:dyDescent="0.15">
      <c r="A43" s="95">
        <v>41</v>
      </c>
      <c r="B43" s="96" t="s">
        <v>218</v>
      </c>
      <c r="C43" s="96" t="s">
        <v>215</v>
      </c>
      <c r="D43" s="104"/>
      <c r="E43" s="107"/>
      <c r="F43" s="96"/>
      <c r="G43" s="96"/>
      <c r="H43" s="96"/>
      <c r="I43" s="97"/>
      <c r="K43" s="95"/>
    </row>
    <row r="44" spans="1:11" ht="15" customHeight="1" x14ac:dyDescent="0.15">
      <c r="A44" s="95">
        <v>42</v>
      </c>
      <c r="B44" s="96" t="s">
        <v>219</v>
      </c>
      <c r="C44" s="96" t="s">
        <v>104</v>
      </c>
      <c r="D44" s="104"/>
      <c r="E44" s="107"/>
      <c r="F44" s="96"/>
      <c r="G44" s="96"/>
      <c r="H44" s="96"/>
      <c r="I44" s="97"/>
      <c r="K44" s="95"/>
    </row>
    <row r="45" spans="1:11" ht="15" customHeight="1" x14ac:dyDescent="0.15">
      <c r="A45" s="95">
        <v>43</v>
      </c>
      <c r="B45" s="96" t="s">
        <v>219</v>
      </c>
      <c r="C45" s="96" t="s">
        <v>106</v>
      </c>
      <c r="D45" s="104"/>
      <c r="E45" s="107"/>
      <c r="F45" s="96"/>
      <c r="G45" s="96"/>
      <c r="H45" s="96"/>
      <c r="I45" s="97"/>
      <c r="K45" s="95"/>
    </row>
    <row r="46" spans="1:11" ht="15" customHeight="1" x14ac:dyDescent="0.15">
      <c r="A46" s="95">
        <v>44</v>
      </c>
      <c r="B46" s="96" t="s">
        <v>219</v>
      </c>
      <c r="C46" s="96" t="s">
        <v>215</v>
      </c>
      <c r="D46" s="104"/>
      <c r="E46" s="107"/>
      <c r="F46" s="96"/>
      <c r="G46" s="96"/>
      <c r="H46" s="96"/>
      <c r="I46" s="97"/>
      <c r="K46" s="95"/>
    </row>
    <row r="47" spans="1:11" ht="15" customHeight="1" x14ac:dyDescent="0.15">
      <c r="A47" s="95">
        <v>45</v>
      </c>
      <c r="B47" s="96" t="s">
        <v>242</v>
      </c>
      <c r="C47" s="96" t="s">
        <v>240</v>
      </c>
      <c r="D47" s="101" t="s">
        <v>311</v>
      </c>
      <c r="E47" s="113">
        <v>3780000</v>
      </c>
      <c r="F47" s="96" t="s">
        <v>180</v>
      </c>
      <c r="G47" s="96"/>
      <c r="H47" s="96"/>
      <c r="I47" s="97"/>
      <c r="K47" s="95"/>
    </row>
    <row r="48" spans="1:11" ht="15" customHeight="1" x14ac:dyDescent="0.15">
      <c r="A48" s="95">
        <v>46</v>
      </c>
      <c r="B48" s="96" t="s">
        <v>242</v>
      </c>
      <c r="C48" s="97" t="s">
        <v>241</v>
      </c>
      <c r="D48" s="101" t="s">
        <v>311</v>
      </c>
      <c r="E48" s="113">
        <v>1570000</v>
      </c>
      <c r="F48" s="96" t="s">
        <v>180</v>
      </c>
      <c r="G48" s="96"/>
      <c r="H48" s="96"/>
      <c r="I48" s="97"/>
      <c r="K48" s="95"/>
    </row>
    <row r="49" spans="1:11" ht="15" customHeight="1" x14ac:dyDescent="0.15">
      <c r="A49" s="95">
        <v>47</v>
      </c>
      <c r="B49" s="96" t="s">
        <v>242</v>
      </c>
      <c r="C49" s="95" t="s">
        <v>261</v>
      </c>
      <c r="D49" s="101"/>
      <c r="E49" s="114">
        <f>E47+E48</f>
        <v>5350000</v>
      </c>
      <c r="F49" s="96" t="s">
        <v>180</v>
      </c>
      <c r="G49" s="96" t="s">
        <v>234</v>
      </c>
      <c r="H49" s="96"/>
      <c r="I49" s="97"/>
      <c r="K49" s="95"/>
    </row>
    <row r="50" spans="1:11" ht="15" customHeight="1" x14ac:dyDescent="0.15">
      <c r="A50" s="95">
        <v>48</v>
      </c>
      <c r="B50" s="96" t="s">
        <v>242</v>
      </c>
      <c r="C50" s="95" t="s">
        <v>260</v>
      </c>
      <c r="D50" s="101"/>
      <c r="E50" s="114">
        <f>INT(E49/1000)</f>
        <v>5350</v>
      </c>
      <c r="F50" s="96" t="s">
        <v>180</v>
      </c>
      <c r="G50" s="96" t="s">
        <v>234</v>
      </c>
      <c r="H50" s="96"/>
      <c r="I50" s="97"/>
      <c r="K50" s="95"/>
    </row>
    <row r="51" spans="1:11" ht="15" customHeight="1" x14ac:dyDescent="0.15">
      <c r="A51" s="95">
        <v>49</v>
      </c>
      <c r="B51" s="96" t="s">
        <v>248</v>
      </c>
      <c r="C51" s="96" t="s">
        <v>229</v>
      </c>
      <c r="D51" s="115"/>
      <c r="E51" s="116">
        <f>INT(IF(E22&gt;1000,3670000,E22*3670))</f>
        <v>3249968</v>
      </c>
      <c r="F51" s="96" t="s">
        <v>180</v>
      </c>
      <c r="G51" s="96" t="s">
        <v>234</v>
      </c>
      <c r="H51" s="96"/>
      <c r="I51" s="97"/>
      <c r="K51" s="95"/>
    </row>
    <row r="52" spans="1:11" ht="15" customHeight="1" x14ac:dyDescent="0.15">
      <c r="A52" s="95">
        <v>50</v>
      </c>
      <c r="B52" s="96" t="s">
        <v>248</v>
      </c>
      <c r="C52" s="96" t="s">
        <v>230</v>
      </c>
      <c r="D52" s="115"/>
      <c r="E52" s="116">
        <f>INT(IF(E22&gt;2000,1570000,IF(E22&gt;1000,(E22-1000)*1570,0)))</f>
        <v>0</v>
      </c>
      <c r="F52" s="96" t="s">
        <v>180</v>
      </c>
      <c r="G52" s="96" t="s">
        <v>234</v>
      </c>
      <c r="H52" s="96"/>
      <c r="I52" s="97"/>
      <c r="K52" s="95"/>
    </row>
    <row r="53" spans="1:11" ht="15" customHeight="1" x14ac:dyDescent="0.15">
      <c r="A53" s="95">
        <v>51</v>
      </c>
      <c r="B53" s="96" t="s">
        <v>248</v>
      </c>
      <c r="C53" s="96" t="s">
        <v>231</v>
      </c>
      <c r="D53" s="115"/>
      <c r="E53" s="116">
        <f>INT(IF(E22&gt;2000,(E22-2000)*1050,0))</f>
        <v>0</v>
      </c>
      <c r="F53" s="96" t="s">
        <v>180</v>
      </c>
      <c r="G53" s="96" t="s">
        <v>234</v>
      </c>
      <c r="H53" s="96"/>
      <c r="I53" s="97"/>
      <c r="K53" s="95"/>
    </row>
    <row r="54" spans="1:11" ht="15" customHeight="1" x14ac:dyDescent="0.15">
      <c r="A54" s="95">
        <v>52</v>
      </c>
      <c r="B54" s="96" t="s">
        <v>248</v>
      </c>
      <c r="C54" s="96" t="s">
        <v>250</v>
      </c>
      <c r="D54" s="115"/>
      <c r="E54" s="116">
        <f>SUM(E51:E53)</f>
        <v>3249968</v>
      </c>
      <c r="F54" s="96" t="s">
        <v>180</v>
      </c>
      <c r="G54" s="96" t="s">
        <v>363</v>
      </c>
      <c r="H54" s="96"/>
      <c r="I54" s="97"/>
      <c r="K54" s="95"/>
    </row>
    <row r="55" spans="1:11" ht="15" customHeight="1" x14ac:dyDescent="0.15">
      <c r="A55" s="95">
        <v>53</v>
      </c>
      <c r="B55" s="96" t="s">
        <v>248</v>
      </c>
      <c r="C55" s="96" t="s">
        <v>233</v>
      </c>
      <c r="D55" s="104"/>
      <c r="E55" s="116">
        <f>INT(IF(E48&lt;1570000,E48,1570000))</f>
        <v>1570000</v>
      </c>
      <c r="F55" s="96" t="s">
        <v>180</v>
      </c>
      <c r="G55" s="96" t="s">
        <v>362</v>
      </c>
      <c r="H55" s="96"/>
      <c r="I55" s="97"/>
      <c r="K55" s="95"/>
    </row>
    <row r="56" spans="1:11" ht="15" customHeight="1" x14ac:dyDescent="0.15">
      <c r="A56" s="95">
        <v>54</v>
      </c>
      <c r="B56" s="96" t="s">
        <v>248</v>
      </c>
      <c r="C56" s="96" t="s">
        <v>251</v>
      </c>
      <c r="D56" s="115"/>
      <c r="E56" s="116">
        <f>SUM(E54:E55)</f>
        <v>4819968</v>
      </c>
      <c r="F56" s="96" t="s">
        <v>180</v>
      </c>
      <c r="G56" s="96" t="s">
        <v>234</v>
      </c>
      <c r="H56" s="96"/>
      <c r="I56" s="97"/>
      <c r="K56" s="95"/>
    </row>
    <row r="57" spans="1:11" ht="15" customHeight="1" x14ac:dyDescent="0.15">
      <c r="A57" s="95">
        <v>55</v>
      </c>
      <c r="B57" s="96" t="s">
        <v>249</v>
      </c>
      <c r="C57" s="96" t="s">
        <v>252</v>
      </c>
      <c r="E57" s="118">
        <f>INT(MIN(E49,E56)/1000)</f>
        <v>4819</v>
      </c>
      <c r="F57" s="96" t="s">
        <v>180</v>
      </c>
      <c r="G57" s="96" t="s">
        <v>234</v>
      </c>
      <c r="H57" s="96"/>
      <c r="I57" s="97"/>
      <c r="K57" s="95"/>
    </row>
    <row r="58" spans="1:11" ht="15" customHeight="1" x14ac:dyDescent="0.15">
      <c r="A58" s="95">
        <v>56</v>
      </c>
      <c r="B58" s="96" t="s">
        <v>249</v>
      </c>
      <c r="C58" s="96" t="s">
        <v>243</v>
      </c>
      <c r="D58" s="115"/>
      <c r="E58" s="116">
        <f>IF(E18="該当",22,INT(E57/6))</f>
        <v>803</v>
      </c>
      <c r="F58" s="96" t="s">
        <v>180</v>
      </c>
      <c r="G58" s="96" t="s">
        <v>253</v>
      </c>
      <c r="H58" s="96"/>
      <c r="I58" s="97"/>
      <c r="K58" s="95"/>
    </row>
    <row r="59" spans="1:11" ht="15" customHeight="1" x14ac:dyDescent="0.15">
      <c r="A59" s="95">
        <v>57</v>
      </c>
      <c r="B59" s="96" t="s">
        <v>249</v>
      </c>
      <c r="C59" s="96" t="s">
        <v>244</v>
      </c>
      <c r="D59" s="104"/>
      <c r="E59" s="116">
        <f>E57-E58</f>
        <v>4016</v>
      </c>
      <c r="F59" s="96" t="s">
        <v>180</v>
      </c>
      <c r="G59" s="96" t="s">
        <v>234</v>
      </c>
      <c r="H59" s="96"/>
      <c r="I59" s="97"/>
      <c r="K59" s="95"/>
    </row>
    <row r="60" spans="1:11" ht="15" customHeight="1" x14ac:dyDescent="0.15">
      <c r="A60" s="95">
        <v>58</v>
      </c>
      <c r="B60" s="96" t="s">
        <v>249</v>
      </c>
      <c r="C60" s="96" t="s">
        <v>245</v>
      </c>
      <c r="D60" s="104"/>
      <c r="E60" s="119">
        <f>INT(MIN(E57/3,E59/2))</f>
        <v>1606</v>
      </c>
      <c r="F60" s="96" t="s">
        <v>180</v>
      </c>
      <c r="G60" s="96" t="s">
        <v>234</v>
      </c>
      <c r="H60" s="96"/>
      <c r="I60" s="97"/>
      <c r="K60" s="95"/>
    </row>
    <row r="61" spans="1:11" ht="15" customHeight="1" x14ac:dyDescent="0.15">
      <c r="A61" s="95">
        <v>59</v>
      </c>
      <c r="B61" s="96" t="s">
        <v>249</v>
      </c>
      <c r="C61" s="96" t="s">
        <v>246</v>
      </c>
      <c r="D61" s="104"/>
      <c r="E61" s="116">
        <f>IF(E18="該当",INT((E59-E60)/2),INT(MIN(E59*3/10,E57/4)))</f>
        <v>1204</v>
      </c>
      <c r="F61" s="96" t="s">
        <v>180</v>
      </c>
      <c r="G61" s="96" t="s">
        <v>234</v>
      </c>
      <c r="H61" s="96"/>
      <c r="I61" s="97"/>
      <c r="K61" s="95"/>
    </row>
    <row r="62" spans="1:11" ht="15" customHeight="1" x14ac:dyDescent="0.15">
      <c r="A62" s="95">
        <v>60</v>
      </c>
      <c r="B62" s="96" t="s">
        <v>249</v>
      </c>
      <c r="C62" s="96" t="s">
        <v>247</v>
      </c>
      <c r="D62" s="104"/>
      <c r="E62" s="120">
        <f>E59-E60-E61</f>
        <v>1206</v>
      </c>
      <c r="F62" s="96" t="s">
        <v>180</v>
      </c>
      <c r="G62" s="96" t="s">
        <v>234</v>
      </c>
      <c r="H62" s="96"/>
      <c r="I62" s="97"/>
      <c r="K62" s="95"/>
    </row>
    <row r="63" spans="1:11" ht="15" customHeight="1" x14ac:dyDescent="0.15">
      <c r="A63" s="95">
        <v>61</v>
      </c>
      <c r="B63" s="96" t="s">
        <v>235</v>
      </c>
      <c r="C63" s="96" t="s">
        <v>312</v>
      </c>
      <c r="D63" s="115"/>
      <c r="E63" s="121">
        <f>ROUNDUP(E50-E57,0)</f>
        <v>531</v>
      </c>
      <c r="F63" s="96" t="s">
        <v>180</v>
      </c>
      <c r="G63" s="96" t="s">
        <v>234</v>
      </c>
      <c r="H63" s="96"/>
      <c r="I63" s="97"/>
      <c r="K63" s="95"/>
    </row>
    <row r="64" spans="1:11" ht="15" customHeight="1" x14ac:dyDescent="0.15">
      <c r="A64" s="95">
        <v>62</v>
      </c>
      <c r="B64" s="96" t="s">
        <v>256</v>
      </c>
      <c r="C64" s="96" t="s">
        <v>312</v>
      </c>
      <c r="D64" s="101" t="s">
        <v>311</v>
      </c>
      <c r="E64" s="105">
        <v>0</v>
      </c>
      <c r="F64" s="96" t="s">
        <v>180</v>
      </c>
      <c r="G64" s="96"/>
      <c r="H64" s="96"/>
      <c r="I64" s="97"/>
      <c r="K64" s="95"/>
    </row>
    <row r="65" spans="1:11" ht="15" customHeight="1" x14ac:dyDescent="0.15">
      <c r="A65" s="95">
        <v>63</v>
      </c>
      <c r="B65" s="96" t="s">
        <v>313</v>
      </c>
      <c r="C65" s="96"/>
      <c r="D65" s="101" t="s">
        <v>311</v>
      </c>
      <c r="E65" s="161" t="s">
        <v>357</v>
      </c>
      <c r="F65" s="96"/>
      <c r="G65" s="96"/>
      <c r="H65" s="96"/>
      <c r="I65" s="97"/>
      <c r="K65" s="95"/>
    </row>
    <row r="66" spans="1:11" ht="15" customHeight="1" x14ac:dyDescent="0.15">
      <c r="A66" s="95">
        <v>64</v>
      </c>
      <c r="B66" s="96" t="s">
        <v>314</v>
      </c>
      <c r="C66" s="96"/>
      <c r="D66" s="101" t="s">
        <v>311</v>
      </c>
      <c r="E66" s="105" t="s">
        <v>358</v>
      </c>
      <c r="F66" s="96"/>
      <c r="G66" s="96"/>
      <c r="H66" s="96"/>
      <c r="I66" s="97"/>
      <c r="K66" s="95"/>
    </row>
    <row r="67" spans="1:11" ht="15" customHeight="1" x14ac:dyDescent="0.15">
      <c r="A67" s="95">
        <v>65</v>
      </c>
      <c r="B67" s="96" t="s">
        <v>315</v>
      </c>
      <c r="C67" s="96"/>
      <c r="D67" s="101" t="s">
        <v>311</v>
      </c>
      <c r="E67" s="105">
        <v>100</v>
      </c>
      <c r="F67" s="96"/>
      <c r="G67" s="96"/>
      <c r="H67" s="96"/>
      <c r="I67" s="97"/>
      <c r="K67" s="95"/>
    </row>
    <row r="68" spans="1:11" ht="15" customHeight="1" x14ac:dyDescent="0.15">
      <c r="A68" s="95">
        <v>66</v>
      </c>
      <c r="B68" s="96" t="s">
        <v>316</v>
      </c>
      <c r="C68" s="96" t="s">
        <v>317</v>
      </c>
      <c r="D68" s="101" t="s">
        <v>311</v>
      </c>
      <c r="E68" s="161" t="s">
        <v>359</v>
      </c>
      <c r="F68" s="96"/>
      <c r="G68" s="96"/>
      <c r="H68" s="96"/>
      <c r="I68" s="97"/>
      <c r="K68" s="95"/>
    </row>
    <row r="69" spans="1:11" ht="15" customHeight="1" x14ac:dyDescent="0.15">
      <c r="A69" s="95">
        <v>67</v>
      </c>
      <c r="B69" s="96" t="s">
        <v>318</v>
      </c>
      <c r="C69" s="96" t="s">
        <v>319</v>
      </c>
      <c r="D69" s="101" t="s">
        <v>311</v>
      </c>
      <c r="E69" s="161" t="s">
        <v>360</v>
      </c>
      <c r="F69" s="96"/>
      <c r="G69" s="96"/>
      <c r="H69" s="96"/>
      <c r="I69" s="97"/>
      <c r="K69" s="95"/>
    </row>
    <row r="70" spans="1:11" ht="15" customHeight="1" x14ac:dyDescent="0.15">
      <c r="A70" s="95">
        <v>68</v>
      </c>
      <c r="B70" s="96" t="s">
        <v>320</v>
      </c>
      <c r="C70" s="96" t="s">
        <v>321</v>
      </c>
      <c r="D70" s="101" t="s">
        <v>311</v>
      </c>
      <c r="E70" s="105" t="s">
        <v>296</v>
      </c>
      <c r="F70" s="96"/>
      <c r="G70" s="96" t="s">
        <v>322</v>
      </c>
      <c r="H70" s="96"/>
      <c r="I70" s="97"/>
      <c r="K70" s="95"/>
    </row>
    <row r="71" spans="1:11" ht="15" customHeight="1" x14ac:dyDescent="0.15">
      <c r="A71" s="95">
        <v>69</v>
      </c>
      <c r="B71" s="96" t="s">
        <v>320</v>
      </c>
      <c r="C71" s="96" t="s">
        <v>323</v>
      </c>
      <c r="D71" s="101"/>
      <c r="E71" s="112"/>
      <c r="F71" s="96"/>
      <c r="G71" s="96" t="s">
        <v>324</v>
      </c>
      <c r="H71" s="96"/>
      <c r="I71" s="97"/>
      <c r="K71" s="95"/>
    </row>
    <row r="72" spans="1:11" ht="15" customHeight="1" x14ac:dyDescent="0.15">
      <c r="A72" s="95">
        <v>70</v>
      </c>
      <c r="B72" s="96" t="s">
        <v>320</v>
      </c>
      <c r="C72" s="96" t="s">
        <v>325</v>
      </c>
      <c r="D72" s="101"/>
      <c r="E72" s="112"/>
      <c r="F72" s="96"/>
      <c r="G72" s="96" t="s">
        <v>324</v>
      </c>
      <c r="H72" s="96"/>
      <c r="I72" s="97"/>
      <c r="K72" s="95"/>
    </row>
    <row r="73" spans="1:11" ht="15" customHeight="1" x14ac:dyDescent="0.15">
      <c r="A73" s="95">
        <v>71</v>
      </c>
      <c r="B73" s="96" t="s">
        <v>320</v>
      </c>
      <c r="C73" s="96" t="s">
        <v>326</v>
      </c>
      <c r="D73" s="101"/>
      <c r="E73" s="162">
        <v>3000</v>
      </c>
      <c r="F73" s="96" t="s">
        <v>180</v>
      </c>
      <c r="G73" s="96"/>
      <c r="H73" s="96"/>
      <c r="I73" s="97"/>
      <c r="K73" s="95"/>
    </row>
    <row r="74" spans="1:11" ht="15" customHeight="1" x14ac:dyDescent="0.15">
      <c r="A74" s="95">
        <v>72</v>
      </c>
      <c r="B74" s="96" t="s">
        <v>327</v>
      </c>
      <c r="C74" s="96" t="s">
        <v>321</v>
      </c>
      <c r="D74" s="101" t="s">
        <v>311</v>
      </c>
      <c r="E74" s="105" t="s">
        <v>328</v>
      </c>
      <c r="F74" s="96"/>
      <c r="G74" s="96" t="s">
        <v>322</v>
      </c>
      <c r="H74" s="96"/>
      <c r="I74" s="97"/>
      <c r="K74" s="95"/>
    </row>
    <row r="75" spans="1:11" ht="15" customHeight="1" x14ac:dyDescent="0.15">
      <c r="A75" s="95">
        <v>73</v>
      </c>
      <c r="B75" s="96" t="s">
        <v>327</v>
      </c>
      <c r="C75" s="96" t="s">
        <v>323</v>
      </c>
      <c r="D75" s="101"/>
      <c r="E75" s="112"/>
      <c r="F75" s="96"/>
      <c r="G75" s="96" t="s">
        <v>324</v>
      </c>
      <c r="H75" s="96"/>
      <c r="I75" s="97"/>
      <c r="K75" s="95"/>
    </row>
    <row r="76" spans="1:11" ht="15" customHeight="1" x14ac:dyDescent="0.15">
      <c r="A76" s="95">
        <v>74</v>
      </c>
      <c r="B76" s="96" t="s">
        <v>327</v>
      </c>
      <c r="C76" s="96" t="s">
        <v>325</v>
      </c>
      <c r="D76" s="101"/>
      <c r="E76" s="112"/>
      <c r="F76" s="96"/>
      <c r="G76" s="96" t="s">
        <v>324</v>
      </c>
      <c r="H76" s="96"/>
      <c r="I76" s="97"/>
      <c r="K76" s="95"/>
    </row>
    <row r="77" spans="1:11" ht="15" customHeight="1" x14ac:dyDescent="0.15">
      <c r="A77" s="95">
        <v>75</v>
      </c>
      <c r="B77" s="96" t="s">
        <v>327</v>
      </c>
      <c r="C77" s="96" t="s">
        <v>326</v>
      </c>
      <c r="D77" s="101"/>
      <c r="E77" s="162"/>
      <c r="F77" s="96" t="s">
        <v>180</v>
      </c>
      <c r="G77" s="96"/>
      <c r="H77" s="96"/>
      <c r="I77" s="97"/>
      <c r="K77" s="95"/>
    </row>
    <row r="78" spans="1:11" ht="15" customHeight="1" x14ac:dyDescent="0.15">
      <c r="B78" s="96"/>
      <c r="C78" s="96"/>
      <c r="D78" s="101"/>
      <c r="F78" s="96"/>
      <c r="G78" s="96"/>
      <c r="H78" s="96"/>
      <c r="I78" s="97"/>
      <c r="K78" s="95"/>
    </row>
    <row r="82" spans="5:5" ht="15" customHeight="1" x14ac:dyDescent="0.15">
      <c r="E82" s="95" t="s">
        <v>329</v>
      </c>
    </row>
    <row r="83" spans="5:5" ht="15" customHeight="1" x14ac:dyDescent="0.15">
      <c r="E83" s="95" t="s">
        <v>330</v>
      </c>
    </row>
    <row r="84" spans="5:5" ht="15" customHeight="1" x14ac:dyDescent="0.15">
      <c r="E84" s="95" t="s">
        <v>331</v>
      </c>
    </row>
    <row r="85" spans="5:5" ht="15" customHeight="1" x14ac:dyDescent="0.15">
      <c r="E85" s="95" t="s">
        <v>332</v>
      </c>
    </row>
  </sheetData>
  <phoneticPr fontId="2"/>
  <conditionalFormatting sqref="E18">
    <cfRule type="cellIs" dxfId="2" priority="1" stopIfTrue="1" operator="equal">
      <formula>"非該当"</formula>
    </cfRule>
    <cfRule type="cellIs" dxfId="1" priority="2" stopIfTrue="1" operator="equal">
      <formula>"該当"</formula>
    </cfRule>
  </conditionalFormatting>
  <dataValidations count="2">
    <dataValidation type="list" allowBlank="1" showInputMessage="1" showErrorMessage="1" sqref="E70 E74">
      <formula1>"予定する（希望を含む）,未定"</formula1>
    </dataValidation>
    <dataValidation type="list" showInputMessage="1" showErrorMessage="1" error="該当、非該当を必ず選択" sqref="E18">
      <formula1>"該当,非該当"</formula1>
    </dataValidation>
  </dataValidations>
  <pageMargins left="0.25" right="0.25" top="0.75" bottom="0.75" header="0.3" footer="0.3"/>
  <pageSetup paperSize="9" scale="7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46"/>
  <sheetViews>
    <sheetView showZeros="0" zoomScale="85" zoomScaleNormal="85" workbookViewId="0"/>
  </sheetViews>
  <sheetFormatPr defaultColWidth="8.375" defaultRowHeight="15.75" customHeight="1" x14ac:dyDescent="0.15"/>
  <cols>
    <col min="1" max="3" width="6.75" style="129" customWidth="1"/>
    <col min="4" max="16384" width="8.375" style="129"/>
  </cols>
  <sheetData>
    <row r="1" spans="1:10" ht="15.75" customHeight="1" x14ac:dyDescent="0.15">
      <c r="A1" s="129" t="s">
        <v>262</v>
      </c>
    </row>
    <row r="3" spans="1:10" ht="17.25" x14ac:dyDescent="0.15">
      <c r="A3" s="461" t="s">
        <v>263</v>
      </c>
      <c r="B3" s="461"/>
      <c r="C3" s="461"/>
      <c r="D3" s="461"/>
      <c r="E3" s="461"/>
      <c r="F3" s="461"/>
      <c r="G3" s="461"/>
      <c r="H3" s="461"/>
      <c r="I3" s="461"/>
      <c r="J3" s="461"/>
    </row>
    <row r="4" spans="1:10" ht="15.75" customHeight="1" x14ac:dyDescent="0.15">
      <c r="A4" s="133"/>
      <c r="B4" s="133"/>
      <c r="C4" s="133"/>
      <c r="D4" s="133"/>
      <c r="E4" s="133"/>
      <c r="F4" s="133"/>
      <c r="G4" s="133"/>
      <c r="H4" s="133"/>
      <c r="I4" s="133"/>
      <c r="J4" s="133"/>
    </row>
    <row r="5" spans="1:10" ht="15.75" customHeight="1" x14ac:dyDescent="0.15">
      <c r="D5" s="142" t="s">
        <v>297</v>
      </c>
      <c r="G5" s="133"/>
      <c r="H5" s="133"/>
      <c r="I5" s="133"/>
      <c r="J5" s="133"/>
    </row>
    <row r="6" spans="1:10" ht="15.75" customHeight="1" x14ac:dyDescent="0.15">
      <c r="D6" s="493" t="s">
        <v>264</v>
      </c>
      <c r="E6" s="129" t="str">
        <f>CONCATENATE("〒",情報入力!E7)</f>
        <v>〒777-7777</v>
      </c>
      <c r="F6" s="158"/>
      <c r="H6" s="133"/>
      <c r="I6" s="133"/>
      <c r="J6" s="133"/>
    </row>
    <row r="7" spans="1:10" ht="15.75" customHeight="1" x14ac:dyDescent="0.15">
      <c r="D7" s="493"/>
      <c r="E7" s="492" t="str">
        <f>CONCATENATE(情報入力!E8,情報入力!E9,情報入力!E10)</f>
        <v>徳島県○○市○○</v>
      </c>
      <c r="F7" s="492"/>
      <c r="G7" s="492"/>
      <c r="H7" s="492"/>
      <c r="I7" s="492"/>
      <c r="J7" s="492"/>
    </row>
    <row r="8" spans="1:10" ht="15.75" customHeight="1" x14ac:dyDescent="0.15">
      <c r="D8" s="491" t="s">
        <v>293</v>
      </c>
      <c r="E8" s="492" t="str">
        <f>情報入力!E3</f>
        <v>○○株式会社</v>
      </c>
      <c r="F8" s="492"/>
      <c r="G8" s="492"/>
      <c r="H8" s="492"/>
      <c r="I8" s="492"/>
      <c r="J8" s="492"/>
    </row>
    <row r="9" spans="1:10" ht="15.75" customHeight="1" x14ac:dyDescent="0.15">
      <c r="D9" s="491"/>
      <c r="E9" s="492" t="str">
        <f>情報入力!E6</f>
        <v>○○○○××××</v>
      </c>
      <c r="F9" s="492"/>
      <c r="G9" s="492"/>
      <c r="H9" s="492"/>
      <c r="I9" s="492"/>
      <c r="J9" s="492"/>
    </row>
    <row r="10" spans="1:10" ht="15.75" customHeight="1" x14ac:dyDescent="0.15">
      <c r="A10" s="133"/>
      <c r="D10" s="491"/>
      <c r="E10" s="492" t="str">
        <f>情報入力!E4</f>
        <v>代表取締役　○○××</v>
      </c>
      <c r="F10" s="492"/>
      <c r="G10" s="492"/>
      <c r="H10" s="492"/>
      <c r="I10" s="492"/>
      <c r="J10" s="492"/>
    </row>
    <row r="11" spans="1:10" ht="15.75" customHeight="1" thickBot="1" x14ac:dyDescent="0.2">
      <c r="A11" s="133"/>
      <c r="B11" s="133"/>
      <c r="C11" s="133"/>
      <c r="D11" s="133"/>
      <c r="E11" s="133"/>
      <c r="F11" s="133"/>
      <c r="G11" s="133"/>
      <c r="H11" s="133"/>
      <c r="I11" s="133"/>
      <c r="J11" s="133"/>
    </row>
    <row r="12" spans="1:10" ht="15.75" customHeight="1" x14ac:dyDescent="0.15">
      <c r="A12" s="130"/>
      <c r="B12" s="131"/>
      <c r="C12" s="131"/>
      <c r="D12" s="131"/>
      <c r="E12" s="131"/>
      <c r="F12" s="131"/>
      <c r="G12" s="131"/>
      <c r="H12" s="131"/>
      <c r="I12" s="131"/>
      <c r="J12" s="132"/>
    </row>
    <row r="13" spans="1:10" ht="15.75" customHeight="1" x14ac:dyDescent="0.15">
      <c r="A13" s="462" t="s">
        <v>265</v>
      </c>
      <c r="B13" s="461"/>
      <c r="C13" s="461"/>
      <c r="D13" s="461"/>
      <c r="E13" s="461"/>
      <c r="F13" s="461"/>
      <c r="G13" s="461"/>
      <c r="H13" s="461"/>
      <c r="I13" s="461"/>
      <c r="J13" s="463"/>
    </row>
    <row r="14" spans="1:10" ht="15.75" customHeight="1" thickBot="1" x14ac:dyDescent="0.2">
      <c r="A14" s="134"/>
      <c r="B14" s="135"/>
      <c r="C14" s="135"/>
      <c r="D14" s="135"/>
      <c r="E14" s="135"/>
      <c r="F14" s="135"/>
      <c r="G14" s="135"/>
      <c r="H14" s="135"/>
      <c r="I14" s="135"/>
      <c r="J14" s="136"/>
    </row>
    <row r="15" spans="1:10" ht="15.75" customHeight="1" x14ac:dyDescent="0.15">
      <c r="A15" s="137"/>
      <c r="B15" s="137"/>
      <c r="C15" s="137"/>
      <c r="D15" s="137"/>
      <c r="E15" s="137"/>
      <c r="F15" s="137"/>
      <c r="G15" s="137"/>
      <c r="H15" s="137"/>
      <c r="I15" s="137"/>
      <c r="J15" s="137"/>
    </row>
    <row r="16" spans="1:10" ht="15.75" customHeight="1" x14ac:dyDescent="0.15">
      <c r="A16" s="461" t="s">
        <v>266</v>
      </c>
      <c r="B16" s="461"/>
      <c r="C16" s="461"/>
      <c r="D16" s="461"/>
      <c r="E16" s="461"/>
      <c r="F16" s="461"/>
      <c r="G16" s="461"/>
      <c r="H16" s="461"/>
      <c r="I16" s="461"/>
      <c r="J16" s="461"/>
    </row>
    <row r="17" spans="1:10" ht="15.75" customHeight="1" thickBot="1" x14ac:dyDescent="0.2">
      <c r="A17" s="138"/>
      <c r="B17" s="139"/>
      <c r="C17" s="138"/>
      <c r="D17" s="138"/>
      <c r="E17" s="138"/>
      <c r="F17" s="138"/>
      <c r="G17" s="138"/>
      <c r="H17" s="138"/>
      <c r="I17" s="138"/>
      <c r="J17" s="138"/>
    </row>
    <row r="18" spans="1:10" ht="15.75" customHeight="1" x14ac:dyDescent="0.15">
      <c r="A18" s="137"/>
      <c r="B18" s="137"/>
      <c r="C18" s="137"/>
      <c r="D18" s="137"/>
      <c r="E18" s="137"/>
      <c r="F18" s="137"/>
      <c r="G18" s="137"/>
      <c r="H18" s="137"/>
      <c r="I18" s="137"/>
      <c r="J18" s="137"/>
    </row>
    <row r="19" spans="1:10" ht="18.75" x14ac:dyDescent="0.15">
      <c r="A19" s="464" t="s">
        <v>267</v>
      </c>
      <c r="B19" s="464"/>
      <c r="C19" s="464"/>
      <c r="D19" s="464"/>
      <c r="E19" s="464"/>
      <c r="F19" s="464"/>
      <c r="G19" s="464"/>
      <c r="H19" s="464"/>
      <c r="I19" s="464"/>
      <c r="J19" s="464"/>
    </row>
    <row r="20" spans="1:10" ht="15.75" customHeight="1" thickBot="1" x14ac:dyDescent="0.2"/>
    <row r="21" spans="1:10" ht="15.75" customHeight="1" x14ac:dyDescent="0.15">
      <c r="A21" s="465" t="s">
        <v>268</v>
      </c>
      <c r="B21" s="466"/>
      <c r="C21" s="467"/>
      <c r="D21" s="140"/>
      <c r="E21" s="140"/>
      <c r="F21" s="140"/>
      <c r="G21" s="140" t="s">
        <v>269</v>
      </c>
      <c r="H21" s="140"/>
      <c r="I21" s="140"/>
      <c r="J21" s="141"/>
    </row>
    <row r="22" spans="1:10" ht="15.75" customHeight="1" x14ac:dyDescent="0.15">
      <c r="A22" s="468"/>
      <c r="B22" s="469"/>
      <c r="C22" s="470"/>
      <c r="D22" s="142"/>
      <c r="E22" s="142"/>
      <c r="F22" s="142"/>
      <c r="G22" s="142" t="s">
        <v>270</v>
      </c>
      <c r="H22" s="142"/>
      <c r="I22" s="142"/>
      <c r="J22" s="143" t="s">
        <v>271</v>
      </c>
    </row>
    <row r="23" spans="1:10" ht="15.75" customHeight="1" x14ac:dyDescent="0.15">
      <c r="A23" s="468"/>
      <c r="B23" s="469"/>
      <c r="C23" s="470"/>
      <c r="D23" s="142"/>
      <c r="E23" s="142"/>
      <c r="F23" s="142"/>
      <c r="G23" s="142" t="s">
        <v>272</v>
      </c>
      <c r="H23" s="142"/>
      <c r="I23" s="142"/>
      <c r="J23" s="143"/>
    </row>
    <row r="24" spans="1:10" ht="15.75" customHeight="1" x14ac:dyDescent="0.15">
      <c r="A24" s="471"/>
      <c r="B24" s="472"/>
      <c r="C24" s="473"/>
      <c r="D24" s="144"/>
      <c r="E24" s="144"/>
      <c r="F24" s="144"/>
      <c r="G24" s="144" t="s">
        <v>273</v>
      </c>
      <c r="H24" s="144"/>
      <c r="I24" s="144"/>
      <c r="J24" s="145"/>
    </row>
    <row r="25" spans="1:10" ht="15.75" customHeight="1" x14ac:dyDescent="0.15">
      <c r="A25" s="453" t="s">
        <v>274</v>
      </c>
      <c r="B25" s="454"/>
      <c r="C25" s="455"/>
      <c r="D25" s="459" t="s">
        <v>275</v>
      </c>
      <c r="E25" s="454" t="s">
        <v>276</v>
      </c>
      <c r="F25" s="454" t="s">
        <v>277</v>
      </c>
      <c r="G25" s="454" t="s">
        <v>278</v>
      </c>
      <c r="H25" s="454"/>
      <c r="I25" s="454"/>
      <c r="J25" s="496"/>
    </row>
    <row r="26" spans="1:10" ht="15.75" customHeight="1" x14ac:dyDescent="0.15">
      <c r="A26" s="456"/>
      <c r="B26" s="457"/>
      <c r="C26" s="458"/>
      <c r="D26" s="460"/>
      <c r="E26" s="457"/>
      <c r="F26" s="457"/>
      <c r="G26" s="457"/>
      <c r="H26" s="457"/>
      <c r="I26" s="457"/>
      <c r="J26" s="497"/>
    </row>
    <row r="27" spans="1:10" ht="15.75" customHeight="1" x14ac:dyDescent="0.15">
      <c r="A27" s="453" t="s">
        <v>279</v>
      </c>
      <c r="B27" s="454"/>
      <c r="C27" s="455"/>
      <c r="D27" s="485"/>
      <c r="E27" s="487"/>
      <c r="F27" s="487"/>
      <c r="G27" s="487"/>
      <c r="H27" s="487"/>
      <c r="I27" s="487"/>
      <c r="J27" s="494"/>
    </row>
    <row r="28" spans="1:10" ht="15.75" customHeight="1" x14ac:dyDescent="0.15">
      <c r="A28" s="456"/>
      <c r="B28" s="457"/>
      <c r="C28" s="458"/>
      <c r="D28" s="486"/>
      <c r="E28" s="488"/>
      <c r="F28" s="488"/>
      <c r="G28" s="488"/>
      <c r="H28" s="488"/>
      <c r="I28" s="488"/>
      <c r="J28" s="495"/>
    </row>
    <row r="29" spans="1:10" ht="15.75" customHeight="1" x14ac:dyDescent="0.15">
      <c r="A29" s="453" t="s">
        <v>280</v>
      </c>
      <c r="B29" s="454"/>
      <c r="C29" s="455"/>
      <c r="D29" s="146"/>
      <c r="E29" s="147"/>
      <c r="F29" s="147"/>
      <c r="G29" s="147"/>
      <c r="H29" s="147"/>
      <c r="I29" s="147"/>
      <c r="J29" s="148"/>
    </row>
    <row r="30" spans="1:10" ht="15.75" customHeight="1" x14ac:dyDescent="0.15">
      <c r="A30" s="474"/>
      <c r="B30" s="475"/>
      <c r="C30" s="476"/>
      <c r="D30" s="149"/>
      <c r="E30" s="142"/>
      <c r="F30" s="142"/>
      <c r="G30" s="142"/>
      <c r="H30" s="142"/>
      <c r="I30" s="142"/>
      <c r="J30" s="143"/>
    </row>
    <row r="31" spans="1:10" ht="15.75" customHeight="1" x14ac:dyDescent="0.15">
      <c r="A31" s="477"/>
      <c r="B31" s="478"/>
      <c r="C31" s="479"/>
      <c r="D31" s="150"/>
      <c r="E31" s="151"/>
      <c r="F31" s="151"/>
      <c r="G31" s="151"/>
      <c r="H31" s="151"/>
      <c r="I31" s="151"/>
      <c r="J31" s="152"/>
    </row>
    <row r="32" spans="1:10" ht="15.75" customHeight="1" x14ac:dyDescent="0.15">
      <c r="A32" s="474" t="s">
        <v>281</v>
      </c>
      <c r="B32" s="475"/>
      <c r="C32" s="476"/>
      <c r="D32" s="142"/>
      <c r="E32" s="142"/>
      <c r="F32" s="142"/>
      <c r="G32" s="142"/>
      <c r="H32" s="142"/>
      <c r="I32" s="142"/>
      <c r="J32" s="143"/>
    </row>
    <row r="33" spans="1:10" ht="15.75" customHeight="1" x14ac:dyDescent="0.15">
      <c r="A33" s="474"/>
      <c r="B33" s="475"/>
      <c r="C33" s="476"/>
      <c r="D33" s="142"/>
      <c r="E33" s="142"/>
      <c r="F33" s="142"/>
      <c r="G33" s="142"/>
      <c r="H33" s="142"/>
      <c r="I33" s="142"/>
      <c r="J33" s="143"/>
    </row>
    <row r="34" spans="1:10" ht="15.75" customHeight="1" x14ac:dyDescent="0.15">
      <c r="A34" s="474"/>
      <c r="B34" s="475"/>
      <c r="C34" s="476"/>
      <c r="D34" s="142"/>
      <c r="E34" s="142"/>
      <c r="F34" s="142"/>
      <c r="G34" s="142"/>
      <c r="H34" s="142"/>
      <c r="I34" s="142"/>
      <c r="J34" s="143"/>
    </row>
    <row r="35" spans="1:10" ht="15.75" customHeight="1" thickBot="1" x14ac:dyDescent="0.2">
      <c r="A35" s="480"/>
      <c r="B35" s="481"/>
      <c r="C35" s="482"/>
      <c r="D35" s="153"/>
      <c r="E35" s="153"/>
      <c r="F35" s="153"/>
      <c r="G35" s="153"/>
      <c r="H35" s="153"/>
      <c r="I35" s="153"/>
      <c r="J35" s="154"/>
    </row>
    <row r="37" spans="1:10" ht="15.75" customHeight="1" x14ac:dyDescent="0.15">
      <c r="A37" s="155"/>
      <c r="B37" s="155"/>
      <c r="C37" s="129" t="s">
        <v>282</v>
      </c>
      <c r="E37" s="129" t="s">
        <v>283</v>
      </c>
      <c r="G37" s="129" t="s">
        <v>284</v>
      </c>
    </row>
    <row r="38" spans="1:10" ht="15.75" customHeight="1" thickBot="1" x14ac:dyDescent="0.2"/>
    <row r="39" spans="1:10" ht="15.75" customHeight="1" x14ac:dyDescent="0.15">
      <c r="A39" s="129" t="s">
        <v>285</v>
      </c>
      <c r="D39" s="483" t="s">
        <v>286</v>
      </c>
      <c r="E39" s="484"/>
      <c r="F39" s="156"/>
      <c r="G39" s="156"/>
      <c r="H39" s="156"/>
      <c r="I39" s="156"/>
      <c r="J39" s="157"/>
    </row>
    <row r="40" spans="1:10" ht="15.75" customHeight="1" thickBot="1" x14ac:dyDescent="0.2">
      <c r="D40" s="489" t="s">
        <v>287</v>
      </c>
      <c r="E40" s="490"/>
      <c r="F40" s="153"/>
      <c r="G40" s="153"/>
      <c r="H40" s="153"/>
      <c r="I40" s="153"/>
      <c r="J40" s="154"/>
    </row>
    <row r="43" spans="1:10" ht="15.75" customHeight="1" x14ac:dyDescent="0.15">
      <c r="A43" s="129" t="s">
        <v>288</v>
      </c>
    </row>
    <row r="44" spans="1:10" ht="15.75" customHeight="1" x14ac:dyDescent="0.15">
      <c r="A44" s="137">
        <v>1</v>
      </c>
      <c r="B44" s="129" t="s">
        <v>289</v>
      </c>
    </row>
    <row r="45" spans="1:10" ht="15.75" customHeight="1" x14ac:dyDescent="0.15">
      <c r="A45" s="137">
        <v>2</v>
      </c>
      <c r="B45" s="129" t="s">
        <v>290</v>
      </c>
    </row>
    <row r="46" spans="1:10" ht="15.75" customHeight="1" x14ac:dyDescent="0.15">
      <c r="A46" s="137">
        <v>3</v>
      </c>
      <c r="B46" s="129" t="s">
        <v>295</v>
      </c>
    </row>
  </sheetData>
  <mergeCells count="28">
    <mergeCell ref="D40:E40"/>
    <mergeCell ref="D8:D10"/>
    <mergeCell ref="E7:J7"/>
    <mergeCell ref="E8:J8"/>
    <mergeCell ref="E10:J10"/>
    <mergeCell ref="D6:D7"/>
    <mergeCell ref="E9:J9"/>
    <mergeCell ref="I27:I28"/>
    <mergeCell ref="J27:J28"/>
    <mergeCell ref="F27:F28"/>
    <mergeCell ref="F25:F26"/>
    <mergeCell ref="G25:J26"/>
    <mergeCell ref="G27:G28"/>
    <mergeCell ref="H27:H28"/>
    <mergeCell ref="A29:C31"/>
    <mergeCell ref="A32:C35"/>
    <mergeCell ref="D39:E39"/>
    <mergeCell ref="A27:C28"/>
    <mergeCell ref="D27:D28"/>
    <mergeCell ref="E27:E28"/>
    <mergeCell ref="A25:C26"/>
    <mergeCell ref="D25:D26"/>
    <mergeCell ref="E25:E26"/>
    <mergeCell ref="A3:J3"/>
    <mergeCell ref="A13:J13"/>
    <mergeCell ref="A16:J16"/>
    <mergeCell ref="A19:J19"/>
    <mergeCell ref="A21:C24"/>
  </mergeCells>
  <phoneticPr fontId="15"/>
  <pageMargins left="0.98425196850393704" right="0.98425196850393704"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2"/>
  <sheetViews>
    <sheetView showZeros="0" view="pageBreakPreview" zoomScale="85" zoomScaleNormal="100" zoomScaleSheetLayoutView="85" workbookViewId="0">
      <selection activeCell="G4" sqref="G4:I4"/>
    </sheetView>
  </sheetViews>
  <sheetFormatPr defaultRowHeight="13.5" x14ac:dyDescent="0.15"/>
  <cols>
    <col min="1" max="2" width="16.625" customWidth="1"/>
    <col min="3" max="3" width="10.625" customWidth="1"/>
    <col min="4" max="4" width="6.625" customWidth="1"/>
    <col min="5" max="5" width="4.625" customWidth="1"/>
    <col min="6" max="6" width="1.625" customWidth="1"/>
    <col min="7" max="7" width="11.625" customWidth="1"/>
    <col min="8" max="8" width="16.625" customWidth="1"/>
    <col min="9" max="9" width="3.625" customWidth="1"/>
    <col min="11" max="17" width="0" hidden="1" customWidth="1"/>
  </cols>
  <sheetData>
    <row r="1" spans="1:9" x14ac:dyDescent="0.15">
      <c r="A1" t="s">
        <v>0</v>
      </c>
    </row>
    <row r="3" spans="1:9" x14ac:dyDescent="0.15">
      <c r="G3" s="196" t="s">
        <v>3</v>
      </c>
      <c r="H3" s="196"/>
      <c r="I3" s="196"/>
    </row>
    <row r="4" spans="1:9" x14ac:dyDescent="0.15">
      <c r="G4" s="196" t="s">
        <v>4</v>
      </c>
      <c r="H4" s="196"/>
      <c r="I4" s="196"/>
    </row>
    <row r="5" spans="1:9" x14ac:dyDescent="0.15">
      <c r="G5" s="3"/>
      <c r="H5" s="3"/>
      <c r="I5" s="3"/>
    </row>
    <row r="6" spans="1:9" x14ac:dyDescent="0.15">
      <c r="G6" s="3"/>
      <c r="H6" s="3"/>
      <c r="I6" s="3"/>
    </row>
    <row r="8" spans="1:9" x14ac:dyDescent="0.15">
      <c r="A8" t="s">
        <v>158</v>
      </c>
    </row>
    <row r="10" spans="1:9" x14ac:dyDescent="0.15">
      <c r="C10" s="63" t="s">
        <v>1</v>
      </c>
      <c r="D10" s="63"/>
    </row>
    <row r="11" spans="1:9" ht="13.5" customHeight="1" x14ac:dyDescent="0.15">
      <c r="D11" s="200" t="s">
        <v>341</v>
      </c>
      <c r="E11" s="195"/>
      <c r="F11" s="160"/>
      <c r="G11" s="198" t="str">
        <f>情報入力!E8&amp;情報入力!E9&amp;情報入力!E10</f>
        <v>徳島県○○市○○</v>
      </c>
      <c r="H11" s="198"/>
    </row>
    <row r="12" spans="1:9" x14ac:dyDescent="0.15">
      <c r="D12" s="195"/>
      <c r="E12" s="195"/>
      <c r="F12" s="160"/>
      <c r="G12" s="198"/>
      <c r="H12" s="198"/>
    </row>
    <row r="13" spans="1:9" ht="6" customHeight="1" x14ac:dyDescent="0.15">
      <c r="E13" s="166"/>
      <c r="F13" s="166"/>
      <c r="G13" s="164"/>
      <c r="H13" s="164"/>
    </row>
    <row r="14" spans="1:9" ht="13.5" customHeight="1" x14ac:dyDescent="0.15">
      <c r="D14" s="201" t="s">
        <v>342</v>
      </c>
      <c r="E14" s="195"/>
      <c r="F14" s="160"/>
      <c r="G14" s="198" t="str">
        <f>情報入力!E3</f>
        <v>○○株式会社</v>
      </c>
      <c r="H14" s="198"/>
    </row>
    <row r="15" spans="1:9" x14ac:dyDescent="0.15">
      <c r="D15" s="195"/>
      <c r="E15" s="195"/>
      <c r="F15" s="160"/>
      <c r="G15" s="198"/>
      <c r="H15" s="198"/>
    </row>
    <row r="16" spans="1:9" ht="6" customHeight="1" x14ac:dyDescent="0.15">
      <c r="E16" s="166"/>
      <c r="F16" s="166"/>
      <c r="G16" s="164"/>
      <c r="H16" s="164"/>
    </row>
    <row r="17" spans="1:17" ht="13.5" customHeight="1" x14ac:dyDescent="0.15">
      <c r="D17" s="201" t="s">
        <v>343</v>
      </c>
      <c r="E17" s="195"/>
      <c r="F17" s="160"/>
      <c r="G17" s="199" t="str">
        <f>情報入力!E4</f>
        <v>代表取締役　○○××</v>
      </c>
      <c r="H17" s="199"/>
      <c r="I17" s="195" t="s">
        <v>2</v>
      </c>
    </row>
    <row r="18" spans="1:17" x14ac:dyDescent="0.15">
      <c r="D18" s="195"/>
      <c r="E18" s="195"/>
      <c r="F18" s="160"/>
      <c r="G18" s="195"/>
      <c r="H18" s="195"/>
      <c r="I18" s="195"/>
    </row>
    <row r="19" spans="1:17" ht="6" customHeight="1" x14ac:dyDescent="0.15">
      <c r="E19" s="166"/>
      <c r="F19" s="166"/>
      <c r="G19" s="164"/>
      <c r="H19" s="164"/>
    </row>
    <row r="20" spans="1:17" ht="27" customHeight="1" x14ac:dyDescent="0.15">
      <c r="D20" s="195" t="s">
        <v>344</v>
      </c>
      <c r="E20" s="195"/>
      <c r="F20" s="160"/>
      <c r="G20" s="202">
        <f>情報入力!E5</f>
        <v>1234567890123</v>
      </c>
      <c r="H20" s="202"/>
    </row>
    <row r="24" spans="1:17" x14ac:dyDescent="0.15">
      <c r="A24" s="194" t="str">
        <f>CONCATENATE("　 令和",DBCS(情報入力!E2),"年度耐震対策緊急促進事業補助金交付申請書")</f>
        <v>　 令和元年度耐震対策緊急促進事業補助金交付申請書</v>
      </c>
      <c r="B24" s="194"/>
      <c r="C24" s="194"/>
      <c r="D24" s="194"/>
      <c r="E24" s="194"/>
      <c r="F24" s="194"/>
      <c r="G24" s="194"/>
      <c r="H24" s="194"/>
      <c r="I24" s="194"/>
    </row>
    <row r="25" spans="1:17" x14ac:dyDescent="0.15">
      <c r="A25" s="1"/>
      <c r="B25" s="1"/>
      <c r="C25" s="1"/>
      <c r="D25" s="163"/>
      <c r="E25" s="1"/>
      <c r="F25" s="163"/>
      <c r="G25" s="1"/>
      <c r="H25" s="1"/>
      <c r="I25" s="1"/>
    </row>
    <row r="27" spans="1:17" ht="13.5" customHeight="1" x14ac:dyDescent="0.15">
      <c r="A27" s="197" t="str">
        <f>CONCATENATE("　 令和",DBCS(情報入力!E2),"年度耐震対策緊急促進事業について、補助金の交付を受けたいので、補助金等に係る予算の執行の適正化に関する法律第５条の規定により、関係書類を添え、別紙のとおり申請します。")</f>
        <v>　 令和元年度耐震対策緊急促進事業について、補助金の交付を受けたいので、補助金等に係る予算の執行の適正化に関する法律第５条の規定により、関係書類を添え、別紙のとおり申請します。</v>
      </c>
      <c r="B27" s="197"/>
      <c r="C27" s="197"/>
      <c r="D27" s="197"/>
      <c r="E27" s="197"/>
      <c r="F27" s="197"/>
      <c r="G27" s="197"/>
      <c r="H27" s="197"/>
      <c r="I27" s="197"/>
      <c r="J27" t="s">
        <v>156</v>
      </c>
    </row>
    <row r="28" spans="1:17" x14ac:dyDescent="0.15">
      <c r="A28" s="197"/>
      <c r="B28" s="197"/>
      <c r="C28" s="197"/>
      <c r="D28" s="197"/>
      <c r="E28" s="197"/>
      <c r="F28" s="197"/>
      <c r="G28" s="197"/>
      <c r="H28" s="197"/>
      <c r="I28" s="197"/>
      <c r="J28" t="s">
        <v>157</v>
      </c>
    </row>
    <row r="29" spans="1:17" x14ac:dyDescent="0.15">
      <c r="A29" s="197"/>
      <c r="B29" s="197"/>
      <c r="C29" s="197"/>
      <c r="D29" s="197"/>
      <c r="E29" s="197"/>
      <c r="F29" s="197"/>
      <c r="G29" s="197"/>
      <c r="H29" s="197"/>
      <c r="I29" s="197"/>
    </row>
    <row r="32" spans="1:17" x14ac:dyDescent="0.15">
      <c r="A32" s="194" t="s">
        <v>9</v>
      </c>
      <c r="B32" s="195"/>
      <c r="C32" s="195"/>
      <c r="D32" s="195"/>
      <c r="E32" s="195"/>
      <c r="F32" s="195"/>
      <c r="G32" s="195"/>
      <c r="H32" s="195"/>
      <c r="I32" s="195"/>
      <c r="K32" t="s">
        <v>9</v>
      </c>
      <c r="L32" t="s">
        <v>92</v>
      </c>
      <c r="M32" t="s">
        <v>76</v>
      </c>
      <c r="N32" t="s">
        <v>93</v>
      </c>
      <c r="O32" t="s">
        <v>94</v>
      </c>
      <c r="P32" t="s">
        <v>95</v>
      </c>
      <c r="Q32" t="s">
        <v>96</v>
      </c>
    </row>
    <row r="33" spans="1:10" x14ac:dyDescent="0.15">
      <c r="A33" s="163"/>
      <c r="B33" s="160"/>
      <c r="C33" s="160"/>
      <c r="D33" s="160"/>
      <c r="E33" s="160"/>
      <c r="F33" s="160"/>
      <c r="G33" s="160"/>
      <c r="H33" s="160"/>
      <c r="I33" s="160"/>
    </row>
    <row r="37" spans="1:10" x14ac:dyDescent="0.15">
      <c r="D37" s="194"/>
      <c r="E37" s="194"/>
    </row>
    <row r="38" spans="1:10" x14ac:dyDescent="0.15">
      <c r="A38" s="194" t="str">
        <f>CONCATENATE("　 令和",DBCS(情報入力!E2),"年度耐震対策緊急促進事業補助金交付申請額表")</f>
        <v>　 令和元年度耐震対策緊急促進事業補助金交付申請額表</v>
      </c>
      <c r="B38" s="194"/>
      <c r="C38" s="194"/>
      <c r="D38" s="194"/>
      <c r="E38" s="194"/>
      <c r="F38" s="194"/>
      <c r="G38" s="195"/>
      <c r="H38" s="195"/>
      <c r="I38" s="195"/>
      <c r="J38" t="s">
        <v>333</v>
      </c>
    </row>
    <row r="39" spans="1:10" x14ac:dyDescent="0.15">
      <c r="J39" t="s">
        <v>346</v>
      </c>
    </row>
    <row r="40" spans="1:10" x14ac:dyDescent="0.15">
      <c r="H40" s="179" t="s">
        <v>15</v>
      </c>
      <c r="I40" s="180"/>
    </row>
    <row r="41" spans="1:10" x14ac:dyDescent="0.15">
      <c r="A41" s="169" t="s">
        <v>10</v>
      </c>
      <c r="B41" s="169" t="s">
        <v>11</v>
      </c>
      <c r="C41" s="186" t="s">
        <v>12</v>
      </c>
      <c r="D41" s="187"/>
      <c r="E41" s="170" t="s">
        <v>13</v>
      </c>
      <c r="F41" s="171"/>
      <c r="G41" s="172"/>
      <c r="H41" s="184" t="s">
        <v>14</v>
      </c>
      <c r="I41" s="183"/>
    </row>
    <row r="42" spans="1:10" x14ac:dyDescent="0.15">
      <c r="A42" s="169"/>
      <c r="B42" s="169"/>
      <c r="C42" s="188"/>
      <c r="D42" s="189"/>
      <c r="E42" s="173"/>
      <c r="F42" s="174"/>
      <c r="G42" s="175"/>
      <c r="H42" s="184"/>
      <c r="I42" s="183"/>
    </row>
    <row r="43" spans="1:10" x14ac:dyDescent="0.15">
      <c r="A43" s="169"/>
      <c r="B43" s="169"/>
      <c r="C43" s="188"/>
      <c r="D43" s="189"/>
      <c r="E43" s="173"/>
      <c r="F43" s="174"/>
      <c r="G43" s="175"/>
      <c r="H43" s="184"/>
      <c r="I43" s="183"/>
    </row>
    <row r="44" spans="1:10" x14ac:dyDescent="0.15">
      <c r="A44" s="169"/>
      <c r="B44" s="169"/>
      <c r="C44" s="190"/>
      <c r="D44" s="191"/>
      <c r="E44" s="176"/>
      <c r="F44" s="177"/>
      <c r="G44" s="178"/>
      <c r="H44" s="184"/>
      <c r="I44" s="183"/>
    </row>
    <row r="45" spans="1:10" ht="80.099999999999994" customHeight="1" x14ac:dyDescent="0.15">
      <c r="A45" s="4" t="str">
        <f>情報入力!E8</f>
        <v>徳島県</v>
      </c>
      <c r="B45" s="4" t="str">
        <f>情報入力!E15</f>
        <v>○○市</v>
      </c>
      <c r="C45" s="192" t="str">
        <f>情報入力!E12</f>
        <v>第３ビル</v>
      </c>
      <c r="D45" s="193"/>
      <c r="E45" s="181">
        <f>情報入力!E58</f>
        <v>803</v>
      </c>
      <c r="F45" s="182"/>
      <c r="G45" s="183"/>
      <c r="H45" s="185"/>
      <c r="I45" s="183"/>
    </row>
    <row r="50" spans="1:1" x14ac:dyDescent="0.15">
      <c r="A50" t="s">
        <v>100</v>
      </c>
    </row>
    <row r="51" spans="1:1" x14ac:dyDescent="0.15">
      <c r="A51" t="s">
        <v>345</v>
      </c>
    </row>
    <row r="52" spans="1:1" x14ac:dyDescent="0.15">
      <c r="A52" t="s">
        <v>101</v>
      </c>
    </row>
  </sheetData>
  <mergeCells count="25">
    <mergeCell ref="A38:I38"/>
    <mergeCell ref="G4:I4"/>
    <mergeCell ref="G3:I3"/>
    <mergeCell ref="A27:I29"/>
    <mergeCell ref="A24:I24"/>
    <mergeCell ref="G14:H15"/>
    <mergeCell ref="G11:H12"/>
    <mergeCell ref="G17:H18"/>
    <mergeCell ref="D11:E12"/>
    <mergeCell ref="D14:E15"/>
    <mergeCell ref="D17:E18"/>
    <mergeCell ref="D20:E20"/>
    <mergeCell ref="D37:E37"/>
    <mergeCell ref="I17:I18"/>
    <mergeCell ref="G20:H20"/>
    <mergeCell ref="A32:I32"/>
    <mergeCell ref="A41:A44"/>
    <mergeCell ref="B41:B44"/>
    <mergeCell ref="E41:G44"/>
    <mergeCell ref="H40:I40"/>
    <mergeCell ref="E45:G45"/>
    <mergeCell ref="H41:I44"/>
    <mergeCell ref="H45:I45"/>
    <mergeCell ref="C41:D44"/>
    <mergeCell ref="C45:D45"/>
  </mergeCells>
  <phoneticPr fontId="2"/>
  <pageMargins left="0.7" right="0.7" top="0.75" bottom="0.75" header="0.3" footer="0.3"/>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Zeros="0" view="pageBreakPreview" zoomScale="85" zoomScaleNormal="100" zoomScaleSheetLayoutView="85" workbookViewId="0"/>
  </sheetViews>
  <sheetFormatPr defaultRowHeight="13.5" x14ac:dyDescent="0.15"/>
  <cols>
    <col min="1" max="3" width="15.625" customWidth="1"/>
    <col min="4" max="4" width="10.625" customWidth="1"/>
    <col min="5" max="5" width="5.625" customWidth="1"/>
    <col min="6" max="6" width="15.625" customWidth="1"/>
    <col min="7" max="10" width="10.625" customWidth="1"/>
  </cols>
  <sheetData>
    <row r="1" spans="1:9" x14ac:dyDescent="0.15">
      <c r="A1" t="s">
        <v>5</v>
      </c>
    </row>
    <row r="5" spans="1:9" x14ac:dyDescent="0.15">
      <c r="D5" s="194"/>
      <c r="E5" s="194"/>
    </row>
    <row r="6" spans="1:9" x14ac:dyDescent="0.15">
      <c r="A6" s="194" t="str">
        <f>CONCATENATE("　 令和",DBCS(情報入力!E2),"年度耐震対策緊急促進事業補助金交付決定額表")</f>
        <v>　 令和元年度耐震対策緊急促進事業補助金交付決定額表</v>
      </c>
      <c r="B6" s="194"/>
      <c r="C6" s="194"/>
      <c r="D6" s="194"/>
      <c r="E6" s="194"/>
      <c r="F6" s="194"/>
      <c r="G6" t="s">
        <v>333</v>
      </c>
      <c r="H6" s="1"/>
      <c r="I6" s="1"/>
    </row>
    <row r="7" spans="1:9" x14ac:dyDescent="0.15">
      <c r="D7" s="194"/>
      <c r="E7" s="194"/>
      <c r="G7" t="s">
        <v>334</v>
      </c>
    </row>
    <row r="10" spans="1:9" x14ac:dyDescent="0.15">
      <c r="D10" s="160" t="str">
        <f>情報入力!E3</f>
        <v>○○株式会社</v>
      </c>
      <c r="F10" s="160"/>
    </row>
    <row r="11" spans="1:9" x14ac:dyDescent="0.15">
      <c r="C11" t="s">
        <v>335</v>
      </c>
      <c r="D11" s="160" t="str">
        <f>情報入力!E4</f>
        <v>代表取締役　○○××</v>
      </c>
      <c r="F11" s="160"/>
      <c r="G11" t="s">
        <v>336</v>
      </c>
    </row>
    <row r="12" spans="1:9" x14ac:dyDescent="0.15">
      <c r="G12" t="s">
        <v>337</v>
      </c>
    </row>
    <row r="14" spans="1:9" x14ac:dyDescent="0.15">
      <c r="F14" s="2" t="s">
        <v>15</v>
      </c>
    </row>
    <row r="15" spans="1:9" x14ac:dyDescent="0.15">
      <c r="A15" s="169" t="s">
        <v>10</v>
      </c>
      <c r="B15" s="169" t="s">
        <v>11</v>
      </c>
      <c r="C15" s="203" t="s">
        <v>12</v>
      </c>
      <c r="D15" s="170" t="s">
        <v>13</v>
      </c>
      <c r="E15" s="172"/>
      <c r="F15" s="169" t="s">
        <v>14</v>
      </c>
    </row>
    <row r="16" spans="1:9" x14ac:dyDescent="0.15">
      <c r="A16" s="169"/>
      <c r="B16" s="169"/>
      <c r="C16" s="203"/>
      <c r="D16" s="173"/>
      <c r="E16" s="175"/>
      <c r="F16" s="169"/>
    </row>
    <row r="17" spans="1:6" x14ac:dyDescent="0.15">
      <c r="A17" s="169"/>
      <c r="B17" s="169"/>
      <c r="C17" s="203"/>
      <c r="D17" s="173"/>
      <c r="E17" s="175"/>
      <c r="F17" s="169"/>
    </row>
    <row r="18" spans="1:6" x14ac:dyDescent="0.15">
      <c r="A18" s="169"/>
      <c r="B18" s="169"/>
      <c r="C18" s="203"/>
      <c r="D18" s="176"/>
      <c r="E18" s="178"/>
      <c r="F18" s="169"/>
    </row>
    <row r="19" spans="1:6" ht="80.099999999999994" customHeight="1" x14ac:dyDescent="0.15">
      <c r="A19" s="4" t="str">
        <f>情報入力!E14</f>
        <v>徳島県</v>
      </c>
      <c r="B19" s="4" t="str">
        <f>情報入力!E15</f>
        <v>○○市</v>
      </c>
      <c r="C19" s="126" t="str">
        <f>情報入力!E12</f>
        <v>第３ビル</v>
      </c>
      <c r="D19" s="181">
        <f>情報入力!E58</f>
        <v>803</v>
      </c>
      <c r="E19" s="183"/>
      <c r="F19" s="4"/>
    </row>
    <row r="27" spans="1:6" x14ac:dyDescent="0.15">
      <c r="A27" t="s">
        <v>100</v>
      </c>
    </row>
    <row r="28" spans="1:6" x14ac:dyDescent="0.15">
      <c r="A28" s="71" t="s">
        <v>338</v>
      </c>
    </row>
  </sheetData>
  <mergeCells count="9">
    <mergeCell ref="D15:E18"/>
    <mergeCell ref="D19:E19"/>
    <mergeCell ref="D5:E5"/>
    <mergeCell ref="D7:E7"/>
    <mergeCell ref="A6:F6"/>
    <mergeCell ref="C15:C18"/>
    <mergeCell ref="A15:A18"/>
    <mergeCell ref="B15:B18"/>
    <mergeCell ref="F15:F18"/>
  </mergeCells>
  <phoneticPr fontId="2"/>
  <pageMargins left="0.9055118110236221" right="0.70866141732283472" top="1.1417322834645669" bottom="0.9448818897637796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Zeros="0" view="pageBreakPreview" zoomScale="85" zoomScaleNormal="100" zoomScaleSheetLayoutView="85" workbookViewId="0"/>
  </sheetViews>
  <sheetFormatPr defaultColWidth="8.625" defaultRowHeight="13.5" x14ac:dyDescent="0.15"/>
  <cols>
    <col min="1" max="16384" width="8.625" style="71"/>
  </cols>
  <sheetData>
    <row r="1" spans="1:11" x14ac:dyDescent="0.15">
      <c r="A1" s="68" t="s">
        <v>90</v>
      </c>
      <c r="B1" s="69"/>
      <c r="C1" s="69"/>
      <c r="D1" s="69"/>
      <c r="E1" s="69"/>
      <c r="F1" s="69"/>
      <c r="G1" s="69"/>
      <c r="H1" s="69"/>
      <c r="I1" s="69"/>
      <c r="J1" s="69"/>
      <c r="K1" s="70"/>
    </row>
    <row r="2" spans="1:11" x14ac:dyDescent="0.15">
      <c r="A2" s="50"/>
      <c r="B2" s="51"/>
      <c r="C2" s="51"/>
      <c r="D2" s="51"/>
      <c r="E2" s="51"/>
      <c r="F2" s="51"/>
      <c r="G2" s="51"/>
      <c r="H2" s="51"/>
      <c r="I2" s="51"/>
      <c r="J2" s="51"/>
      <c r="K2" s="72"/>
    </row>
    <row r="3" spans="1:11" x14ac:dyDescent="0.15">
      <c r="A3" s="50"/>
      <c r="B3" s="51"/>
      <c r="C3" s="51"/>
      <c r="D3" s="51"/>
      <c r="E3" s="51"/>
      <c r="F3" s="51"/>
      <c r="G3" s="51"/>
      <c r="H3" s="51"/>
      <c r="I3" s="51"/>
      <c r="J3" s="51"/>
      <c r="K3" s="72"/>
    </row>
    <row r="4" spans="1:11" x14ac:dyDescent="0.15">
      <c r="A4" s="50"/>
      <c r="B4" s="51"/>
      <c r="C4" s="51"/>
      <c r="D4" s="51"/>
      <c r="E4" s="51"/>
      <c r="F4" s="51"/>
      <c r="G4" s="51"/>
      <c r="H4" s="51"/>
      <c r="I4" s="51"/>
      <c r="J4" s="51"/>
      <c r="K4" s="72"/>
    </row>
    <row r="5" spans="1:11" ht="18.75" x14ac:dyDescent="0.15">
      <c r="A5" s="218" t="s">
        <v>16</v>
      </c>
      <c r="B5" s="219"/>
      <c r="C5" s="219"/>
      <c r="D5" s="219"/>
      <c r="E5" s="219"/>
      <c r="F5" s="219"/>
      <c r="G5" s="219"/>
      <c r="H5" s="219"/>
      <c r="I5" s="219"/>
      <c r="J5" s="219"/>
      <c r="K5" s="220"/>
    </row>
    <row r="6" spans="1:11" ht="18.75" x14ac:dyDescent="0.15">
      <c r="A6" s="73"/>
      <c r="B6" s="51"/>
      <c r="C6" s="51"/>
      <c r="D6" s="51"/>
      <c r="E6" s="51"/>
      <c r="F6" s="51"/>
      <c r="G6" s="51"/>
      <c r="H6" s="51"/>
      <c r="I6" s="51"/>
      <c r="J6" s="51"/>
      <c r="K6" s="72"/>
    </row>
    <row r="7" spans="1:11" x14ac:dyDescent="0.15">
      <c r="A7" s="50"/>
      <c r="B7" s="51"/>
      <c r="C7" s="51"/>
      <c r="D7" s="51"/>
      <c r="E7" s="51"/>
      <c r="F7" s="51"/>
      <c r="G7" s="51"/>
      <c r="H7" s="51"/>
      <c r="I7" s="51"/>
      <c r="J7" s="51"/>
      <c r="K7" s="72"/>
    </row>
    <row r="8" spans="1:11" x14ac:dyDescent="0.15">
      <c r="A8" s="50" t="s">
        <v>36</v>
      </c>
      <c r="B8" s="51"/>
      <c r="C8" s="51"/>
      <c r="D8" s="51"/>
      <c r="E8" s="51"/>
      <c r="F8" s="51"/>
      <c r="G8" s="51"/>
      <c r="H8" s="51"/>
      <c r="I8" s="51"/>
      <c r="J8" s="51"/>
      <c r="K8" s="72"/>
    </row>
    <row r="9" spans="1:11" ht="30" customHeight="1" x14ac:dyDescent="0.15">
      <c r="A9" s="74" t="s">
        <v>17</v>
      </c>
      <c r="B9" s="221" t="str">
        <f>CONCATENATE(情報入力!E3,"　　",情報入力!E4)</f>
        <v>○○株式会社　　代表取締役　○○××</v>
      </c>
      <c r="C9" s="222"/>
      <c r="D9" s="222"/>
      <c r="E9" s="222"/>
      <c r="F9" s="222"/>
      <c r="G9" s="222"/>
      <c r="H9" s="222"/>
      <c r="I9" s="222"/>
      <c r="J9" s="222"/>
      <c r="K9" s="223"/>
    </row>
    <row r="10" spans="1:11" x14ac:dyDescent="0.15">
      <c r="A10" s="50"/>
      <c r="B10" s="51"/>
      <c r="C10" s="51"/>
      <c r="D10" s="51"/>
      <c r="E10" s="51"/>
      <c r="F10" s="51"/>
      <c r="G10" s="51"/>
      <c r="H10" s="51"/>
      <c r="I10" s="51"/>
      <c r="J10" s="51"/>
      <c r="K10" s="72"/>
    </row>
    <row r="11" spans="1:11" x14ac:dyDescent="0.15">
      <c r="A11" s="50" t="s">
        <v>125</v>
      </c>
      <c r="B11" s="51"/>
      <c r="C11" s="51"/>
      <c r="D11" s="51"/>
      <c r="E11" s="51"/>
      <c r="F11" s="51"/>
      <c r="G11" s="51"/>
      <c r="H11" s="51"/>
      <c r="I11" s="51"/>
      <c r="J11" s="51"/>
      <c r="K11" s="72"/>
    </row>
    <row r="12" spans="1:11" ht="30" customHeight="1" x14ac:dyDescent="0.15">
      <c r="A12" s="224">
        <f>情報入力!E11</f>
        <v>0</v>
      </c>
      <c r="B12" s="225"/>
      <c r="C12" s="51" t="s">
        <v>20</v>
      </c>
      <c r="D12" s="51"/>
      <c r="E12" s="51"/>
      <c r="F12" s="51"/>
      <c r="G12" s="51"/>
      <c r="H12" s="51"/>
      <c r="I12" s="51"/>
      <c r="J12" s="51"/>
      <c r="K12" s="72"/>
    </row>
    <row r="13" spans="1:11" x14ac:dyDescent="0.15">
      <c r="A13" s="50"/>
      <c r="B13" s="51"/>
      <c r="C13" s="51"/>
      <c r="D13" s="51"/>
      <c r="E13" s="51"/>
      <c r="F13" s="51"/>
      <c r="G13" s="51"/>
      <c r="H13" s="51"/>
      <c r="I13" s="51"/>
      <c r="J13" s="51"/>
      <c r="K13" s="72"/>
    </row>
    <row r="14" spans="1:11" x14ac:dyDescent="0.15">
      <c r="A14" s="50" t="s">
        <v>18</v>
      </c>
      <c r="B14" s="51"/>
      <c r="C14" s="51"/>
      <c r="D14" s="51"/>
      <c r="E14" s="51"/>
      <c r="F14" s="51"/>
      <c r="G14" s="51"/>
      <c r="H14" s="51"/>
      <c r="I14" s="51"/>
      <c r="J14" s="51"/>
      <c r="K14" s="72"/>
    </row>
    <row r="15" spans="1:11" ht="30" customHeight="1" x14ac:dyDescent="0.15">
      <c r="A15" s="75" t="s">
        <v>19</v>
      </c>
      <c r="B15" s="226" t="str">
        <f>情報入力!E12</f>
        <v>第３ビル</v>
      </c>
      <c r="C15" s="227"/>
      <c r="D15" s="227"/>
      <c r="E15" s="227"/>
      <c r="F15" s="227"/>
      <c r="G15" s="227"/>
      <c r="H15" s="227"/>
      <c r="I15" s="227"/>
      <c r="J15" s="227"/>
      <c r="K15" s="228"/>
    </row>
    <row r="16" spans="1:11" ht="24.95" customHeight="1" x14ac:dyDescent="0.15">
      <c r="A16" s="229" t="s">
        <v>34</v>
      </c>
      <c r="B16" s="226" t="str">
        <f>情報入力!E13</f>
        <v>777-7777</v>
      </c>
      <c r="C16" s="227"/>
      <c r="D16" s="227"/>
      <c r="E16" s="227"/>
      <c r="F16" s="227"/>
      <c r="G16" s="227"/>
      <c r="H16" s="227"/>
      <c r="I16" s="227"/>
      <c r="J16" s="227"/>
      <c r="K16" s="228"/>
    </row>
    <row r="17" spans="1:12" ht="39.950000000000003" customHeight="1" x14ac:dyDescent="0.15">
      <c r="A17" s="230"/>
      <c r="B17" s="224" t="str">
        <f>CONCATENATE(情報入力!E14,情報入力!E15,情報入力!E16)</f>
        <v>徳島県○○市○○</v>
      </c>
      <c r="C17" s="231"/>
      <c r="D17" s="231"/>
      <c r="E17" s="231"/>
      <c r="F17" s="231"/>
      <c r="G17" s="231"/>
      <c r="H17" s="231"/>
      <c r="I17" s="231"/>
      <c r="J17" s="231"/>
      <c r="K17" s="225"/>
    </row>
    <row r="18" spans="1:12" ht="30" customHeight="1" x14ac:dyDescent="0.15">
      <c r="A18" s="75" t="s">
        <v>21</v>
      </c>
      <c r="B18" s="232" t="str">
        <f>B17</f>
        <v>徳島県○○市○○</v>
      </c>
      <c r="C18" s="233"/>
      <c r="D18" s="233"/>
      <c r="E18" s="233"/>
      <c r="F18" s="233"/>
      <c r="G18" s="233"/>
      <c r="H18" s="233"/>
      <c r="I18" s="233"/>
      <c r="J18" s="233"/>
      <c r="K18" s="234"/>
    </row>
    <row r="19" spans="1:12" x14ac:dyDescent="0.15">
      <c r="A19" s="50" t="s">
        <v>22</v>
      </c>
      <c r="B19" s="51"/>
      <c r="C19" s="51"/>
      <c r="D19" s="51"/>
      <c r="E19" s="51"/>
      <c r="F19" s="51"/>
      <c r="G19" s="51"/>
      <c r="H19" s="51"/>
      <c r="I19" s="51"/>
      <c r="J19" s="51"/>
      <c r="K19" s="72"/>
    </row>
    <row r="20" spans="1:12" x14ac:dyDescent="0.15">
      <c r="A20" s="50"/>
      <c r="B20" s="51"/>
      <c r="C20" s="51"/>
      <c r="D20" s="51"/>
      <c r="E20" s="51"/>
      <c r="F20" s="51"/>
      <c r="G20" s="51"/>
      <c r="H20" s="51"/>
      <c r="I20" s="51"/>
      <c r="J20" s="51"/>
      <c r="K20" s="72"/>
    </row>
    <row r="21" spans="1:12" ht="39.950000000000003" customHeight="1" x14ac:dyDescent="0.15">
      <c r="A21" s="75" t="s">
        <v>23</v>
      </c>
      <c r="B21" s="232" t="str">
        <f>情報入力!E17</f>
        <v>店舗兼住宅</v>
      </c>
      <c r="C21" s="233"/>
      <c r="D21" s="233"/>
      <c r="E21" s="233"/>
      <c r="F21" s="233"/>
      <c r="G21" s="233"/>
      <c r="H21" s="233"/>
      <c r="I21" s="233"/>
      <c r="J21" s="233"/>
      <c r="K21" s="234"/>
    </row>
    <row r="22" spans="1:12" ht="30" customHeight="1" x14ac:dyDescent="0.15">
      <c r="A22" s="76" t="s">
        <v>24</v>
      </c>
      <c r="B22" s="235" t="str">
        <f>情報入力!E19</f>
        <v>鉄筋コンクリート造</v>
      </c>
      <c r="C22" s="236"/>
      <c r="D22" s="236"/>
      <c r="E22" s="236"/>
      <c r="F22" s="93" t="s">
        <v>225</v>
      </c>
      <c r="G22" s="90">
        <f>情報入力!E20</f>
        <v>3</v>
      </c>
      <c r="H22" s="67" t="s">
        <v>226</v>
      </c>
      <c r="I22" s="94">
        <f>情報入力!E21</f>
        <v>0</v>
      </c>
      <c r="J22" s="77" t="s">
        <v>37</v>
      </c>
      <c r="K22" s="78"/>
    </row>
    <row r="23" spans="1:12" ht="30" customHeight="1" x14ac:dyDescent="0.15">
      <c r="A23" s="76" t="s">
        <v>25</v>
      </c>
      <c r="B23" s="237">
        <f>情報入力!E22</f>
        <v>885.55</v>
      </c>
      <c r="C23" s="238"/>
      <c r="D23" s="79" t="s">
        <v>26</v>
      </c>
      <c r="E23" s="79"/>
      <c r="F23" s="79"/>
      <c r="G23" s="79"/>
      <c r="H23" s="79"/>
      <c r="I23" s="79"/>
      <c r="J23" s="79"/>
      <c r="K23" s="80"/>
    </row>
    <row r="24" spans="1:12" ht="30" customHeight="1" x14ac:dyDescent="0.15">
      <c r="A24" s="74" t="s">
        <v>35</v>
      </c>
      <c r="B24" s="239" t="str">
        <f>情報入力!E23</f>
        <v>昭和51年12月</v>
      </c>
      <c r="C24" s="240"/>
      <c r="D24" s="79" t="s">
        <v>27</v>
      </c>
      <c r="E24" s="79"/>
      <c r="F24" s="79"/>
      <c r="G24" s="79"/>
      <c r="H24" s="79"/>
      <c r="I24" s="79"/>
      <c r="J24" s="79"/>
      <c r="K24" s="80"/>
    </row>
    <row r="25" spans="1:12" x14ac:dyDescent="0.15">
      <c r="A25" s="50"/>
      <c r="B25" s="51"/>
      <c r="C25" s="51"/>
      <c r="D25" s="51"/>
      <c r="E25" s="51"/>
      <c r="F25" s="51"/>
      <c r="G25" s="51"/>
      <c r="H25" s="51"/>
      <c r="I25" s="51"/>
      <c r="J25" s="51"/>
      <c r="K25" s="72"/>
    </row>
    <row r="26" spans="1:12" x14ac:dyDescent="0.15">
      <c r="A26" s="50" t="s">
        <v>28</v>
      </c>
      <c r="B26" s="51"/>
      <c r="C26" s="51"/>
      <c r="D26" s="51"/>
      <c r="E26" s="51"/>
      <c r="F26" s="51"/>
      <c r="G26" s="51"/>
      <c r="H26" s="51"/>
      <c r="I26" s="51"/>
      <c r="J26" s="51"/>
      <c r="K26" s="72"/>
    </row>
    <row r="27" spans="1:12" ht="20.100000000000001" customHeight="1" x14ac:dyDescent="0.15">
      <c r="A27" s="214" t="s">
        <v>29</v>
      </c>
      <c r="B27" s="214"/>
      <c r="C27" s="214"/>
      <c r="D27" s="214"/>
      <c r="E27" s="214" t="s">
        <v>126</v>
      </c>
      <c r="F27" s="214"/>
      <c r="G27" s="214"/>
      <c r="H27" s="214"/>
      <c r="I27" s="214" t="s">
        <v>39</v>
      </c>
      <c r="J27" s="214"/>
      <c r="K27" s="214"/>
    </row>
    <row r="28" spans="1:12" ht="30" customHeight="1" x14ac:dyDescent="0.15">
      <c r="A28" s="209" t="s">
        <v>30</v>
      </c>
      <c r="B28" s="209"/>
      <c r="C28" s="209"/>
      <c r="D28" s="209"/>
      <c r="E28" s="210">
        <f>INT(情報入力!E49/1000)</f>
        <v>5350</v>
      </c>
      <c r="F28" s="211"/>
      <c r="G28" s="212"/>
      <c r="H28" s="81" t="s">
        <v>38</v>
      </c>
      <c r="I28" s="213"/>
      <c r="J28" s="213"/>
      <c r="K28" s="213"/>
    </row>
    <row r="29" spans="1:12" ht="30" customHeight="1" x14ac:dyDescent="0.15">
      <c r="A29" s="209" t="s">
        <v>31</v>
      </c>
      <c r="B29" s="209"/>
      <c r="C29" s="209"/>
      <c r="D29" s="209"/>
      <c r="E29" s="210">
        <f>IF(情報入力!E18="該当",134,INT(情報入力!E56/1000))</f>
        <v>4819</v>
      </c>
      <c r="F29" s="211"/>
      <c r="G29" s="212"/>
      <c r="H29" s="81" t="s">
        <v>38</v>
      </c>
      <c r="I29" s="213"/>
      <c r="J29" s="213"/>
      <c r="K29" s="213"/>
    </row>
    <row r="30" spans="1:12" ht="30" customHeight="1" x14ac:dyDescent="0.15">
      <c r="A30" s="209" t="s">
        <v>65</v>
      </c>
      <c r="B30" s="209"/>
      <c r="C30" s="209"/>
      <c r="D30" s="209"/>
      <c r="E30" s="210">
        <f>IF(情報入力!E18="該当",134,情報入力!E57)</f>
        <v>4819</v>
      </c>
      <c r="F30" s="211"/>
      <c r="G30" s="212"/>
      <c r="H30" s="81" t="s">
        <v>38</v>
      </c>
      <c r="I30" s="213"/>
      <c r="J30" s="213"/>
      <c r="K30" s="213"/>
    </row>
    <row r="31" spans="1:12" ht="30" customHeight="1" x14ac:dyDescent="0.15">
      <c r="A31" s="209" t="s">
        <v>32</v>
      </c>
      <c r="B31" s="209"/>
      <c r="C31" s="209"/>
      <c r="D31" s="209"/>
      <c r="E31" s="210">
        <f>情報入力!E58</f>
        <v>803</v>
      </c>
      <c r="F31" s="211"/>
      <c r="G31" s="212"/>
      <c r="H31" s="81" t="s">
        <v>38</v>
      </c>
      <c r="I31" s="213"/>
      <c r="J31" s="213"/>
      <c r="K31" s="213"/>
    </row>
    <row r="32" spans="1:12" x14ac:dyDescent="0.15">
      <c r="A32" s="50" t="s">
        <v>33</v>
      </c>
      <c r="B32" s="51"/>
      <c r="C32" s="51"/>
      <c r="D32" s="51"/>
      <c r="E32" s="51"/>
      <c r="F32" s="51"/>
      <c r="G32" s="51"/>
      <c r="H32" s="51"/>
      <c r="I32" s="51"/>
      <c r="J32" s="51"/>
      <c r="K32" s="72"/>
      <c r="L32" s="71" t="s">
        <v>348</v>
      </c>
    </row>
    <row r="33" spans="1:12" x14ac:dyDescent="0.15">
      <c r="A33" s="50"/>
      <c r="B33" s="51"/>
      <c r="C33" s="51"/>
      <c r="D33" s="51"/>
      <c r="E33" s="51"/>
      <c r="F33" s="51"/>
      <c r="G33" s="51"/>
      <c r="H33" s="51"/>
      <c r="I33" s="51"/>
      <c r="J33" s="51"/>
      <c r="K33" s="72"/>
      <c r="L33" s="71" t="s">
        <v>349</v>
      </c>
    </row>
    <row r="34" spans="1:12" x14ac:dyDescent="0.15">
      <c r="A34" s="50" t="s">
        <v>347</v>
      </c>
      <c r="B34" s="51"/>
      <c r="C34" s="51"/>
      <c r="D34" s="51"/>
      <c r="E34" s="51"/>
      <c r="F34" s="51"/>
      <c r="G34" s="51"/>
      <c r="H34" s="51"/>
      <c r="I34" s="51"/>
      <c r="J34" s="51"/>
      <c r="K34" s="72"/>
      <c r="L34" s="71" t="s">
        <v>350</v>
      </c>
    </row>
    <row r="35" spans="1:12" ht="27" customHeight="1" x14ac:dyDescent="0.15">
      <c r="A35" s="165" t="s">
        <v>47</v>
      </c>
      <c r="B35" s="204" t="str">
        <f>情報入力!E24</f>
        <v>令和元年○月○日</v>
      </c>
      <c r="C35" s="205"/>
      <c r="D35" s="206"/>
      <c r="E35" s="11" t="s">
        <v>49</v>
      </c>
      <c r="F35" s="51"/>
      <c r="G35" s="51"/>
      <c r="H35" s="51"/>
      <c r="I35" s="51"/>
      <c r="J35" s="51"/>
      <c r="K35" s="72"/>
      <c r="L35" s="167" t="s">
        <v>351</v>
      </c>
    </row>
    <row r="36" spans="1:12" ht="27" customHeight="1" x14ac:dyDescent="0.15">
      <c r="A36" s="165" t="s">
        <v>48</v>
      </c>
      <c r="B36" s="207" t="str">
        <f>情報入力!E25</f>
        <v>令和2年○月</v>
      </c>
      <c r="C36" s="208"/>
      <c r="D36" s="11" t="s">
        <v>49</v>
      </c>
      <c r="E36" s="11"/>
      <c r="F36" s="51"/>
      <c r="G36" s="51"/>
      <c r="H36" s="51"/>
      <c r="I36" s="51"/>
      <c r="J36" s="51"/>
      <c r="K36" s="72"/>
    </row>
    <row r="37" spans="1:12" x14ac:dyDescent="0.15">
      <c r="A37" s="50"/>
      <c r="B37" s="51"/>
      <c r="C37" s="51"/>
      <c r="D37" s="51"/>
      <c r="E37" s="51"/>
      <c r="F37" s="51"/>
      <c r="G37" s="51"/>
      <c r="H37" s="51"/>
      <c r="I37" s="51"/>
      <c r="J37" s="51"/>
      <c r="K37" s="72"/>
    </row>
    <row r="38" spans="1:12" x14ac:dyDescent="0.15">
      <c r="A38" s="215"/>
      <c r="B38" s="216"/>
      <c r="C38" s="216"/>
      <c r="D38" s="216"/>
      <c r="E38" s="216"/>
      <c r="F38" s="216"/>
      <c r="G38" s="216"/>
      <c r="H38" s="216"/>
      <c r="I38" s="216"/>
      <c r="J38" s="216"/>
      <c r="K38" s="217"/>
    </row>
  </sheetData>
  <mergeCells count="30">
    <mergeCell ref="I27:K27"/>
    <mergeCell ref="A38:K38"/>
    <mergeCell ref="A5:K5"/>
    <mergeCell ref="B9:K9"/>
    <mergeCell ref="A12:B12"/>
    <mergeCell ref="B15:K15"/>
    <mergeCell ref="A16:A17"/>
    <mergeCell ref="B16:K16"/>
    <mergeCell ref="B17:K17"/>
    <mergeCell ref="B18:K18"/>
    <mergeCell ref="B21:K21"/>
    <mergeCell ref="B22:E22"/>
    <mergeCell ref="B23:C23"/>
    <mergeCell ref="B24:C24"/>
    <mergeCell ref="A27:D27"/>
    <mergeCell ref="E27:H27"/>
    <mergeCell ref="A28:D28"/>
    <mergeCell ref="E28:G28"/>
    <mergeCell ref="I28:K28"/>
    <mergeCell ref="A29:D29"/>
    <mergeCell ref="E29:G29"/>
    <mergeCell ref="I29:K29"/>
    <mergeCell ref="B35:D35"/>
    <mergeCell ref="B36:C36"/>
    <mergeCell ref="A30:D30"/>
    <mergeCell ref="E30:G30"/>
    <mergeCell ref="I30:K30"/>
    <mergeCell ref="A31:D31"/>
    <mergeCell ref="E31:G31"/>
    <mergeCell ref="I31:K31"/>
  </mergeCells>
  <phoneticPr fontId="10"/>
  <pageMargins left="0.70866141732283472" right="0.51181102362204722" top="0.9448818897637796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5"/>
  <sheetViews>
    <sheetView showZeros="0" view="pageBreakPreview" zoomScale="85" zoomScaleNormal="100" zoomScaleSheetLayoutView="85" workbookViewId="0"/>
  </sheetViews>
  <sheetFormatPr defaultRowHeight="13.5" x14ac:dyDescent="0.15"/>
  <cols>
    <col min="1" max="1" width="12.625" customWidth="1"/>
    <col min="2" max="2" width="3.625" customWidth="1"/>
    <col min="3" max="8" width="12.625" customWidth="1"/>
  </cols>
  <sheetData>
    <row r="1" spans="1:9" x14ac:dyDescent="0.15">
      <c r="A1" s="7" t="s">
        <v>42</v>
      </c>
      <c r="B1" s="8"/>
      <c r="C1" s="8"/>
      <c r="D1" s="8"/>
      <c r="E1" s="8"/>
      <c r="F1" s="8"/>
      <c r="G1" s="8"/>
      <c r="H1" s="9"/>
    </row>
    <row r="2" spans="1:9" x14ac:dyDescent="0.15">
      <c r="A2" s="10"/>
      <c r="B2" s="11"/>
      <c r="C2" s="11"/>
      <c r="D2" s="11"/>
      <c r="E2" s="11"/>
      <c r="F2" s="11"/>
      <c r="G2" s="11"/>
      <c r="H2" s="12"/>
    </row>
    <row r="3" spans="1:9" x14ac:dyDescent="0.15">
      <c r="A3" s="10"/>
      <c r="B3" s="11"/>
      <c r="C3" s="11"/>
      <c r="D3" s="11"/>
      <c r="E3" s="11"/>
      <c r="F3" s="11"/>
      <c r="G3" s="11"/>
      <c r="H3" s="12"/>
    </row>
    <row r="4" spans="1:9" x14ac:dyDescent="0.15">
      <c r="A4" s="10"/>
      <c r="B4" s="11"/>
      <c r="C4" s="11"/>
      <c r="D4" s="11"/>
      <c r="E4" s="11"/>
      <c r="F4" s="11"/>
      <c r="G4" s="11"/>
      <c r="H4" s="12"/>
    </row>
    <row r="5" spans="1:9" ht="18.75" x14ac:dyDescent="0.15">
      <c r="A5" s="244" t="s">
        <v>352</v>
      </c>
      <c r="B5" s="245"/>
      <c r="C5" s="245"/>
      <c r="D5" s="245"/>
      <c r="E5" s="245"/>
      <c r="F5" s="245"/>
      <c r="G5" s="245"/>
      <c r="H5" s="246"/>
      <c r="I5" t="s">
        <v>333</v>
      </c>
    </row>
    <row r="6" spans="1:9" x14ac:dyDescent="0.15">
      <c r="A6" s="10"/>
      <c r="B6" s="11"/>
      <c r="C6" s="11"/>
      <c r="D6" s="11"/>
      <c r="E6" s="11"/>
      <c r="F6" s="11"/>
      <c r="G6" s="11"/>
      <c r="H6" s="12"/>
      <c r="I6" t="s">
        <v>353</v>
      </c>
    </row>
    <row r="7" spans="1:9" x14ac:dyDescent="0.15">
      <c r="A7" s="10"/>
      <c r="B7" s="11"/>
      <c r="C7" s="11"/>
      <c r="D7" s="11"/>
      <c r="E7" s="11"/>
      <c r="F7" s="11"/>
      <c r="G7" s="11"/>
      <c r="H7" s="12"/>
      <c r="I7" t="s">
        <v>333</v>
      </c>
    </row>
    <row r="8" spans="1:9" x14ac:dyDescent="0.15">
      <c r="A8" s="10"/>
      <c r="B8" s="11"/>
      <c r="C8" s="11"/>
      <c r="D8" s="11"/>
      <c r="E8" s="11"/>
      <c r="F8" s="11"/>
      <c r="G8" s="11"/>
      <c r="H8" s="12"/>
      <c r="I8" t="s">
        <v>354</v>
      </c>
    </row>
    <row r="9" spans="1:9" x14ac:dyDescent="0.15">
      <c r="A9" s="10"/>
      <c r="B9" s="11"/>
      <c r="C9" s="11"/>
      <c r="D9" s="11"/>
      <c r="E9" s="11"/>
      <c r="F9" s="11"/>
      <c r="G9" s="11"/>
      <c r="H9" s="12"/>
    </row>
    <row r="10" spans="1:9" x14ac:dyDescent="0.15">
      <c r="A10" s="10" t="s">
        <v>50</v>
      </c>
      <c r="B10" s="11"/>
      <c r="C10" s="11"/>
      <c r="D10" s="11"/>
      <c r="E10" s="11"/>
      <c r="F10" s="11"/>
      <c r="G10" s="11"/>
      <c r="H10" s="12"/>
    </row>
    <row r="11" spans="1:9" ht="50.1" customHeight="1" x14ac:dyDescent="0.15">
      <c r="A11" s="5" t="s">
        <v>60</v>
      </c>
      <c r="B11" s="192" t="str">
        <f>情報入力!E26</f>
        <v>○○××</v>
      </c>
      <c r="C11" s="269"/>
      <c r="D11" s="269"/>
      <c r="E11" s="269"/>
      <c r="F11" s="269"/>
      <c r="G11" s="269"/>
      <c r="H11" s="270"/>
    </row>
    <row r="12" spans="1:9" ht="50.1" customHeight="1" x14ac:dyDescent="0.15">
      <c r="A12" s="16" t="s">
        <v>61</v>
      </c>
      <c r="B12" s="192" t="str">
        <f>情報入力!E27</f>
        <v>○○県○○市○○</v>
      </c>
      <c r="C12" s="269"/>
      <c r="D12" s="269"/>
      <c r="E12" s="269"/>
      <c r="F12" s="269"/>
      <c r="G12" s="269"/>
      <c r="H12" s="270"/>
    </row>
    <row r="13" spans="1:9" ht="20.100000000000001" customHeight="1" x14ac:dyDescent="0.15">
      <c r="A13" s="6" t="s">
        <v>51</v>
      </c>
      <c r="B13" s="263" t="str">
        <f>情報入力!E28</f>
        <v>000-000-0000</v>
      </c>
      <c r="C13" s="264"/>
      <c r="D13" s="264"/>
      <c r="E13" s="264"/>
      <c r="F13" s="264"/>
      <c r="G13" s="264"/>
      <c r="H13" s="265"/>
    </row>
    <row r="14" spans="1:9" ht="20.100000000000001" customHeight="1" x14ac:dyDescent="0.15">
      <c r="A14" s="169" t="s">
        <v>52</v>
      </c>
      <c r="B14" s="17" t="s">
        <v>53</v>
      </c>
      <c r="C14" s="125" t="str">
        <f>情報入力!E29</f>
        <v>一級</v>
      </c>
      <c r="D14" s="8" t="s">
        <v>54</v>
      </c>
      <c r="E14" s="18" t="s">
        <v>53</v>
      </c>
      <c r="F14" s="262" t="str">
        <f>情報入力!E30</f>
        <v>大臣</v>
      </c>
      <c r="G14" s="262"/>
      <c r="H14" s="9" t="s">
        <v>55</v>
      </c>
    </row>
    <row r="15" spans="1:9" ht="20.100000000000001" customHeight="1" x14ac:dyDescent="0.15">
      <c r="A15" s="169"/>
      <c r="B15" s="20" t="s">
        <v>56</v>
      </c>
      <c r="C15" s="260">
        <f>情報入力!E31</f>
        <v>1234567</v>
      </c>
      <c r="D15" s="260"/>
      <c r="E15" s="14" t="s">
        <v>57</v>
      </c>
      <c r="F15" s="14"/>
      <c r="G15" s="14"/>
      <c r="H15" s="15"/>
    </row>
    <row r="16" spans="1:9" ht="20.100000000000001" customHeight="1" x14ac:dyDescent="0.15">
      <c r="A16" s="169"/>
      <c r="B16" s="7" t="s">
        <v>62</v>
      </c>
      <c r="C16" s="8"/>
      <c r="D16" s="262" t="str">
        <f>情報入力!E32</f>
        <v>○○建築士事務所</v>
      </c>
      <c r="E16" s="262"/>
      <c r="F16" s="262"/>
      <c r="G16" s="262"/>
      <c r="H16" s="23" t="s">
        <v>63</v>
      </c>
    </row>
    <row r="17" spans="1:8" ht="20.100000000000001" customHeight="1" x14ac:dyDescent="0.15">
      <c r="A17" s="169"/>
      <c r="B17" s="20" t="s">
        <v>58</v>
      </c>
      <c r="C17" s="91" t="str">
        <f>情報入力!E33</f>
        <v>○○県</v>
      </c>
      <c r="D17" s="14" t="s">
        <v>59</v>
      </c>
      <c r="E17" s="19" t="s">
        <v>56</v>
      </c>
      <c r="F17" s="260">
        <f>情報入力!E34</f>
        <v>12345</v>
      </c>
      <c r="G17" s="260"/>
      <c r="H17" s="15" t="s">
        <v>57</v>
      </c>
    </row>
    <row r="18" spans="1:8" x14ac:dyDescent="0.15">
      <c r="A18" s="66"/>
      <c r="B18" s="247"/>
      <c r="C18" s="247"/>
      <c r="D18" s="247"/>
      <c r="E18" s="247"/>
      <c r="F18" s="247"/>
      <c r="G18" s="247"/>
      <c r="H18" s="261"/>
    </row>
    <row r="19" spans="1:8" x14ac:dyDescent="0.15">
      <c r="A19" s="253" t="s">
        <v>102</v>
      </c>
      <c r="B19" s="254"/>
      <c r="C19" s="254"/>
      <c r="D19" s="254"/>
      <c r="E19" s="11"/>
      <c r="F19" s="11"/>
      <c r="G19" s="11"/>
      <c r="H19" s="12"/>
    </row>
    <row r="20" spans="1:8" x14ac:dyDescent="0.15">
      <c r="A20" s="62" t="s">
        <v>104</v>
      </c>
      <c r="B20" s="184" t="s">
        <v>106</v>
      </c>
      <c r="C20" s="255"/>
      <c r="D20" s="255"/>
      <c r="E20" s="256"/>
      <c r="F20" s="169" t="s">
        <v>103</v>
      </c>
      <c r="G20" s="169"/>
      <c r="H20" s="169"/>
    </row>
    <row r="21" spans="1:8" ht="27" customHeight="1" x14ac:dyDescent="0.15">
      <c r="A21" s="127" t="str">
        <f>情報入力!E35</f>
        <v>鉄筋コンクリート造</v>
      </c>
      <c r="B21" s="271" t="str">
        <f>情報入力!E36</f>
        <v>鉄筋コンクリート造耐震診断資格者講習</v>
      </c>
      <c r="C21" s="272"/>
      <c r="D21" s="272"/>
      <c r="E21" s="273"/>
      <c r="F21" s="274" t="str">
        <f>情報入力!E37</f>
        <v>第RC0000号</v>
      </c>
      <c r="G21" s="275"/>
      <c r="H21" s="276"/>
    </row>
    <row r="22" spans="1:8" ht="27" customHeight="1" x14ac:dyDescent="0.15">
      <c r="A22" s="127" t="str">
        <f>情報入力!E38</f>
        <v>鉄骨造</v>
      </c>
      <c r="B22" s="271" t="str">
        <f>情報入力!E39</f>
        <v>鉄骨造耐震診断資格者講習</v>
      </c>
      <c r="C22" s="272"/>
      <c r="D22" s="272"/>
      <c r="E22" s="273"/>
      <c r="F22" s="274" t="str">
        <f>情報入力!E40</f>
        <v>第S0000号</v>
      </c>
      <c r="G22" s="275"/>
      <c r="H22" s="276"/>
    </row>
    <row r="23" spans="1:8" ht="27" customHeight="1" x14ac:dyDescent="0.15">
      <c r="A23" s="92">
        <f>情報入力!E41</f>
        <v>0</v>
      </c>
      <c r="B23" s="266">
        <f>情報入力!E42</f>
        <v>0</v>
      </c>
      <c r="C23" s="267"/>
      <c r="D23" s="267"/>
      <c r="E23" s="268"/>
      <c r="F23" s="266">
        <f>情報入力!E43</f>
        <v>0</v>
      </c>
      <c r="G23" s="267"/>
      <c r="H23" s="268"/>
    </row>
    <row r="24" spans="1:8" ht="27" customHeight="1" x14ac:dyDescent="0.15">
      <c r="A24" s="92">
        <f>情報入力!E44</f>
        <v>0</v>
      </c>
      <c r="B24" s="266">
        <f>情報入力!E45</f>
        <v>0</v>
      </c>
      <c r="C24" s="267"/>
      <c r="D24" s="267"/>
      <c r="E24" s="268"/>
      <c r="F24" s="266">
        <f>情報入力!E46</f>
        <v>0</v>
      </c>
      <c r="G24" s="267"/>
      <c r="H24" s="268"/>
    </row>
    <row r="25" spans="1:8" x14ac:dyDescent="0.15">
      <c r="A25" s="10"/>
      <c r="B25" s="11"/>
      <c r="C25" s="11"/>
      <c r="D25" s="11"/>
      <c r="E25" s="11"/>
      <c r="F25" s="11"/>
      <c r="G25" s="11"/>
      <c r="H25" s="12"/>
    </row>
    <row r="26" spans="1:8" x14ac:dyDescent="0.15">
      <c r="A26" s="10"/>
      <c r="B26" s="11"/>
      <c r="C26" s="11"/>
      <c r="D26" s="11"/>
      <c r="E26" s="11"/>
      <c r="F26" s="11"/>
      <c r="G26" s="11"/>
      <c r="H26" s="12"/>
    </row>
    <row r="27" spans="1:8" x14ac:dyDescent="0.15">
      <c r="A27" s="10"/>
      <c r="B27" s="11"/>
      <c r="C27" s="11"/>
      <c r="D27" s="11"/>
      <c r="E27" s="11"/>
      <c r="F27" s="11"/>
      <c r="G27" s="11"/>
      <c r="H27" s="12"/>
    </row>
    <row r="28" spans="1:8" x14ac:dyDescent="0.15">
      <c r="A28" s="10"/>
      <c r="B28" s="11"/>
      <c r="C28" s="11"/>
      <c r="D28" s="11"/>
      <c r="E28" s="11"/>
      <c r="F28" s="11"/>
      <c r="G28" s="11"/>
      <c r="H28" s="12"/>
    </row>
    <row r="29" spans="1:8" x14ac:dyDescent="0.15">
      <c r="A29" s="10"/>
      <c r="B29" s="11"/>
      <c r="C29" s="11"/>
      <c r="D29" s="11"/>
      <c r="E29" s="11"/>
      <c r="F29" s="11"/>
      <c r="G29" s="11"/>
      <c r="H29" s="12"/>
    </row>
    <row r="30" spans="1:8" x14ac:dyDescent="0.15">
      <c r="A30" s="10"/>
      <c r="B30" s="11"/>
      <c r="C30" s="11"/>
      <c r="D30" s="11"/>
      <c r="E30" s="11"/>
      <c r="F30" s="11"/>
      <c r="G30" s="11"/>
      <c r="H30" s="12"/>
    </row>
    <row r="31" spans="1:8" x14ac:dyDescent="0.15">
      <c r="A31" s="10"/>
      <c r="B31" s="11"/>
      <c r="C31" s="11"/>
      <c r="D31" s="11"/>
      <c r="E31" s="11"/>
      <c r="F31" s="11"/>
      <c r="G31" s="11"/>
      <c r="H31" s="12"/>
    </row>
    <row r="32" spans="1:8" x14ac:dyDescent="0.15">
      <c r="A32" s="10"/>
      <c r="B32" s="11"/>
      <c r="C32" s="11"/>
      <c r="D32" s="11"/>
      <c r="E32" s="11"/>
      <c r="F32" s="11"/>
      <c r="G32" s="11"/>
      <c r="H32" s="12"/>
    </row>
    <row r="33" spans="1:8" x14ac:dyDescent="0.15">
      <c r="A33" s="10"/>
      <c r="B33" s="11"/>
      <c r="C33" s="11"/>
      <c r="D33" s="11"/>
      <c r="E33" s="11"/>
      <c r="F33" s="11"/>
      <c r="G33" s="11"/>
      <c r="H33" s="12"/>
    </row>
    <row r="34" spans="1:8" x14ac:dyDescent="0.15">
      <c r="A34" s="10"/>
      <c r="B34" s="11"/>
      <c r="C34" s="11"/>
      <c r="D34" s="11"/>
      <c r="E34" s="11"/>
      <c r="F34" s="11"/>
      <c r="G34" s="11"/>
      <c r="H34" s="12"/>
    </row>
    <row r="35" spans="1:8" x14ac:dyDescent="0.15">
      <c r="A35" s="10"/>
      <c r="B35" s="11"/>
      <c r="C35" s="11"/>
      <c r="D35" s="11"/>
      <c r="E35" s="11"/>
      <c r="F35" s="11"/>
      <c r="G35" s="11"/>
      <c r="H35" s="12"/>
    </row>
    <row r="36" spans="1:8" x14ac:dyDescent="0.15">
      <c r="A36" s="10"/>
      <c r="B36" s="11"/>
      <c r="C36" s="11"/>
      <c r="D36" s="11"/>
      <c r="E36" s="11"/>
      <c r="F36" s="11"/>
      <c r="G36" s="11"/>
      <c r="H36" s="12"/>
    </row>
    <row r="37" spans="1:8" x14ac:dyDescent="0.15">
      <c r="A37" s="10"/>
      <c r="B37" s="11"/>
      <c r="C37" s="11"/>
      <c r="D37" s="11"/>
      <c r="E37" s="11"/>
      <c r="F37" s="11"/>
      <c r="G37" s="11"/>
      <c r="H37" s="12"/>
    </row>
    <row r="38" spans="1:8" x14ac:dyDescent="0.15">
      <c r="A38" s="10"/>
      <c r="B38" s="11"/>
      <c r="C38" s="11"/>
      <c r="D38" s="11"/>
      <c r="E38" s="11"/>
      <c r="F38" s="11"/>
      <c r="G38" s="11"/>
      <c r="H38" s="12"/>
    </row>
    <row r="39" spans="1:8" x14ac:dyDescent="0.15">
      <c r="A39" s="10"/>
      <c r="B39" s="11"/>
      <c r="C39" s="11"/>
      <c r="D39" s="11"/>
      <c r="E39" s="11"/>
      <c r="F39" s="11"/>
      <c r="G39" s="11"/>
      <c r="H39" s="12"/>
    </row>
    <row r="40" spans="1:8" x14ac:dyDescent="0.15">
      <c r="A40" s="10"/>
      <c r="B40" s="11"/>
      <c r="C40" s="11"/>
      <c r="D40" s="11"/>
      <c r="E40" s="11"/>
      <c r="F40" s="11"/>
      <c r="G40" s="11"/>
      <c r="H40" s="12"/>
    </row>
    <row r="41" spans="1:8" x14ac:dyDescent="0.15">
      <c r="A41" s="10"/>
      <c r="B41" s="11"/>
      <c r="C41" s="11"/>
      <c r="D41" s="11"/>
      <c r="E41" s="11"/>
      <c r="F41" s="11"/>
      <c r="G41" s="11"/>
      <c r="H41" s="12"/>
    </row>
    <row r="42" spans="1:8" x14ac:dyDescent="0.15">
      <c r="A42" s="10"/>
      <c r="B42" s="11"/>
      <c r="C42" s="11"/>
      <c r="D42" s="11"/>
      <c r="E42" s="11"/>
      <c r="F42" s="11"/>
      <c r="G42" s="11"/>
      <c r="H42" s="12"/>
    </row>
    <row r="43" spans="1:8" x14ac:dyDescent="0.15">
      <c r="A43" s="10"/>
      <c r="B43" s="11"/>
      <c r="C43" s="11"/>
      <c r="D43" s="11"/>
      <c r="E43" s="11"/>
      <c r="F43" s="11"/>
      <c r="G43" s="11"/>
      <c r="H43" s="12"/>
    </row>
    <row r="44" spans="1:8" x14ac:dyDescent="0.15">
      <c r="A44" s="13"/>
      <c r="B44" s="14"/>
      <c r="C44" s="14"/>
      <c r="D44" s="14"/>
      <c r="E44" s="14"/>
      <c r="F44" s="14"/>
      <c r="G44" s="14"/>
      <c r="H44" s="15"/>
    </row>
    <row r="46" spans="1:8" x14ac:dyDescent="0.15">
      <c r="A46" s="7" t="s">
        <v>42</v>
      </c>
      <c r="B46" s="8"/>
      <c r="C46" s="8"/>
      <c r="D46" s="8"/>
      <c r="E46" s="8"/>
      <c r="F46" s="8"/>
      <c r="G46" s="8"/>
      <c r="H46" s="9"/>
    </row>
    <row r="47" spans="1:8" x14ac:dyDescent="0.15">
      <c r="A47" s="10"/>
      <c r="B47" s="11"/>
      <c r="C47" s="11"/>
      <c r="D47" s="11"/>
      <c r="E47" s="11"/>
      <c r="F47" s="11"/>
      <c r="G47" s="11"/>
      <c r="H47" s="12"/>
    </row>
    <row r="48" spans="1:8" x14ac:dyDescent="0.15">
      <c r="A48" s="10"/>
      <c r="B48" s="11"/>
      <c r="C48" s="11"/>
      <c r="D48" s="11"/>
      <c r="E48" s="11"/>
      <c r="F48" s="11"/>
      <c r="G48" s="11"/>
      <c r="H48" s="12"/>
    </row>
    <row r="49" spans="1:8" x14ac:dyDescent="0.15">
      <c r="A49" s="10"/>
      <c r="B49" s="11"/>
      <c r="C49" s="11"/>
      <c r="D49" s="11"/>
      <c r="E49" s="11"/>
      <c r="F49" s="11"/>
      <c r="G49" s="11"/>
      <c r="H49" s="12"/>
    </row>
    <row r="50" spans="1:8" ht="18.75" x14ac:dyDescent="0.15">
      <c r="A50" s="244" t="s">
        <v>43</v>
      </c>
      <c r="B50" s="245"/>
      <c r="C50" s="245"/>
      <c r="D50" s="245"/>
      <c r="E50" s="245"/>
      <c r="F50" s="245"/>
      <c r="G50" s="245"/>
      <c r="H50" s="246"/>
    </row>
    <row r="51" spans="1:8" x14ac:dyDescent="0.15">
      <c r="A51" s="10"/>
      <c r="B51" s="11"/>
      <c r="C51" s="11"/>
      <c r="D51" s="11"/>
      <c r="E51" s="11"/>
      <c r="F51" s="11"/>
      <c r="G51" s="11"/>
      <c r="H51" s="12"/>
    </row>
    <row r="52" spans="1:8" x14ac:dyDescent="0.15">
      <c r="A52" s="10"/>
      <c r="B52" s="11"/>
      <c r="C52" s="11"/>
      <c r="D52" s="11"/>
      <c r="E52" s="11"/>
      <c r="F52" s="11"/>
      <c r="G52" s="11"/>
      <c r="H52" s="12"/>
    </row>
    <row r="53" spans="1:8" x14ac:dyDescent="0.15">
      <c r="A53" s="10" t="s">
        <v>44</v>
      </c>
      <c r="B53" s="11"/>
      <c r="C53" s="11"/>
      <c r="D53" s="11"/>
      <c r="E53" s="11"/>
      <c r="F53" s="11"/>
      <c r="G53" s="11"/>
      <c r="H53" s="12"/>
    </row>
    <row r="54" spans="1:8" x14ac:dyDescent="0.15">
      <c r="A54" s="10" t="s">
        <v>45</v>
      </c>
      <c r="B54" s="11"/>
      <c r="C54" s="11"/>
      <c r="D54" s="11"/>
      <c r="E54" s="11"/>
      <c r="F54" s="11"/>
      <c r="G54" s="11"/>
      <c r="H54" s="12"/>
    </row>
    <row r="55" spans="1:8" x14ac:dyDescent="0.15">
      <c r="A55" s="10" t="s">
        <v>46</v>
      </c>
      <c r="B55" s="174" t="s">
        <v>47</v>
      </c>
      <c r="C55" s="175"/>
      <c r="D55" s="204">
        <v>41557</v>
      </c>
      <c r="E55" s="205"/>
      <c r="F55" s="206"/>
      <c r="G55" s="11" t="s">
        <v>49</v>
      </c>
      <c r="H55" s="12"/>
    </row>
    <row r="56" spans="1:8" x14ac:dyDescent="0.15">
      <c r="A56" s="10"/>
      <c r="B56" s="174" t="s">
        <v>48</v>
      </c>
      <c r="C56" s="175"/>
      <c r="D56" s="207" t="s">
        <v>73</v>
      </c>
      <c r="E56" s="208"/>
      <c r="F56" s="11" t="s">
        <v>49</v>
      </c>
      <c r="G56" s="11"/>
      <c r="H56" s="12"/>
    </row>
    <row r="57" spans="1:8" x14ac:dyDescent="0.15">
      <c r="A57" s="10"/>
      <c r="B57" s="11"/>
      <c r="C57" s="11"/>
      <c r="D57" s="11"/>
      <c r="E57" s="11"/>
      <c r="F57" s="11"/>
      <c r="G57" s="11"/>
      <c r="H57" s="12"/>
    </row>
    <row r="58" spans="1:8" x14ac:dyDescent="0.15">
      <c r="A58" s="10"/>
      <c r="B58" s="11"/>
      <c r="C58" s="11"/>
      <c r="D58" s="11"/>
      <c r="E58" s="11"/>
      <c r="F58" s="11"/>
      <c r="G58" s="11"/>
      <c r="H58" s="12"/>
    </row>
    <row r="59" spans="1:8" x14ac:dyDescent="0.15">
      <c r="A59" s="10" t="s">
        <v>50</v>
      </c>
      <c r="B59" s="11"/>
      <c r="C59" s="11"/>
      <c r="D59" s="11"/>
      <c r="E59" s="11"/>
      <c r="F59" s="11"/>
      <c r="G59" s="11"/>
      <c r="H59" s="12"/>
    </row>
    <row r="60" spans="1:8" ht="27" x14ac:dyDescent="0.15">
      <c r="A60" s="48" t="s">
        <v>60</v>
      </c>
      <c r="B60" s="248"/>
      <c r="C60" s="249"/>
      <c r="D60" s="249"/>
      <c r="E60" s="249"/>
      <c r="F60" s="249"/>
      <c r="G60" s="249"/>
      <c r="H60" s="250"/>
    </row>
    <row r="61" spans="1:8" ht="43.5" x14ac:dyDescent="0.15">
      <c r="A61" s="16" t="s">
        <v>61</v>
      </c>
      <c r="B61" s="248"/>
      <c r="C61" s="249"/>
      <c r="D61" s="249"/>
      <c r="E61" s="249"/>
      <c r="F61" s="249"/>
      <c r="G61" s="249"/>
      <c r="H61" s="250"/>
    </row>
    <row r="62" spans="1:8" x14ac:dyDescent="0.15">
      <c r="A62" s="49" t="s">
        <v>51</v>
      </c>
      <c r="B62" s="257"/>
      <c r="C62" s="258"/>
      <c r="D62" s="258"/>
      <c r="E62" s="258"/>
      <c r="F62" s="258"/>
      <c r="G62" s="258"/>
      <c r="H62" s="259"/>
    </row>
    <row r="63" spans="1:8" x14ac:dyDescent="0.15">
      <c r="A63" s="169" t="s">
        <v>52</v>
      </c>
      <c r="B63" s="17" t="s">
        <v>53</v>
      </c>
      <c r="C63" s="21"/>
      <c r="D63" s="8" t="s">
        <v>54</v>
      </c>
      <c r="E63" s="18" t="s">
        <v>53</v>
      </c>
      <c r="F63" s="251"/>
      <c r="G63" s="251"/>
      <c r="H63" s="9" t="s">
        <v>55</v>
      </c>
    </row>
    <row r="64" spans="1:8" x14ac:dyDescent="0.15">
      <c r="A64" s="169"/>
      <c r="B64" s="20" t="s">
        <v>56</v>
      </c>
      <c r="C64" s="252"/>
      <c r="D64" s="252"/>
      <c r="E64" s="14" t="s">
        <v>57</v>
      </c>
      <c r="F64" s="14"/>
      <c r="G64" s="14"/>
      <c r="H64" s="15"/>
    </row>
    <row r="65" spans="1:8" x14ac:dyDescent="0.15">
      <c r="A65" s="169"/>
      <c r="B65" s="7" t="s">
        <v>62</v>
      </c>
      <c r="C65" s="8"/>
      <c r="D65" s="251"/>
      <c r="E65" s="251"/>
      <c r="F65" s="251"/>
      <c r="G65" s="251"/>
      <c r="H65" s="23" t="s">
        <v>63</v>
      </c>
    </row>
    <row r="66" spans="1:8" x14ac:dyDescent="0.15">
      <c r="A66" s="169"/>
      <c r="B66" s="20" t="s">
        <v>53</v>
      </c>
      <c r="C66" s="22"/>
      <c r="D66" s="14" t="s">
        <v>59</v>
      </c>
      <c r="E66" s="19" t="s">
        <v>56</v>
      </c>
      <c r="F66" s="252"/>
      <c r="G66" s="252"/>
      <c r="H66" s="15" t="s">
        <v>57</v>
      </c>
    </row>
    <row r="67" spans="1:8" x14ac:dyDescent="0.15">
      <c r="A67" s="64"/>
      <c r="B67" s="247"/>
      <c r="C67" s="247"/>
      <c r="D67" s="247"/>
      <c r="E67" s="247"/>
      <c r="F67" s="247"/>
      <c r="G67" s="247"/>
      <c r="H67" s="247"/>
    </row>
    <row r="68" spans="1:8" x14ac:dyDescent="0.15">
      <c r="A68" s="253" t="s">
        <v>102</v>
      </c>
      <c r="B68" s="254"/>
      <c r="C68" s="254"/>
      <c r="D68" s="254"/>
      <c r="E68" s="11"/>
      <c r="F68" s="11"/>
      <c r="G68" s="11"/>
      <c r="H68" s="12"/>
    </row>
    <row r="69" spans="1:8" x14ac:dyDescent="0.15">
      <c r="A69" s="62" t="s">
        <v>104</v>
      </c>
      <c r="B69" s="184" t="s">
        <v>106</v>
      </c>
      <c r="C69" s="255"/>
      <c r="D69" s="255"/>
      <c r="E69" s="256"/>
      <c r="F69" s="169" t="s">
        <v>103</v>
      </c>
      <c r="G69" s="169"/>
      <c r="H69" s="169"/>
    </row>
    <row r="70" spans="1:8" ht="27" customHeight="1" x14ac:dyDescent="0.15">
      <c r="A70" s="65" t="s">
        <v>105</v>
      </c>
      <c r="B70" s="241"/>
      <c r="C70" s="242"/>
      <c r="D70" s="242"/>
      <c r="E70" s="243"/>
      <c r="F70" s="241"/>
      <c r="G70" s="242"/>
      <c r="H70" s="243"/>
    </row>
    <row r="71" spans="1:8" ht="27" customHeight="1" x14ac:dyDescent="0.15">
      <c r="A71" s="65" t="s">
        <v>105</v>
      </c>
      <c r="B71" s="241"/>
      <c r="C71" s="242"/>
      <c r="D71" s="242"/>
      <c r="E71" s="243"/>
      <c r="F71" s="241"/>
      <c r="G71" s="242"/>
      <c r="H71" s="243"/>
    </row>
    <row r="72" spans="1:8" ht="27" customHeight="1" x14ac:dyDescent="0.15">
      <c r="A72" s="65" t="s">
        <v>105</v>
      </c>
      <c r="B72" s="241"/>
      <c r="C72" s="242"/>
      <c r="D72" s="242"/>
      <c r="E72" s="243"/>
      <c r="F72" s="241"/>
      <c r="G72" s="242"/>
      <c r="H72" s="243"/>
    </row>
    <row r="73" spans="1:8" ht="27" customHeight="1" x14ac:dyDescent="0.15">
      <c r="A73" s="65" t="s">
        <v>105</v>
      </c>
      <c r="B73" s="241"/>
      <c r="C73" s="242"/>
      <c r="D73" s="242"/>
      <c r="E73" s="243"/>
      <c r="F73" s="241"/>
      <c r="G73" s="242"/>
      <c r="H73" s="243"/>
    </row>
    <row r="74" spans="1:8" x14ac:dyDescent="0.15">
      <c r="A74" s="10"/>
      <c r="B74" s="11"/>
      <c r="C74" s="11"/>
      <c r="D74" s="11"/>
      <c r="E74" s="11"/>
      <c r="F74" s="11"/>
      <c r="G74" s="11"/>
      <c r="H74" s="12"/>
    </row>
    <row r="75" spans="1:8" x14ac:dyDescent="0.15">
      <c r="A75" s="10"/>
      <c r="B75" s="11"/>
      <c r="C75" s="11"/>
      <c r="D75" s="11"/>
      <c r="E75" s="11"/>
      <c r="F75" s="11"/>
      <c r="G75" s="11"/>
      <c r="H75" s="12"/>
    </row>
    <row r="76" spans="1:8" x14ac:dyDescent="0.15">
      <c r="A76" s="10"/>
      <c r="B76" s="11"/>
      <c r="C76" s="11"/>
      <c r="D76" s="11"/>
      <c r="E76" s="11"/>
      <c r="F76" s="11"/>
      <c r="G76" s="11"/>
      <c r="H76" s="12"/>
    </row>
    <row r="77" spans="1:8" x14ac:dyDescent="0.15">
      <c r="A77" s="10"/>
      <c r="B77" s="11"/>
      <c r="C77" s="11"/>
      <c r="D77" s="11"/>
      <c r="E77" s="11"/>
      <c r="F77" s="11"/>
      <c r="G77" s="11"/>
      <c r="H77" s="12"/>
    </row>
    <row r="78" spans="1:8" x14ac:dyDescent="0.15">
      <c r="A78" s="10"/>
      <c r="B78" s="11"/>
      <c r="C78" s="11"/>
      <c r="D78" s="11"/>
      <c r="E78" s="11"/>
      <c r="F78" s="11"/>
      <c r="G78" s="11"/>
      <c r="H78" s="12"/>
    </row>
    <row r="79" spans="1:8" x14ac:dyDescent="0.15">
      <c r="A79" s="10"/>
      <c r="B79" s="11"/>
      <c r="C79" s="11"/>
      <c r="D79" s="11"/>
      <c r="E79" s="11"/>
      <c r="F79" s="11"/>
      <c r="G79" s="11"/>
      <c r="H79" s="12"/>
    </row>
    <row r="80" spans="1:8" x14ac:dyDescent="0.15">
      <c r="A80" s="10"/>
      <c r="B80" s="11"/>
      <c r="C80" s="11"/>
      <c r="D80" s="11"/>
      <c r="E80" s="11"/>
      <c r="F80" s="11"/>
      <c r="G80" s="11"/>
      <c r="H80" s="12"/>
    </row>
    <row r="81" spans="1:8" x14ac:dyDescent="0.15">
      <c r="A81" s="10"/>
      <c r="B81" s="11"/>
      <c r="C81" s="11"/>
      <c r="D81" s="11"/>
      <c r="E81" s="11"/>
      <c r="F81" s="11"/>
      <c r="G81" s="11"/>
      <c r="H81" s="12"/>
    </row>
    <row r="82" spans="1:8" x14ac:dyDescent="0.15">
      <c r="A82" s="10"/>
      <c r="B82" s="11"/>
      <c r="C82" s="11"/>
      <c r="D82" s="11"/>
      <c r="E82" s="11"/>
      <c r="F82" s="11"/>
      <c r="G82" s="11"/>
      <c r="H82" s="12"/>
    </row>
    <row r="83" spans="1:8" x14ac:dyDescent="0.15">
      <c r="A83" s="10"/>
      <c r="B83" s="11"/>
      <c r="C83" s="11"/>
      <c r="D83" s="11"/>
      <c r="E83" s="11"/>
      <c r="F83" s="11"/>
      <c r="G83" s="11"/>
      <c r="H83" s="12"/>
    </row>
    <row r="84" spans="1:8" x14ac:dyDescent="0.15">
      <c r="A84" s="10"/>
      <c r="B84" s="11"/>
      <c r="C84" s="11"/>
      <c r="D84" s="11"/>
      <c r="E84" s="11"/>
      <c r="F84" s="11"/>
      <c r="G84" s="11"/>
      <c r="H84" s="12"/>
    </row>
    <row r="85" spans="1:8" x14ac:dyDescent="0.15">
      <c r="A85" s="10"/>
      <c r="B85" s="11"/>
      <c r="C85" s="11"/>
      <c r="D85" s="11"/>
      <c r="E85" s="11"/>
      <c r="F85" s="11"/>
      <c r="G85" s="11"/>
      <c r="H85" s="12"/>
    </row>
    <row r="86" spans="1:8" x14ac:dyDescent="0.15">
      <c r="A86" s="10"/>
      <c r="B86" s="11"/>
      <c r="C86" s="11"/>
      <c r="D86" s="11"/>
      <c r="E86" s="11"/>
      <c r="F86" s="11"/>
      <c r="G86" s="11"/>
      <c r="H86" s="12"/>
    </row>
    <row r="87" spans="1:8" x14ac:dyDescent="0.15">
      <c r="A87" s="10"/>
      <c r="B87" s="11"/>
      <c r="C87" s="11"/>
      <c r="D87" s="11"/>
      <c r="E87" s="11"/>
      <c r="F87" s="11"/>
      <c r="G87" s="11"/>
      <c r="H87" s="12"/>
    </row>
    <row r="88" spans="1:8" x14ac:dyDescent="0.15">
      <c r="A88" s="10"/>
      <c r="B88" s="11"/>
      <c r="C88" s="11"/>
      <c r="D88" s="11"/>
      <c r="E88" s="11"/>
      <c r="F88" s="11"/>
      <c r="G88" s="11"/>
      <c r="H88" s="12"/>
    </row>
    <row r="89" spans="1:8" x14ac:dyDescent="0.15">
      <c r="A89" s="10"/>
      <c r="B89" s="11"/>
      <c r="C89" s="11"/>
      <c r="D89" s="11"/>
      <c r="E89" s="11"/>
      <c r="F89" s="11"/>
      <c r="G89" s="11"/>
      <c r="H89" s="12"/>
    </row>
    <row r="90" spans="1:8" x14ac:dyDescent="0.15">
      <c r="A90" s="10"/>
      <c r="B90" s="11"/>
      <c r="C90" s="11"/>
      <c r="D90" s="11"/>
      <c r="E90" s="11"/>
      <c r="F90" s="11"/>
      <c r="G90" s="11"/>
      <c r="H90" s="12"/>
    </row>
    <row r="91" spans="1:8" x14ac:dyDescent="0.15">
      <c r="A91" s="10"/>
      <c r="B91" s="11"/>
      <c r="C91" s="11"/>
      <c r="D91" s="11"/>
      <c r="E91" s="11"/>
      <c r="F91" s="11"/>
      <c r="G91" s="11"/>
      <c r="H91" s="12"/>
    </row>
    <row r="92" spans="1:8" x14ac:dyDescent="0.15">
      <c r="A92" s="10"/>
      <c r="B92" s="11"/>
      <c r="C92" s="11"/>
      <c r="D92" s="11"/>
      <c r="E92" s="11"/>
      <c r="F92" s="11"/>
      <c r="G92" s="11"/>
      <c r="H92" s="12"/>
    </row>
    <row r="93" spans="1:8" x14ac:dyDescent="0.15">
      <c r="A93" s="13"/>
      <c r="B93" s="14"/>
      <c r="C93" s="14"/>
      <c r="D93" s="14"/>
      <c r="E93" s="14"/>
      <c r="F93" s="14"/>
      <c r="G93" s="14"/>
      <c r="H93" s="15"/>
    </row>
    <row r="95" spans="1:8" x14ac:dyDescent="0.15">
      <c r="A95" s="7" t="s">
        <v>42</v>
      </c>
      <c r="B95" s="8"/>
      <c r="C95" s="8"/>
      <c r="D95" s="8"/>
      <c r="E95" s="8"/>
      <c r="F95" s="8"/>
      <c r="G95" s="8"/>
      <c r="H95" s="9"/>
    </row>
    <row r="96" spans="1:8" x14ac:dyDescent="0.15">
      <c r="A96" s="10"/>
      <c r="B96" s="11"/>
      <c r="C96" s="11"/>
      <c r="D96" s="11"/>
      <c r="E96" s="11"/>
      <c r="F96" s="11"/>
      <c r="G96" s="11"/>
      <c r="H96" s="12"/>
    </row>
    <row r="97" spans="1:8" x14ac:dyDescent="0.15">
      <c r="A97" s="10"/>
      <c r="B97" s="11"/>
      <c r="C97" s="11"/>
      <c r="D97" s="11"/>
      <c r="E97" s="11"/>
      <c r="F97" s="11"/>
      <c r="G97" s="11"/>
      <c r="H97" s="12"/>
    </row>
    <row r="98" spans="1:8" x14ac:dyDescent="0.15">
      <c r="A98" s="10"/>
      <c r="B98" s="11"/>
      <c r="C98" s="11"/>
      <c r="D98" s="11"/>
      <c r="E98" s="11"/>
      <c r="F98" s="11"/>
      <c r="G98" s="11"/>
      <c r="H98" s="12"/>
    </row>
    <row r="99" spans="1:8" ht="18.75" x14ac:dyDescent="0.15">
      <c r="A99" s="244" t="s">
        <v>43</v>
      </c>
      <c r="B99" s="245"/>
      <c r="C99" s="245"/>
      <c r="D99" s="245"/>
      <c r="E99" s="245"/>
      <c r="F99" s="245"/>
      <c r="G99" s="245"/>
      <c r="H99" s="246"/>
    </row>
    <row r="100" spans="1:8" x14ac:dyDescent="0.15">
      <c r="A100" s="10"/>
      <c r="B100" s="11"/>
      <c r="C100" s="11"/>
      <c r="D100" s="11"/>
      <c r="E100" s="11"/>
      <c r="F100" s="11"/>
      <c r="G100" s="11"/>
      <c r="H100" s="12"/>
    </row>
    <row r="101" spans="1:8" x14ac:dyDescent="0.15">
      <c r="A101" s="10"/>
      <c r="B101" s="11"/>
      <c r="C101" s="11"/>
      <c r="D101" s="11"/>
      <c r="E101" s="11"/>
      <c r="F101" s="11"/>
      <c r="G101" s="11"/>
      <c r="H101" s="12"/>
    </row>
    <row r="102" spans="1:8" x14ac:dyDescent="0.15">
      <c r="A102" s="10" t="s">
        <v>44</v>
      </c>
      <c r="B102" s="11"/>
      <c r="C102" s="11"/>
      <c r="D102" s="11"/>
      <c r="E102" s="11"/>
      <c r="F102" s="11"/>
      <c r="G102" s="11"/>
      <c r="H102" s="12"/>
    </row>
    <row r="103" spans="1:8" x14ac:dyDescent="0.15">
      <c r="A103" s="10" t="s">
        <v>45</v>
      </c>
      <c r="B103" s="11"/>
      <c r="C103" s="11"/>
      <c r="D103" s="11"/>
      <c r="E103" s="11"/>
      <c r="F103" s="11"/>
      <c r="G103" s="11"/>
      <c r="H103" s="12"/>
    </row>
    <row r="104" spans="1:8" x14ac:dyDescent="0.15">
      <c r="A104" s="10" t="s">
        <v>46</v>
      </c>
      <c r="B104" s="174" t="s">
        <v>47</v>
      </c>
      <c r="C104" s="175"/>
      <c r="D104" s="204">
        <v>41557</v>
      </c>
      <c r="E104" s="205"/>
      <c r="F104" s="206"/>
      <c r="G104" s="11" t="s">
        <v>49</v>
      </c>
      <c r="H104" s="12"/>
    </row>
    <row r="105" spans="1:8" x14ac:dyDescent="0.15">
      <c r="A105" s="10"/>
      <c r="B105" s="174" t="s">
        <v>48</v>
      </c>
      <c r="C105" s="175"/>
      <c r="D105" s="207" t="s">
        <v>73</v>
      </c>
      <c r="E105" s="208"/>
      <c r="F105" s="11" t="s">
        <v>49</v>
      </c>
      <c r="G105" s="11"/>
      <c r="H105" s="12"/>
    </row>
    <row r="106" spans="1:8" x14ac:dyDescent="0.15">
      <c r="A106" s="10"/>
      <c r="B106" s="11"/>
      <c r="C106" s="11"/>
      <c r="D106" s="11"/>
      <c r="E106" s="11"/>
      <c r="F106" s="11"/>
      <c r="G106" s="11"/>
      <c r="H106" s="12"/>
    </row>
    <row r="107" spans="1:8" x14ac:dyDescent="0.15">
      <c r="A107" s="10"/>
      <c r="B107" s="11"/>
      <c r="C107" s="11"/>
      <c r="D107" s="11"/>
      <c r="E107" s="11"/>
      <c r="F107" s="11"/>
      <c r="G107" s="11"/>
      <c r="H107" s="12"/>
    </row>
    <row r="108" spans="1:8" x14ac:dyDescent="0.15">
      <c r="A108" s="10" t="s">
        <v>50</v>
      </c>
      <c r="B108" s="11"/>
      <c r="C108" s="11"/>
      <c r="D108" s="11"/>
      <c r="E108" s="11"/>
      <c r="F108" s="11"/>
      <c r="G108" s="11"/>
      <c r="H108" s="12"/>
    </row>
    <row r="109" spans="1:8" ht="27" x14ac:dyDescent="0.15">
      <c r="A109" s="48" t="s">
        <v>60</v>
      </c>
      <c r="B109" s="248"/>
      <c r="C109" s="249"/>
      <c r="D109" s="249"/>
      <c r="E109" s="249"/>
      <c r="F109" s="249"/>
      <c r="G109" s="249"/>
      <c r="H109" s="250"/>
    </row>
    <row r="110" spans="1:8" ht="43.5" x14ac:dyDescent="0.15">
      <c r="A110" s="16" t="s">
        <v>61</v>
      </c>
      <c r="B110" s="248"/>
      <c r="C110" s="249"/>
      <c r="D110" s="249"/>
      <c r="E110" s="249"/>
      <c r="F110" s="249"/>
      <c r="G110" s="249"/>
      <c r="H110" s="250"/>
    </row>
    <row r="111" spans="1:8" x14ac:dyDescent="0.15">
      <c r="A111" s="49" t="s">
        <v>51</v>
      </c>
      <c r="B111" s="257"/>
      <c r="C111" s="258"/>
      <c r="D111" s="258"/>
      <c r="E111" s="258"/>
      <c r="F111" s="258"/>
      <c r="G111" s="258"/>
      <c r="H111" s="259"/>
    </row>
    <row r="112" spans="1:8" x14ac:dyDescent="0.15">
      <c r="A112" s="169" t="s">
        <v>52</v>
      </c>
      <c r="B112" s="17" t="s">
        <v>53</v>
      </c>
      <c r="C112" s="21"/>
      <c r="D112" s="8" t="s">
        <v>54</v>
      </c>
      <c r="E112" s="18" t="s">
        <v>53</v>
      </c>
      <c r="F112" s="251"/>
      <c r="G112" s="251"/>
      <c r="H112" s="9" t="s">
        <v>55</v>
      </c>
    </row>
    <row r="113" spans="1:8" x14ac:dyDescent="0.15">
      <c r="A113" s="169"/>
      <c r="B113" s="20" t="s">
        <v>56</v>
      </c>
      <c r="C113" s="252"/>
      <c r="D113" s="252"/>
      <c r="E113" s="14" t="s">
        <v>57</v>
      </c>
      <c r="F113" s="14"/>
      <c r="G113" s="14"/>
      <c r="H113" s="15"/>
    </row>
    <row r="114" spans="1:8" x14ac:dyDescent="0.15">
      <c r="A114" s="169"/>
      <c r="B114" s="7" t="s">
        <v>62</v>
      </c>
      <c r="C114" s="8"/>
      <c r="D114" s="251"/>
      <c r="E114" s="251"/>
      <c r="F114" s="251"/>
      <c r="G114" s="251"/>
      <c r="H114" s="23" t="s">
        <v>63</v>
      </c>
    </row>
    <row r="115" spans="1:8" x14ac:dyDescent="0.15">
      <c r="A115" s="169"/>
      <c r="B115" s="20" t="s">
        <v>53</v>
      </c>
      <c r="C115" s="22"/>
      <c r="D115" s="14" t="s">
        <v>59</v>
      </c>
      <c r="E115" s="19" t="s">
        <v>56</v>
      </c>
      <c r="F115" s="252"/>
      <c r="G115" s="252"/>
      <c r="H115" s="15" t="s">
        <v>57</v>
      </c>
    </row>
    <row r="116" spans="1:8" x14ac:dyDescent="0.15">
      <c r="A116" s="64"/>
      <c r="B116" s="247"/>
      <c r="C116" s="247"/>
      <c r="D116" s="247"/>
      <c r="E116" s="247"/>
      <c r="F116" s="247"/>
      <c r="G116" s="247"/>
      <c r="H116" s="247"/>
    </row>
    <row r="117" spans="1:8" x14ac:dyDescent="0.15">
      <c r="A117" s="253" t="s">
        <v>102</v>
      </c>
      <c r="B117" s="254"/>
      <c r="C117" s="254"/>
      <c r="D117" s="254"/>
      <c r="E117" s="11"/>
      <c r="F117" s="11"/>
      <c r="G117" s="11"/>
      <c r="H117" s="12"/>
    </row>
    <row r="118" spans="1:8" x14ac:dyDescent="0.15">
      <c r="A118" s="62" t="s">
        <v>104</v>
      </c>
      <c r="B118" s="184" t="s">
        <v>106</v>
      </c>
      <c r="C118" s="255"/>
      <c r="D118" s="255"/>
      <c r="E118" s="256"/>
      <c r="F118" s="169" t="s">
        <v>103</v>
      </c>
      <c r="G118" s="169"/>
      <c r="H118" s="169"/>
    </row>
    <row r="119" spans="1:8" ht="27" customHeight="1" x14ac:dyDescent="0.15">
      <c r="A119" s="65" t="s">
        <v>105</v>
      </c>
      <c r="B119" s="241"/>
      <c r="C119" s="242"/>
      <c r="D119" s="242"/>
      <c r="E119" s="243"/>
      <c r="F119" s="241"/>
      <c r="G119" s="242"/>
      <c r="H119" s="243"/>
    </row>
    <row r="120" spans="1:8" ht="27" customHeight="1" x14ac:dyDescent="0.15">
      <c r="A120" s="65" t="s">
        <v>105</v>
      </c>
      <c r="B120" s="241"/>
      <c r="C120" s="242"/>
      <c r="D120" s="242"/>
      <c r="E120" s="243"/>
      <c r="F120" s="241"/>
      <c r="G120" s="242"/>
      <c r="H120" s="243"/>
    </row>
    <row r="121" spans="1:8" ht="27" customHeight="1" x14ac:dyDescent="0.15">
      <c r="A121" s="65" t="s">
        <v>105</v>
      </c>
      <c r="B121" s="241"/>
      <c r="C121" s="242"/>
      <c r="D121" s="242"/>
      <c r="E121" s="243"/>
      <c r="F121" s="241"/>
      <c r="G121" s="242"/>
      <c r="H121" s="243"/>
    </row>
    <row r="122" spans="1:8" ht="27" customHeight="1" x14ac:dyDescent="0.15">
      <c r="A122" s="65" t="s">
        <v>105</v>
      </c>
      <c r="B122" s="241"/>
      <c r="C122" s="242"/>
      <c r="D122" s="242"/>
      <c r="E122" s="243"/>
      <c r="F122" s="241"/>
      <c r="G122" s="242"/>
      <c r="H122" s="243"/>
    </row>
    <row r="123" spans="1:8" x14ac:dyDescent="0.15">
      <c r="A123" s="10"/>
      <c r="B123" s="11"/>
      <c r="C123" s="11"/>
      <c r="D123" s="11"/>
      <c r="E123" s="11"/>
      <c r="F123" s="11"/>
      <c r="G123" s="11"/>
      <c r="H123" s="12"/>
    </row>
    <row r="124" spans="1:8" x14ac:dyDescent="0.15">
      <c r="A124" s="10"/>
      <c r="B124" s="11"/>
      <c r="C124" s="11"/>
      <c r="D124" s="11"/>
      <c r="E124" s="11"/>
      <c r="F124" s="11"/>
      <c r="G124" s="11"/>
      <c r="H124" s="12"/>
    </row>
    <row r="125" spans="1:8" x14ac:dyDescent="0.15">
      <c r="A125" s="10"/>
      <c r="B125" s="11"/>
      <c r="C125" s="11"/>
      <c r="D125" s="11"/>
      <c r="E125" s="11"/>
      <c r="F125" s="11"/>
      <c r="G125" s="11"/>
      <c r="H125" s="12"/>
    </row>
    <row r="126" spans="1:8" x14ac:dyDescent="0.15">
      <c r="A126" s="10"/>
      <c r="B126" s="11"/>
      <c r="C126" s="11"/>
      <c r="D126" s="11"/>
      <c r="E126" s="11"/>
      <c r="F126" s="11"/>
      <c r="G126" s="11"/>
      <c r="H126" s="12"/>
    </row>
    <row r="127" spans="1:8" x14ac:dyDescent="0.15">
      <c r="A127" s="10"/>
      <c r="B127" s="11"/>
      <c r="C127" s="11"/>
      <c r="D127" s="11"/>
      <c r="E127" s="11"/>
      <c r="F127" s="11"/>
      <c r="G127" s="11"/>
      <c r="H127" s="12"/>
    </row>
    <row r="128" spans="1:8" x14ac:dyDescent="0.15">
      <c r="A128" s="10"/>
      <c r="B128" s="11"/>
      <c r="C128" s="11"/>
      <c r="D128" s="11"/>
      <c r="E128" s="11"/>
      <c r="F128" s="11"/>
      <c r="G128" s="11"/>
      <c r="H128" s="12"/>
    </row>
    <row r="129" spans="1:8" x14ac:dyDescent="0.15">
      <c r="A129" s="10"/>
      <c r="B129" s="11"/>
      <c r="C129" s="11"/>
      <c r="D129" s="11"/>
      <c r="E129" s="11"/>
      <c r="F129" s="11"/>
      <c r="G129" s="11"/>
      <c r="H129" s="12"/>
    </row>
    <row r="130" spans="1:8" x14ac:dyDescent="0.15">
      <c r="A130" s="10"/>
      <c r="B130" s="11"/>
      <c r="C130" s="11"/>
      <c r="D130" s="11"/>
      <c r="E130" s="11"/>
      <c r="F130" s="11"/>
      <c r="G130" s="11"/>
      <c r="H130" s="12"/>
    </row>
    <row r="131" spans="1:8" x14ac:dyDescent="0.15">
      <c r="A131" s="10"/>
      <c r="B131" s="11"/>
      <c r="C131" s="11"/>
      <c r="D131" s="11"/>
      <c r="E131" s="11"/>
      <c r="F131" s="11"/>
      <c r="G131" s="11"/>
      <c r="H131" s="12"/>
    </row>
    <row r="132" spans="1:8" x14ac:dyDescent="0.15">
      <c r="A132" s="10"/>
      <c r="B132" s="11"/>
      <c r="C132" s="11"/>
      <c r="D132" s="11"/>
      <c r="E132" s="11"/>
      <c r="F132" s="11"/>
      <c r="G132" s="11"/>
      <c r="H132" s="12"/>
    </row>
    <row r="133" spans="1:8" x14ac:dyDescent="0.15">
      <c r="A133" s="10"/>
      <c r="B133" s="11"/>
      <c r="C133" s="11"/>
      <c r="D133" s="11"/>
      <c r="E133" s="11"/>
      <c r="F133" s="11"/>
      <c r="G133" s="11"/>
      <c r="H133" s="12"/>
    </row>
    <row r="134" spans="1:8" x14ac:dyDescent="0.15">
      <c r="A134" s="10"/>
      <c r="B134" s="11"/>
      <c r="C134" s="11"/>
      <c r="D134" s="11"/>
      <c r="E134" s="11"/>
      <c r="F134" s="11"/>
      <c r="G134" s="11"/>
      <c r="H134" s="12"/>
    </row>
    <row r="135" spans="1:8" x14ac:dyDescent="0.15">
      <c r="A135" s="10"/>
      <c r="B135" s="11"/>
      <c r="C135" s="11"/>
      <c r="D135" s="11"/>
      <c r="E135" s="11"/>
      <c r="F135" s="11"/>
      <c r="G135" s="11"/>
      <c r="H135" s="12"/>
    </row>
    <row r="136" spans="1:8" x14ac:dyDescent="0.15">
      <c r="A136" s="10"/>
      <c r="B136" s="11"/>
      <c r="C136" s="11"/>
      <c r="D136" s="11"/>
      <c r="E136" s="11"/>
      <c r="F136" s="11"/>
      <c r="G136" s="11"/>
      <c r="H136" s="12"/>
    </row>
    <row r="137" spans="1:8" x14ac:dyDescent="0.15">
      <c r="A137" s="10"/>
      <c r="B137" s="11"/>
      <c r="C137" s="11"/>
      <c r="D137" s="11"/>
      <c r="E137" s="11"/>
      <c r="F137" s="11"/>
      <c r="G137" s="11"/>
      <c r="H137" s="12"/>
    </row>
    <row r="138" spans="1:8" x14ac:dyDescent="0.15">
      <c r="A138" s="10"/>
      <c r="B138" s="11"/>
      <c r="C138" s="11"/>
      <c r="D138" s="11"/>
      <c r="E138" s="11"/>
      <c r="F138" s="11"/>
      <c r="G138" s="11"/>
      <c r="H138" s="12"/>
    </row>
    <row r="139" spans="1:8" x14ac:dyDescent="0.15">
      <c r="A139" s="10"/>
      <c r="B139" s="11"/>
      <c r="C139" s="11"/>
      <c r="D139" s="11"/>
      <c r="E139" s="11"/>
      <c r="F139" s="11"/>
      <c r="G139" s="11"/>
      <c r="H139" s="12"/>
    </row>
    <row r="140" spans="1:8" x14ac:dyDescent="0.15">
      <c r="A140" s="10"/>
      <c r="B140" s="11"/>
      <c r="C140" s="11"/>
      <c r="D140" s="11"/>
      <c r="E140" s="11"/>
      <c r="F140" s="11"/>
      <c r="G140" s="11"/>
      <c r="H140" s="12"/>
    </row>
    <row r="141" spans="1:8" x14ac:dyDescent="0.15">
      <c r="A141" s="10"/>
      <c r="B141" s="11"/>
      <c r="C141" s="11"/>
      <c r="D141" s="11"/>
      <c r="E141" s="11"/>
      <c r="F141" s="11"/>
      <c r="G141" s="11"/>
      <c r="H141" s="12"/>
    </row>
    <row r="142" spans="1:8" x14ac:dyDescent="0.15">
      <c r="A142" s="13"/>
      <c r="B142" s="14"/>
      <c r="C142" s="14"/>
      <c r="D142" s="14"/>
      <c r="E142" s="14"/>
      <c r="F142" s="14"/>
      <c r="G142" s="14"/>
      <c r="H142" s="15"/>
    </row>
    <row r="144" spans="1:8" x14ac:dyDescent="0.15">
      <c r="A144" s="7" t="s">
        <v>42</v>
      </c>
      <c r="B144" s="8"/>
      <c r="C144" s="8"/>
      <c r="D144" s="8"/>
      <c r="E144" s="8"/>
      <c r="F144" s="8"/>
      <c r="G144" s="8"/>
      <c r="H144" s="9"/>
    </row>
    <row r="145" spans="1:8" x14ac:dyDescent="0.15">
      <c r="A145" s="10"/>
      <c r="B145" s="11"/>
      <c r="C145" s="11"/>
      <c r="D145" s="11"/>
      <c r="E145" s="11"/>
      <c r="F145" s="11"/>
      <c r="G145" s="11"/>
      <c r="H145" s="12"/>
    </row>
    <row r="146" spans="1:8" x14ac:dyDescent="0.15">
      <c r="A146" s="10"/>
      <c r="B146" s="11"/>
      <c r="C146" s="11"/>
      <c r="D146" s="11"/>
      <c r="E146" s="11"/>
      <c r="F146" s="11"/>
      <c r="G146" s="11"/>
      <c r="H146" s="12"/>
    </row>
    <row r="147" spans="1:8" x14ac:dyDescent="0.15">
      <c r="A147" s="10"/>
      <c r="B147" s="11"/>
      <c r="C147" s="11"/>
      <c r="D147" s="11"/>
      <c r="E147" s="11"/>
      <c r="F147" s="11"/>
      <c r="G147" s="11"/>
      <c r="H147" s="12"/>
    </row>
    <row r="148" spans="1:8" ht="18.75" x14ac:dyDescent="0.15">
      <c r="A148" s="244" t="s">
        <v>43</v>
      </c>
      <c r="B148" s="245"/>
      <c r="C148" s="245"/>
      <c r="D148" s="245"/>
      <c r="E148" s="245"/>
      <c r="F148" s="245"/>
      <c r="G148" s="245"/>
      <c r="H148" s="246"/>
    </row>
    <row r="149" spans="1:8" x14ac:dyDescent="0.15">
      <c r="A149" s="10"/>
      <c r="B149" s="11"/>
      <c r="C149" s="11"/>
      <c r="D149" s="11"/>
      <c r="E149" s="11"/>
      <c r="F149" s="11"/>
      <c r="G149" s="11"/>
      <c r="H149" s="12"/>
    </row>
    <row r="150" spans="1:8" x14ac:dyDescent="0.15">
      <c r="A150" s="10"/>
      <c r="B150" s="11"/>
      <c r="C150" s="11"/>
      <c r="D150" s="11"/>
      <c r="E150" s="11"/>
      <c r="F150" s="11"/>
      <c r="G150" s="11"/>
      <c r="H150" s="12"/>
    </row>
    <row r="151" spans="1:8" x14ac:dyDescent="0.15">
      <c r="A151" s="10" t="s">
        <v>44</v>
      </c>
      <c r="B151" s="11"/>
      <c r="C151" s="11"/>
      <c r="D151" s="11"/>
      <c r="E151" s="11"/>
      <c r="F151" s="11"/>
      <c r="G151" s="11"/>
      <c r="H151" s="12"/>
    </row>
    <row r="152" spans="1:8" x14ac:dyDescent="0.15">
      <c r="A152" s="10" t="s">
        <v>45</v>
      </c>
      <c r="B152" s="11"/>
      <c r="C152" s="11"/>
      <c r="D152" s="11"/>
      <c r="E152" s="11"/>
      <c r="F152" s="11"/>
      <c r="G152" s="11"/>
      <c r="H152" s="12"/>
    </row>
    <row r="153" spans="1:8" x14ac:dyDescent="0.15">
      <c r="A153" s="10" t="s">
        <v>46</v>
      </c>
      <c r="B153" s="174" t="s">
        <v>47</v>
      </c>
      <c r="C153" s="175"/>
      <c r="D153" s="204">
        <v>41557</v>
      </c>
      <c r="E153" s="205"/>
      <c r="F153" s="206"/>
      <c r="G153" s="11" t="s">
        <v>49</v>
      </c>
      <c r="H153" s="12"/>
    </row>
    <row r="154" spans="1:8" x14ac:dyDescent="0.15">
      <c r="A154" s="10"/>
      <c r="B154" s="174" t="s">
        <v>48</v>
      </c>
      <c r="C154" s="175"/>
      <c r="D154" s="207" t="s">
        <v>73</v>
      </c>
      <c r="E154" s="208"/>
      <c r="F154" s="11" t="s">
        <v>49</v>
      </c>
      <c r="G154" s="11"/>
      <c r="H154" s="12"/>
    </row>
    <row r="155" spans="1:8" x14ac:dyDescent="0.15">
      <c r="A155" s="10"/>
      <c r="B155" s="11"/>
      <c r="C155" s="11"/>
      <c r="D155" s="11"/>
      <c r="E155" s="11"/>
      <c r="F155" s="11"/>
      <c r="G155" s="11"/>
      <c r="H155" s="12"/>
    </row>
    <row r="156" spans="1:8" x14ac:dyDescent="0.15">
      <c r="A156" s="10"/>
      <c r="B156" s="11"/>
      <c r="C156" s="11"/>
      <c r="D156" s="11"/>
      <c r="E156" s="11"/>
      <c r="F156" s="11"/>
      <c r="G156" s="11"/>
      <c r="H156" s="12"/>
    </row>
    <row r="157" spans="1:8" x14ac:dyDescent="0.15">
      <c r="A157" s="10" t="s">
        <v>50</v>
      </c>
      <c r="B157" s="11"/>
      <c r="C157" s="11"/>
      <c r="D157" s="11"/>
      <c r="E157" s="11"/>
      <c r="F157" s="11"/>
      <c r="G157" s="11"/>
      <c r="H157" s="12"/>
    </row>
    <row r="158" spans="1:8" ht="27" x14ac:dyDescent="0.15">
      <c r="A158" s="48" t="s">
        <v>60</v>
      </c>
      <c r="B158" s="248"/>
      <c r="C158" s="249"/>
      <c r="D158" s="249"/>
      <c r="E158" s="249"/>
      <c r="F158" s="249"/>
      <c r="G158" s="249"/>
      <c r="H158" s="250"/>
    </row>
    <row r="159" spans="1:8" ht="43.5" x14ac:dyDescent="0.15">
      <c r="A159" s="16" t="s">
        <v>61</v>
      </c>
      <c r="B159" s="248"/>
      <c r="C159" s="249"/>
      <c r="D159" s="249"/>
      <c r="E159" s="249"/>
      <c r="F159" s="249"/>
      <c r="G159" s="249"/>
      <c r="H159" s="250"/>
    </row>
    <row r="160" spans="1:8" x14ac:dyDescent="0.15">
      <c r="A160" s="49" t="s">
        <v>51</v>
      </c>
      <c r="B160" s="257"/>
      <c r="C160" s="258"/>
      <c r="D160" s="258"/>
      <c r="E160" s="258"/>
      <c r="F160" s="258"/>
      <c r="G160" s="258"/>
      <c r="H160" s="259"/>
    </row>
    <row r="161" spans="1:8" x14ac:dyDescent="0.15">
      <c r="A161" s="169" t="s">
        <v>52</v>
      </c>
      <c r="B161" s="17" t="s">
        <v>53</v>
      </c>
      <c r="C161" s="21"/>
      <c r="D161" s="8" t="s">
        <v>54</v>
      </c>
      <c r="E161" s="18" t="s">
        <v>53</v>
      </c>
      <c r="F161" s="251"/>
      <c r="G161" s="251"/>
      <c r="H161" s="9" t="s">
        <v>55</v>
      </c>
    </row>
    <row r="162" spans="1:8" x14ac:dyDescent="0.15">
      <c r="A162" s="169"/>
      <c r="B162" s="20" t="s">
        <v>56</v>
      </c>
      <c r="C162" s="252"/>
      <c r="D162" s="252"/>
      <c r="E162" s="14" t="s">
        <v>57</v>
      </c>
      <c r="F162" s="14"/>
      <c r="G162" s="14"/>
      <c r="H162" s="15"/>
    </row>
    <row r="163" spans="1:8" x14ac:dyDescent="0.15">
      <c r="A163" s="169"/>
      <c r="B163" s="7" t="s">
        <v>62</v>
      </c>
      <c r="C163" s="8"/>
      <c r="D163" s="251"/>
      <c r="E163" s="251"/>
      <c r="F163" s="251"/>
      <c r="G163" s="251"/>
      <c r="H163" s="23" t="s">
        <v>63</v>
      </c>
    </row>
    <row r="164" spans="1:8" x14ac:dyDescent="0.15">
      <c r="A164" s="169"/>
      <c r="B164" s="20" t="s">
        <v>53</v>
      </c>
      <c r="C164" s="22"/>
      <c r="D164" s="14" t="s">
        <v>59</v>
      </c>
      <c r="E164" s="19" t="s">
        <v>56</v>
      </c>
      <c r="F164" s="252"/>
      <c r="G164" s="252"/>
      <c r="H164" s="15" t="s">
        <v>57</v>
      </c>
    </row>
    <row r="165" spans="1:8" x14ac:dyDescent="0.15">
      <c r="A165" s="64"/>
      <c r="B165" s="247"/>
      <c r="C165" s="247"/>
      <c r="D165" s="247"/>
      <c r="E165" s="247"/>
      <c r="F165" s="247"/>
      <c r="G165" s="247"/>
      <c r="H165" s="247"/>
    </row>
    <row r="166" spans="1:8" x14ac:dyDescent="0.15">
      <c r="A166" s="253" t="s">
        <v>102</v>
      </c>
      <c r="B166" s="254"/>
      <c r="C166" s="254"/>
      <c r="D166" s="254"/>
      <c r="E166" s="11"/>
      <c r="F166" s="11"/>
      <c r="G166" s="11"/>
      <c r="H166" s="12"/>
    </row>
    <row r="167" spans="1:8" x14ac:dyDescent="0.15">
      <c r="A167" s="62" t="s">
        <v>104</v>
      </c>
      <c r="B167" s="184" t="s">
        <v>106</v>
      </c>
      <c r="C167" s="255"/>
      <c r="D167" s="255"/>
      <c r="E167" s="256"/>
      <c r="F167" s="169" t="s">
        <v>103</v>
      </c>
      <c r="G167" s="169"/>
      <c r="H167" s="169"/>
    </row>
    <row r="168" spans="1:8" ht="27" customHeight="1" x14ac:dyDescent="0.15">
      <c r="A168" s="65" t="s">
        <v>105</v>
      </c>
      <c r="B168" s="241"/>
      <c r="C168" s="242"/>
      <c r="D168" s="242"/>
      <c r="E168" s="243"/>
      <c r="F168" s="241"/>
      <c r="G168" s="242"/>
      <c r="H168" s="243"/>
    </row>
    <row r="169" spans="1:8" ht="27" customHeight="1" x14ac:dyDescent="0.15">
      <c r="A169" s="65" t="s">
        <v>105</v>
      </c>
      <c r="B169" s="241"/>
      <c r="C169" s="242"/>
      <c r="D169" s="242"/>
      <c r="E169" s="243"/>
      <c r="F169" s="241"/>
      <c r="G169" s="242"/>
      <c r="H169" s="243"/>
    </row>
    <row r="170" spans="1:8" ht="27" customHeight="1" x14ac:dyDescent="0.15">
      <c r="A170" s="65" t="s">
        <v>105</v>
      </c>
      <c r="B170" s="241"/>
      <c r="C170" s="242"/>
      <c r="D170" s="242"/>
      <c r="E170" s="243"/>
      <c r="F170" s="241"/>
      <c r="G170" s="242"/>
      <c r="H170" s="243"/>
    </row>
    <row r="171" spans="1:8" ht="27" customHeight="1" x14ac:dyDescent="0.15">
      <c r="A171" s="65" t="s">
        <v>105</v>
      </c>
      <c r="B171" s="241"/>
      <c r="C171" s="242"/>
      <c r="D171" s="242"/>
      <c r="E171" s="243"/>
      <c r="F171" s="241"/>
      <c r="G171" s="242"/>
      <c r="H171" s="243"/>
    </row>
    <row r="172" spans="1:8" x14ac:dyDescent="0.15">
      <c r="A172" s="10"/>
      <c r="B172" s="11"/>
      <c r="C172" s="11"/>
      <c r="D172" s="11"/>
      <c r="E172" s="11"/>
      <c r="F172" s="11"/>
      <c r="G172" s="11"/>
      <c r="H172" s="12"/>
    </row>
    <row r="173" spans="1:8" x14ac:dyDescent="0.15">
      <c r="A173" s="10"/>
      <c r="B173" s="11"/>
      <c r="C173" s="11"/>
      <c r="D173" s="11"/>
      <c r="E173" s="11"/>
      <c r="F173" s="11"/>
      <c r="G173" s="11"/>
      <c r="H173" s="12"/>
    </row>
    <row r="174" spans="1:8" x14ac:dyDescent="0.15">
      <c r="A174" s="10"/>
      <c r="B174" s="11"/>
      <c r="C174" s="11"/>
      <c r="D174" s="11"/>
      <c r="E174" s="11"/>
      <c r="F174" s="11"/>
      <c r="G174" s="11"/>
      <c r="H174" s="12"/>
    </row>
    <row r="175" spans="1:8" x14ac:dyDescent="0.15">
      <c r="A175" s="10"/>
      <c r="B175" s="11"/>
      <c r="C175" s="11"/>
      <c r="D175" s="11"/>
      <c r="E175" s="11"/>
      <c r="F175" s="11"/>
      <c r="G175" s="11"/>
      <c r="H175" s="12"/>
    </row>
    <row r="176" spans="1:8" x14ac:dyDescent="0.15">
      <c r="A176" s="10"/>
      <c r="B176" s="11"/>
      <c r="C176" s="11"/>
      <c r="D176" s="11"/>
      <c r="E176" s="11"/>
      <c r="F176" s="11"/>
      <c r="G176" s="11"/>
      <c r="H176" s="12"/>
    </row>
    <row r="177" spans="1:8" x14ac:dyDescent="0.15">
      <c r="A177" s="10"/>
      <c r="B177" s="11"/>
      <c r="C177" s="11"/>
      <c r="D177" s="11"/>
      <c r="E177" s="11"/>
      <c r="F177" s="11"/>
      <c r="G177" s="11"/>
      <c r="H177" s="12"/>
    </row>
    <row r="178" spans="1:8" x14ac:dyDescent="0.15">
      <c r="A178" s="10"/>
      <c r="B178" s="11"/>
      <c r="C178" s="11"/>
      <c r="D178" s="11"/>
      <c r="E178" s="11"/>
      <c r="F178" s="11"/>
      <c r="G178" s="11"/>
      <c r="H178" s="12"/>
    </row>
    <row r="179" spans="1:8" x14ac:dyDescent="0.15">
      <c r="A179" s="10"/>
      <c r="B179" s="11"/>
      <c r="C179" s="11"/>
      <c r="D179" s="11"/>
      <c r="E179" s="11"/>
      <c r="F179" s="11"/>
      <c r="G179" s="11"/>
      <c r="H179" s="12"/>
    </row>
    <row r="180" spans="1:8" x14ac:dyDescent="0.15">
      <c r="A180" s="10"/>
      <c r="B180" s="11"/>
      <c r="C180" s="11"/>
      <c r="D180" s="11"/>
      <c r="E180" s="11"/>
      <c r="F180" s="11"/>
      <c r="G180" s="11"/>
      <c r="H180" s="12"/>
    </row>
    <row r="181" spans="1:8" x14ac:dyDescent="0.15">
      <c r="A181" s="10"/>
      <c r="B181" s="11"/>
      <c r="C181" s="11"/>
      <c r="D181" s="11"/>
      <c r="E181" s="11"/>
      <c r="F181" s="11"/>
      <c r="G181" s="11"/>
      <c r="H181" s="12"/>
    </row>
    <row r="182" spans="1:8" x14ac:dyDescent="0.15">
      <c r="A182" s="10"/>
      <c r="B182" s="11"/>
      <c r="C182" s="11"/>
      <c r="D182" s="11"/>
      <c r="E182" s="11"/>
      <c r="F182" s="11"/>
      <c r="G182" s="11"/>
      <c r="H182" s="12"/>
    </row>
    <row r="183" spans="1:8" x14ac:dyDescent="0.15">
      <c r="A183" s="10"/>
      <c r="B183" s="11"/>
      <c r="C183" s="11"/>
      <c r="D183" s="11"/>
      <c r="E183" s="11"/>
      <c r="F183" s="11"/>
      <c r="G183" s="11"/>
      <c r="H183" s="12"/>
    </row>
    <row r="184" spans="1:8" x14ac:dyDescent="0.15">
      <c r="A184" s="10"/>
      <c r="B184" s="11"/>
      <c r="C184" s="11"/>
      <c r="D184" s="11"/>
      <c r="E184" s="11"/>
      <c r="F184" s="11"/>
      <c r="G184" s="11"/>
      <c r="H184" s="12"/>
    </row>
    <row r="185" spans="1:8" x14ac:dyDescent="0.15">
      <c r="A185" s="10"/>
      <c r="B185" s="11"/>
      <c r="C185" s="11"/>
      <c r="D185" s="11"/>
      <c r="E185" s="11"/>
      <c r="F185" s="11"/>
      <c r="G185" s="11"/>
      <c r="H185" s="12"/>
    </row>
    <row r="186" spans="1:8" x14ac:dyDescent="0.15">
      <c r="A186" s="10"/>
      <c r="B186" s="11"/>
      <c r="C186" s="11"/>
      <c r="D186" s="11"/>
      <c r="E186" s="11"/>
      <c r="F186" s="11"/>
      <c r="G186" s="11"/>
      <c r="H186" s="12"/>
    </row>
    <row r="187" spans="1:8" x14ac:dyDescent="0.15">
      <c r="A187" s="10"/>
      <c r="B187" s="11"/>
      <c r="C187" s="11"/>
      <c r="D187" s="11"/>
      <c r="E187" s="11"/>
      <c r="F187" s="11"/>
      <c r="G187" s="11"/>
      <c r="H187" s="12"/>
    </row>
    <row r="188" spans="1:8" x14ac:dyDescent="0.15">
      <c r="A188" s="10"/>
      <c r="B188" s="11"/>
      <c r="C188" s="11"/>
      <c r="D188" s="11"/>
      <c r="E188" s="11"/>
      <c r="F188" s="11"/>
      <c r="G188" s="11"/>
      <c r="H188" s="12"/>
    </row>
    <row r="189" spans="1:8" x14ac:dyDescent="0.15">
      <c r="A189" s="10"/>
      <c r="B189" s="11"/>
      <c r="C189" s="11"/>
      <c r="D189" s="11"/>
      <c r="E189" s="11"/>
      <c r="F189" s="11"/>
      <c r="G189" s="11"/>
      <c r="H189" s="12"/>
    </row>
    <row r="190" spans="1:8" x14ac:dyDescent="0.15">
      <c r="A190" s="10"/>
      <c r="B190" s="11"/>
      <c r="C190" s="11"/>
      <c r="D190" s="11"/>
      <c r="E190" s="11"/>
      <c r="F190" s="11"/>
      <c r="G190" s="11"/>
      <c r="H190" s="12"/>
    </row>
    <row r="191" spans="1:8" x14ac:dyDescent="0.15">
      <c r="A191" s="13"/>
      <c r="B191" s="14"/>
      <c r="C191" s="14"/>
      <c r="D191" s="14"/>
      <c r="E191" s="14"/>
      <c r="F191" s="14"/>
      <c r="G191" s="14"/>
      <c r="H191" s="15"/>
    </row>
    <row r="193" spans="1:8" x14ac:dyDescent="0.15">
      <c r="A193" s="7" t="s">
        <v>42</v>
      </c>
      <c r="B193" s="8"/>
      <c r="C193" s="8"/>
      <c r="D193" s="8"/>
      <c r="E193" s="8"/>
      <c r="F193" s="8"/>
      <c r="G193" s="8"/>
      <c r="H193" s="9"/>
    </row>
    <row r="194" spans="1:8" x14ac:dyDescent="0.15">
      <c r="A194" s="10"/>
      <c r="B194" s="11"/>
      <c r="C194" s="11"/>
      <c r="D194" s="11"/>
      <c r="E194" s="11"/>
      <c r="F194" s="11"/>
      <c r="G194" s="11"/>
      <c r="H194" s="12"/>
    </row>
    <row r="195" spans="1:8" x14ac:dyDescent="0.15">
      <c r="A195" s="10"/>
      <c r="B195" s="11"/>
      <c r="C195" s="11"/>
      <c r="D195" s="11"/>
      <c r="E195" s="11"/>
      <c r="F195" s="11"/>
      <c r="G195" s="11"/>
      <c r="H195" s="12"/>
    </row>
    <row r="196" spans="1:8" x14ac:dyDescent="0.15">
      <c r="A196" s="10"/>
      <c r="B196" s="11"/>
      <c r="C196" s="11"/>
      <c r="D196" s="11"/>
      <c r="E196" s="11"/>
      <c r="F196" s="11"/>
      <c r="G196" s="11"/>
      <c r="H196" s="12"/>
    </row>
    <row r="197" spans="1:8" ht="18.75" x14ac:dyDescent="0.15">
      <c r="A197" s="244" t="s">
        <v>43</v>
      </c>
      <c r="B197" s="245"/>
      <c r="C197" s="245"/>
      <c r="D197" s="245"/>
      <c r="E197" s="245"/>
      <c r="F197" s="245"/>
      <c r="G197" s="245"/>
      <c r="H197" s="246"/>
    </row>
    <row r="198" spans="1:8" x14ac:dyDescent="0.15">
      <c r="A198" s="10"/>
      <c r="B198" s="11"/>
      <c r="C198" s="11"/>
      <c r="D198" s="11"/>
      <c r="E198" s="11"/>
      <c r="F198" s="11"/>
      <c r="G198" s="11"/>
      <c r="H198" s="12"/>
    </row>
    <row r="199" spans="1:8" x14ac:dyDescent="0.15">
      <c r="A199" s="10"/>
      <c r="B199" s="11"/>
      <c r="C199" s="11"/>
      <c r="D199" s="11"/>
      <c r="E199" s="11"/>
      <c r="F199" s="11"/>
      <c r="G199" s="11"/>
      <c r="H199" s="12"/>
    </row>
    <row r="200" spans="1:8" x14ac:dyDescent="0.15">
      <c r="A200" s="10" t="s">
        <v>44</v>
      </c>
      <c r="B200" s="11"/>
      <c r="C200" s="11"/>
      <c r="D200" s="11"/>
      <c r="E200" s="11"/>
      <c r="F200" s="11"/>
      <c r="G200" s="11"/>
      <c r="H200" s="12"/>
    </row>
    <row r="201" spans="1:8" x14ac:dyDescent="0.15">
      <c r="A201" s="10" t="s">
        <v>45</v>
      </c>
      <c r="B201" s="11"/>
      <c r="C201" s="11"/>
      <c r="D201" s="11"/>
      <c r="E201" s="11"/>
      <c r="F201" s="11"/>
      <c r="G201" s="11"/>
      <c r="H201" s="12"/>
    </row>
    <row r="202" spans="1:8" x14ac:dyDescent="0.15">
      <c r="A202" s="10" t="s">
        <v>46</v>
      </c>
      <c r="B202" s="174" t="s">
        <v>47</v>
      </c>
      <c r="C202" s="175"/>
      <c r="D202" s="204">
        <v>41557</v>
      </c>
      <c r="E202" s="205"/>
      <c r="F202" s="206"/>
      <c r="G202" s="11" t="s">
        <v>49</v>
      </c>
      <c r="H202" s="12"/>
    </row>
    <row r="203" spans="1:8" x14ac:dyDescent="0.15">
      <c r="A203" s="10"/>
      <c r="B203" s="174" t="s">
        <v>48</v>
      </c>
      <c r="C203" s="175"/>
      <c r="D203" s="207" t="s">
        <v>73</v>
      </c>
      <c r="E203" s="208"/>
      <c r="F203" s="11" t="s">
        <v>49</v>
      </c>
      <c r="G203" s="11"/>
      <c r="H203" s="12"/>
    </row>
    <row r="204" spans="1:8" x14ac:dyDescent="0.15">
      <c r="A204" s="10"/>
      <c r="B204" s="11"/>
      <c r="C204" s="11"/>
      <c r="D204" s="11"/>
      <c r="E204" s="11"/>
      <c r="F204" s="11"/>
      <c r="G204" s="11"/>
      <c r="H204" s="12"/>
    </row>
    <row r="205" spans="1:8" x14ac:dyDescent="0.15">
      <c r="A205" s="10"/>
      <c r="B205" s="11"/>
      <c r="C205" s="11"/>
      <c r="D205" s="11"/>
      <c r="E205" s="11"/>
      <c r="F205" s="11"/>
      <c r="G205" s="11"/>
      <c r="H205" s="12"/>
    </row>
    <row r="206" spans="1:8" x14ac:dyDescent="0.15">
      <c r="A206" s="10" t="s">
        <v>50</v>
      </c>
      <c r="B206" s="11"/>
      <c r="C206" s="11"/>
      <c r="D206" s="11"/>
      <c r="E206" s="11"/>
      <c r="F206" s="11"/>
      <c r="G206" s="11"/>
      <c r="H206" s="12"/>
    </row>
    <row r="207" spans="1:8" ht="27" x14ac:dyDescent="0.15">
      <c r="A207" s="48" t="s">
        <v>60</v>
      </c>
      <c r="B207" s="248"/>
      <c r="C207" s="249"/>
      <c r="D207" s="249"/>
      <c r="E207" s="249"/>
      <c r="F207" s="249"/>
      <c r="G207" s="249"/>
      <c r="H207" s="250"/>
    </row>
    <row r="208" spans="1:8" ht="43.5" x14ac:dyDescent="0.15">
      <c r="A208" s="16" t="s">
        <v>61</v>
      </c>
      <c r="B208" s="248"/>
      <c r="C208" s="249"/>
      <c r="D208" s="249"/>
      <c r="E208" s="249"/>
      <c r="F208" s="249"/>
      <c r="G208" s="249"/>
      <c r="H208" s="250"/>
    </row>
    <row r="209" spans="1:8" x14ac:dyDescent="0.15">
      <c r="A209" s="49" t="s">
        <v>51</v>
      </c>
      <c r="B209" s="257"/>
      <c r="C209" s="258"/>
      <c r="D209" s="258"/>
      <c r="E209" s="258"/>
      <c r="F209" s="258"/>
      <c r="G209" s="258"/>
      <c r="H209" s="259"/>
    </row>
    <row r="210" spans="1:8" x14ac:dyDescent="0.15">
      <c r="A210" s="169" t="s">
        <v>52</v>
      </c>
      <c r="B210" s="17" t="s">
        <v>53</v>
      </c>
      <c r="C210" s="21"/>
      <c r="D210" s="8" t="s">
        <v>54</v>
      </c>
      <c r="E210" s="18" t="s">
        <v>53</v>
      </c>
      <c r="F210" s="251"/>
      <c r="G210" s="251"/>
      <c r="H210" s="9" t="s">
        <v>55</v>
      </c>
    </row>
    <row r="211" spans="1:8" x14ac:dyDescent="0.15">
      <c r="A211" s="169"/>
      <c r="B211" s="20" t="s">
        <v>56</v>
      </c>
      <c r="C211" s="252"/>
      <c r="D211" s="252"/>
      <c r="E211" s="14" t="s">
        <v>57</v>
      </c>
      <c r="F211" s="14"/>
      <c r="G211" s="14"/>
      <c r="H211" s="15"/>
    </row>
    <row r="212" spans="1:8" x14ac:dyDescent="0.15">
      <c r="A212" s="169"/>
      <c r="B212" s="7" t="s">
        <v>62</v>
      </c>
      <c r="C212" s="8"/>
      <c r="D212" s="251"/>
      <c r="E212" s="251"/>
      <c r="F212" s="251"/>
      <c r="G212" s="251"/>
      <c r="H212" s="23" t="s">
        <v>63</v>
      </c>
    </row>
    <row r="213" spans="1:8" x14ac:dyDescent="0.15">
      <c r="A213" s="169"/>
      <c r="B213" s="20" t="s">
        <v>53</v>
      </c>
      <c r="C213" s="22"/>
      <c r="D213" s="14" t="s">
        <v>59</v>
      </c>
      <c r="E213" s="19" t="s">
        <v>56</v>
      </c>
      <c r="F213" s="252"/>
      <c r="G213" s="252"/>
      <c r="H213" s="15" t="s">
        <v>57</v>
      </c>
    </row>
    <row r="214" spans="1:8" x14ac:dyDescent="0.15">
      <c r="A214" s="64"/>
      <c r="B214" s="247"/>
      <c r="C214" s="247"/>
      <c r="D214" s="247"/>
      <c r="E214" s="247"/>
      <c r="F214" s="247"/>
      <c r="G214" s="247"/>
      <c r="H214" s="247"/>
    </row>
    <row r="215" spans="1:8" x14ac:dyDescent="0.15">
      <c r="A215" s="253" t="s">
        <v>102</v>
      </c>
      <c r="B215" s="254"/>
      <c r="C215" s="254"/>
      <c r="D215" s="254"/>
      <c r="E215" s="11"/>
      <c r="F215" s="11"/>
      <c r="G215" s="11"/>
      <c r="H215" s="12"/>
    </row>
    <row r="216" spans="1:8" x14ac:dyDescent="0.15">
      <c r="A216" s="62" t="s">
        <v>104</v>
      </c>
      <c r="B216" s="184" t="s">
        <v>106</v>
      </c>
      <c r="C216" s="255"/>
      <c r="D216" s="255"/>
      <c r="E216" s="256"/>
      <c r="F216" s="169" t="s">
        <v>103</v>
      </c>
      <c r="G216" s="169"/>
      <c r="H216" s="169"/>
    </row>
    <row r="217" spans="1:8" ht="27" customHeight="1" x14ac:dyDescent="0.15">
      <c r="A217" s="65" t="s">
        <v>105</v>
      </c>
      <c r="B217" s="241"/>
      <c r="C217" s="242"/>
      <c r="D217" s="242"/>
      <c r="E217" s="243"/>
      <c r="F217" s="241"/>
      <c r="G217" s="242"/>
      <c r="H217" s="243"/>
    </row>
    <row r="218" spans="1:8" ht="27" customHeight="1" x14ac:dyDescent="0.15">
      <c r="A218" s="65" t="s">
        <v>105</v>
      </c>
      <c r="B218" s="241"/>
      <c r="C218" s="242"/>
      <c r="D218" s="242"/>
      <c r="E218" s="243"/>
      <c r="F218" s="241"/>
      <c r="G218" s="242"/>
      <c r="H218" s="243"/>
    </row>
    <row r="219" spans="1:8" ht="27" customHeight="1" x14ac:dyDescent="0.15">
      <c r="A219" s="65" t="s">
        <v>105</v>
      </c>
      <c r="B219" s="241"/>
      <c r="C219" s="242"/>
      <c r="D219" s="242"/>
      <c r="E219" s="243"/>
      <c r="F219" s="241"/>
      <c r="G219" s="242"/>
      <c r="H219" s="243"/>
    </row>
    <row r="220" spans="1:8" ht="27" customHeight="1" x14ac:dyDescent="0.15">
      <c r="A220" s="65" t="s">
        <v>105</v>
      </c>
      <c r="B220" s="241"/>
      <c r="C220" s="242"/>
      <c r="D220" s="242"/>
      <c r="E220" s="243"/>
      <c r="F220" s="241"/>
      <c r="G220" s="242"/>
      <c r="H220" s="243"/>
    </row>
    <row r="221" spans="1:8" x14ac:dyDescent="0.15">
      <c r="A221" s="10"/>
      <c r="B221" s="11"/>
      <c r="C221" s="11"/>
      <c r="D221" s="11"/>
      <c r="E221" s="11"/>
      <c r="F221" s="11"/>
      <c r="G221" s="11"/>
      <c r="H221" s="12"/>
    </row>
    <row r="222" spans="1:8" x14ac:dyDescent="0.15">
      <c r="A222" s="10"/>
      <c r="B222" s="11"/>
      <c r="C222" s="11"/>
      <c r="D222" s="11"/>
      <c r="E222" s="11"/>
      <c r="F222" s="11"/>
      <c r="G222" s="11"/>
      <c r="H222" s="12"/>
    </row>
    <row r="223" spans="1:8" x14ac:dyDescent="0.15">
      <c r="A223" s="10"/>
      <c r="B223" s="11"/>
      <c r="C223" s="11"/>
      <c r="D223" s="11"/>
      <c r="E223" s="11"/>
      <c r="F223" s="11"/>
      <c r="G223" s="11"/>
      <c r="H223" s="12"/>
    </row>
    <row r="224" spans="1:8" x14ac:dyDescent="0.15">
      <c r="A224" s="10"/>
      <c r="B224" s="11"/>
      <c r="C224" s="11"/>
      <c r="D224" s="11"/>
      <c r="E224" s="11"/>
      <c r="F224" s="11"/>
      <c r="G224" s="11"/>
      <c r="H224" s="12"/>
    </row>
    <row r="225" spans="1:8" x14ac:dyDescent="0.15">
      <c r="A225" s="10"/>
      <c r="B225" s="11"/>
      <c r="C225" s="11"/>
      <c r="D225" s="11"/>
      <c r="E225" s="11"/>
      <c r="F225" s="11"/>
      <c r="G225" s="11"/>
      <c r="H225" s="12"/>
    </row>
    <row r="226" spans="1:8" x14ac:dyDescent="0.15">
      <c r="A226" s="10"/>
      <c r="B226" s="11"/>
      <c r="C226" s="11"/>
      <c r="D226" s="11"/>
      <c r="E226" s="11"/>
      <c r="F226" s="11"/>
      <c r="G226" s="11"/>
      <c r="H226" s="12"/>
    </row>
    <row r="227" spans="1:8" x14ac:dyDescent="0.15">
      <c r="A227" s="10"/>
      <c r="B227" s="11"/>
      <c r="C227" s="11"/>
      <c r="D227" s="11"/>
      <c r="E227" s="11"/>
      <c r="F227" s="11"/>
      <c r="G227" s="11"/>
      <c r="H227" s="12"/>
    </row>
    <row r="228" spans="1:8" x14ac:dyDescent="0.15">
      <c r="A228" s="10"/>
      <c r="B228" s="11"/>
      <c r="C228" s="11"/>
      <c r="D228" s="11"/>
      <c r="E228" s="11"/>
      <c r="F228" s="11"/>
      <c r="G228" s="11"/>
      <c r="H228" s="12"/>
    </row>
    <row r="229" spans="1:8" x14ac:dyDescent="0.15">
      <c r="A229" s="10"/>
      <c r="B229" s="11"/>
      <c r="C229" s="11"/>
      <c r="D229" s="11"/>
      <c r="E229" s="11"/>
      <c r="F229" s="11"/>
      <c r="G229" s="11"/>
      <c r="H229" s="12"/>
    </row>
    <row r="230" spans="1:8" x14ac:dyDescent="0.15">
      <c r="A230" s="10"/>
      <c r="B230" s="11"/>
      <c r="C230" s="11"/>
      <c r="D230" s="11"/>
      <c r="E230" s="11"/>
      <c r="F230" s="11"/>
      <c r="G230" s="11"/>
      <c r="H230" s="12"/>
    </row>
    <row r="231" spans="1:8" x14ac:dyDescent="0.15">
      <c r="A231" s="10"/>
      <c r="B231" s="11"/>
      <c r="C231" s="11"/>
      <c r="D231" s="11"/>
      <c r="E231" s="11"/>
      <c r="F231" s="11"/>
      <c r="G231" s="11"/>
      <c r="H231" s="12"/>
    </row>
    <row r="232" spans="1:8" x14ac:dyDescent="0.15">
      <c r="A232" s="10"/>
      <c r="B232" s="11"/>
      <c r="C232" s="11"/>
      <c r="D232" s="11"/>
      <c r="E232" s="11"/>
      <c r="F232" s="11"/>
      <c r="G232" s="11"/>
      <c r="H232" s="12"/>
    </row>
    <row r="233" spans="1:8" x14ac:dyDescent="0.15">
      <c r="A233" s="10"/>
      <c r="B233" s="11"/>
      <c r="C233" s="11"/>
      <c r="D233" s="11"/>
      <c r="E233" s="11"/>
      <c r="F233" s="11"/>
      <c r="G233" s="11"/>
      <c r="H233" s="12"/>
    </row>
    <row r="234" spans="1:8" x14ac:dyDescent="0.15">
      <c r="A234" s="10"/>
      <c r="B234" s="11"/>
      <c r="C234" s="11"/>
      <c r="D234" s="11"/>
      <c r="E234" s="11"/>
      <c r="F234" s="11"/>
      <c r="G234" s="11"/>
      <c r="H234" s="12"/>
    </row>
    <row r="235" spans="1:8" x14ac:dyDescent="0.15">
      <c r="A235" s="10"/>
      <c r="B235" s="11"/>
      <c r="C235" s="11"/>
      <c r="D235" s="11"/>
      <c r="E235" s="11"/>
      <c r="F235" s="11"/>
      <c r="G235" s="11"/>
      <c r="H235" s="12"/>
    </row>
    <row r="236" spans="1:8" x14ac:dyDescent="0.15">
      <c r="A236" s="10"/>
      <c r="B236" s="11"/>
      <c r="C236" s="11"/>
      <c r="D236" s="11"/>
      <c r="E236" s="11"/>
      <c r="F236" s="11"/>
      <c r="G236" s="11"/>
      <c r="H236" s="12"/>
    </row>
    <row r="237" spans="1:8" x14ac:dyDescent="0.15">
      <c r="A237" s="10"/>
      <c r="B237" s="11"/>
      <c r="C237" s="11"/>
      <c r="D237" s="11"/>
      <c r="E237" s="11"/>
      <c r="F237" s="11"/>
      <c r="G237" s="11"/>
      <c r="H237" s="12"/>
    </row>
    <row r="238" spans="1:8" x14ac:dyDescent="0.15">
      <c r="A238" s="10"/>
      <c r="B238" s="11"/>
      <c r="C238" s="11"/>
      <c r="D238" s="11"/>
      <c r="E238" s="11"/>
      <c r="F238" s="11"/>
      <c r="G238" s="11"/>
      <c r="H238" s="12"/>
    </row>
    <row r="239" spans="1:8" x14ac:dyDescent="0.15">
      <c r="A239" s="10"/>
      <c r="B239" s="11"/>
      <c r="C239" s="11"/>
      <c r="D239" s="11"/>
      <c r="E239" s="11"/>
      <c r="F239" s="11"/>
      <c r="G239" s="11"/>
      <c r="H239" s="12"/>
    </row>
    <row r="240" spans="1:8" x14ac:dyDescent="0.15">
      <c r="A240" s="13"/>
      <c r="B240" s="14"/>
      <c r="C240" s="14"/>
      <c r="D240" s="14"/>
      <c r="E240" s="14"/>
      <c r="F240" s="14"/>
      <c r="G240" s="14"/>
      <c r="H240" s="15"/>
    </row>
    <row r="242" spans="1:8" x14ac:dyDescent="0.15">
      <c r="A242" s="7" t="s">
        <v>42</v>
      </c>
      <c r="B242" s="8"/>
      <c r="C242" s="8"/>
      <c r="D242" s="8"/>
      <c r="E242" s="8"/>
      <c r="F242" s="8"/>
      <c r="G242" s="8"/>
      <c r="H242" s="9"/>
    </row>
    <row r="243" spans="1:8" x14ac:dyDescent="0.15">
      <c r="A243" s="10"/>
      <c r="B243" s="11"/>
      <c r="C243" s="11"/>
      <c r="D243" s="11"/>
      <c r="E243" s="11"/>
      <c r="F243" s="11"/>
      <c r="G243" s="11"/>
      <c r="H243" s="12"/>
    </row>
    <row r="244" spans="1:8" x14ac:dyDescent="0.15">
      <c r="A244" s="10"/>
      <c r="B244" s="11"/>
      <c r="C244" s="11"/>
      <c r="D244" s="11"/>
      <c r="E244" s="11"/>
      <c r="F244" s="11"/>
      <c r="G244" s="11"/>
      <c r="H244" s="12"/>
    </row>
    <row r="245" spans="1:8" x14ac:dyDescent="0.15">
      <c r="A245" s="10"/>
      <c r="B245" s="11"/>
      <c r="C245" s="11"/>
      <c r="D245" s="11"/>
      <c r="E245" s="11"/>
      <c r="F245" s="11"/>
      <c r="G245" s="11"/>
      <c r="H245" s="12"/>
    </row>
    <row r="246" spans="1:8" ht="18.75" x14ac:dyDescent="0.15">
      <c r="A246" s="244" t="s">
        <v>43</v>
      </c>
      <c r="B246" s="245"/>
      <c r="C246" s="245"/>
      <c r="D246" s="245"/>
      <c r="E246" s="245"/>
      <c r="F246" s="245"/>
      <c r="G246" s="245"/>
      <c r="H246" s="246"/>
    </row>
    <row r="247" spans="1:8" x14ac:dyDescent="0.15">
      <c r="A247" s="10"/>
      <c r="B247" s="11"/>
      <c r="C247" s="11"/>
      <c r="D247" s="11"/>
      <c r="E247" s="11"/>
      <c r="F247" s="11"/>
      <c r="G247" s="11"/>
      <c r="H247" s="12"/>
    </row>
    <row r="248" spans="1:8" x14ac:dyDescent="0.15">
      <c r="A248" s="10"/>
      <c r="B248" s="11"/>
      <c r="C248" s="11"/>
      <c r="D248" s="11"/>
      <c r="E248" s="11"/>
      <c r="F248" s="11"/>
      <c r="G248" s="11"/>
      <c r="H248" s="12"/>
    </row>
    <row r="249" spans="1:8" x14ac:dyDescent="0.15">
      <c r="A249" s="10" t="s">
        <v>44</v>
      </c>
      <c r="B249" s="11"/>
      <c r="C249" s="11"/>
      <c r="D249" s="11"/>
      <c r="E249" s="11"/>
      <c r="F249" s="11"/>
      <c r="G249" s="11"/>
      <c r="H249" s="12"/>
    </row>
    <row r="250" spans="1:8" x14ac:dyDescent="0.15">
      <c r="A250" s="10" t="s">
        <v>45</v>
      </c>
      <c r="B250" s="11"/>
      <c r="C250" s="11"/>
      <c r="D250" s="11"/>
      <c r="E250" s="11"/>
      <c r="F250" s="11"/>
      <c r="G250" s="11"/>
      <c r="H250" s="12"/>
    </row>
    <row r="251" spans="1:8" x14ac:dyDescent="0.15">
      <c r="A251" s="10" t="s">
        <v>46</v>
      </c>
      <c r="B251" s="174" t="s">
        <v>47</v>
      </c>
      <c r="C251" s="175"/>
      <c r="D251" s="204">
        <v>41557</v>
      </c>
      <c r="E251" s="205"/>
      <c r="F251" s="206"/>
      <c r="G251" s="11" t="s">
        <v>49</v>
      </c>
      <c r="H251" s="12"/>
    </row>
    <row r="252" spans="1:8" x14ac:dyDescent="0.15">
      <c r="A252" s="10"/>
      <c r="B252" s="174" t="s">
        <v>48</v>
      </c>
      <c r="C252" s="175"/>
      <c r="D252" s="207" t="s">
        <v>73</v>
      </c>
      <c r="E252" s="208"/>
      <c r="F252" s="11" t="s">
        <v>49</v>
      </c>
      <c r="G252" s="11"/>
      <c r="H252" s="12"/>
    </row>
    <row r="253" spans="1:8" x14ac:dyDescent="0.15">
      <c r="A253" s="10"/>
      <c r="B253" s="11"/>
      <c r="C253" s="11"/>
      <c r="D253" s="11"/>
      <c r="E253" s="11"/>
      <c r="F253" s="11"/>
      <c r="G253" s="11"/>
      <c r="H253" s="12"/>
    </row>
    <row r="254" spans="1:8" x14ac:dyDescent="0.15">
      <c r="A254" s="10"/>
      <c r="B254" s="11"/>
      <c r="C254" s="11"/>
      <c r="D254" s="11"/>
      <c r="E254" s="11"/>
      <c r="F254" s="11"/>
      <c r="G254" s="11"/>
      <c r="H254" s="12"/>
    </row>
    <row r="255" spans="1:8" x14ac:dyDescent="0.15">
      <c r="A255" s="10" t="s">
        <v>50</v>
      </c>
      <c r="B255" s="11"/>
      <c r="C255" s="11"/>
      <c r="D255" s="11"/>
      <c r="E255" s="11"/>
      <c r="F255" s="11"/>
      <c r="G255" s="11"/>
      <c r="H255" s="12"/>
    </row>
    <row r="256" spans="1:8" ht="27" x14ac:dyDescent="0.15">
      <c r="A256" s="48" t="s">
        <v>60</v>
      </c>
      <c r="B256" s="248"/>
      <c r="C256" s="249"/>
      <c r="D256" s="249"/>
      <c r="E256" s="249"/>
      <c r="F256" s="249"/>
      <c r="G256" s="249"/>
      <c r="H256" s="250"/>
    </row>
    <row r="257" spans="1:8" ht="43.5" x14ac:dyDescent="0.15">
      <c r="A257" s="16" t="s">
        <v>61</v>
      </c>
      <c r="B257" s="248"/>
      <c r="C257" s="249"/>
      <c r="D257" s="249"/>
      <c r="E257" s="249"/>
      <c r="F257" s="249"/>
      <c r="G257" s="249"/>
      <c r="H257" s="250"/>
    </row>
    <row r="258" spans="1:8" x14ac:dyDescent="0.15">
      <c r="A258" s="49" t="s">
        <v>51</v>
      </c>
      <c r="B258" s="257"/>
      <c r="C258" s="258"/>
      <c r="D258" s="258"/>
      <c r="E258" s="258"/>
      <c r="F258" s="258"/>
      <c r="G258" s="258"/>
      <c r="H258" s="259"/>
    </row>
    <row r="259" spans="1:8" x14ac:dyDescent="0.15">
      <c r="A259" s="169" t="s">
        <v>52</v>
      </c>
      <c r="B259" s="17" t="s">
        <v>53</v>
      </c>
      <c r="C259" s="21"/>
      <c r="D259" s="8" t="s">
        <v>54</v>
      </c>
      <c r="E259" s="18" t="s">
        <v>53</v>
      </c>
      <c r="F259" s="251"/>
      <c r="G259" s="251"/>
      <c r="H259" s="9" t="s">
        <v>55</v>
      </c>
    </row>
    <row r="260" spans="1:8" x14ac:dyDescent="0.15">
      <c r="A260" s="169"/>
      <c r="B260" s="20" t="s">
        <v>56</v>
      </c>
      <c r="C260" s="252"/>
      <c r="D260" s="252"/>
      <c r="E260" s="14" t="s">
        <v>57</v>
      </c>
      <c r="F260" s="14"/>
      <c r="G260" s="14"/>
      <c r="H260" s="15"/>
    </row>
    <row r="261" spans="1:8" x14ac:dyDescent="0.15">
      <c r="A261" s="169"/>
      <c r="B261" s="7" t="s">
        <v>62</v>
      </c>
      <c r="C261" s="8"/>
      <c r="D261" s="251"/>
      <c r="E261" s="251"/>
      <c r="F261" s="251"/>
      <c r="G261" s="251"/>
      <c r="H261" s="23" t="s">
        <v>63</v>
      </c>
    </row>
    <row r="262" spans="1:8" x14ac:dyDescent="0.15">
      <c r="A262" s="169"/>
      <c r="B262" s="20" t="s">
        <v>53</v>
      </c>
      <c r="C262" s="22"/>
      <c r="D262" s="14" t="s">
        <v>59</v>
      </c>
      <c r="E262" s="19" t="s">
        <v>56</v>
      </c>
      <c r="F262" s="252"/>
      <c r="G262" s="252"/>
      <c r="H262" s="15" t="s">
        <v>57</v>
      </c>
    </row>
    <row r="263" spans="1:8" x14ac:dyDescent="0.15">
      <c r="A263" s="64"/>
      <c r="B263" s="247"/>
      <c r="C263" s="247"/>
      <c r="D263" s="247"/>
      <c r="E263" s="247"/>
      <c r="F263" s="247"/>
      <c r="G263" s="247"/>
      <c r="H263" s="247"/>
    </row>
    <row r="264" spans="1:8" x14ac:dyDescent="0.15">
      <c r="A264" s="253" t="s">
        <v>102</v>
      </c>
      <c r="B264" s="254"/>
      <c r="C264" s="254"/>
      <c r="D264" s="254"/>
      <c r="E264" s="11"/>
      <c r="F264" s="11"/>
      <c r="G264" s="11"/>
      <c r="H264" s="12"/>
    </row>
    <row r="265" spans="1:8" x14ac:dyDescent="0.15">
      <c r="A265" s="62" t="s">
        <v>104</v>
      </c>
      <c r="B265" s="184" t="s">
        <v>106</v>
      </c>
      <c r="C265" s="255"/>
      <c r="D265" s="255"/>
      <c r="E265" s="256"/>
      <c r="F265" s="169" t="s">
        <v>103</v>
      </c>
      <c r="G265" s="169"/>
      <c r="H265" s="169"/>
    </row>
    <row r="266" spans="1:8" ht="27" customHeight="1" x14ac:dyDescent="0.15">
      <c r="A266" s="65" t="s">
        <v>105</v>
      </c>
      <c r="B266" s="241"/>
      <c r="C266" s="242"/>
      <c r="D266" s="242"/>
      <c r="E266" s="243"/>
      <c r="F266" s="241"/>
      <c r="G266" s="242"/>
      <c r="H266" s="243"/>
    </row>
    <row r="267" spans="1:8" ht="27" customHeight="1" x14ac:dyDescent="0.15">
      <c r="A267" s="65" t="s">
        <v>105</v>
      </c>
      <c r="B267" s="241"/>
      <c r="C267" s="242"/>
      <c r="D267" s="242"/>
      <c r="E267" s="243"/>
      <c r="F267" s="241"/>
      <c r="G267" s="242"/>
      <c r="H267" s="243"/>
    </row>
    <row r="268" spans="1:8" ht="27" customHeight="1" x14ac:dyDescent="0.15">
      <c r="A268" s="65" t="s">
        <v>105</v>
      </c>
      <c r="B268" s="241"/>
      <c r="C268" s="242"/>
      <c r="D268" s="242"/>
      <c r="E268" s="243"/>
      <c r="F268" s="241"/>
      <c r="G268" s="242"/>
      <c r="H268" s="243"/>
    </row>
    <row r="269" spans="1:8" ht="27" customHeight="1" x14ac:dyDescent="0.15">
      <c r="A269" s="65" t="s">
        <v>105</v>
      </c>
      <c r="B269" s="241"/>
      <c r="C269" s="242"/>
      <c r="D269" s="242"/>
      <c r="E269" s="243"/>
      <c r="F269" s="241"/>
      <c r="G269" s="242"/>
      <c r="H269" s="243"/>
    </row>
    <row r="270" spans="1:8" x14ac:dyDescent="0.15">
      <c r="A270" s="10"/>
      <c r="B270" s="11"/>
      <c r="C270" s="11"/>
      <c r="D270" s="11"/>
      <c r="E270" s="11"/>
      <c r="F270" s="11"/>
      <c r="G270" s="11"/>
      <c r="H270" s="12"/>
    </row>
    <row r="271" spans="1:8" x14ac:dyDescent="0.15">
      <c r="A271" s="10"/>
      <c r="B271" s="11"/>
      <c r="C271" s="11"/>
      <c r="D271" s="11"/>
      <c r="E271" s="11"/>
      <c r="F271" s="11"/>
      <c r="G271" s="11"/>
      <c r="H271" s="12"/>
    </row>
    <row r="272" spans="1:8" x14ac:dyDescent="0.15">
      <c r="A272" s="10"/>
      <c r="B272" s="11"/>
      <c r="C272" s="11"/>
      <c r="D272" s="11"/>
      <c r="E272" s="11"/>
      <c r="F272" s="11"/>
      <c r="G272" s="11"/>
      <c r="H272" s="12"/>
    </row>
    <row r="273" spans="1:8" x14ac:dyDescent="0.15">
      <c r="A273" s="10"/>
      <c r="B273" s="11"/>
      <c r="C273" s="11"/>
      <c r="D273" s="11"/>
      <c r="E273" s="11"/>
      <c r="F273" s="11"/>
      <c r="G273" s="11"/>
      <c r="H273" s="12"/>
    </row>
    <row r="274" spans="1:8" x14ac:dyDescent="0.15">
      <c r="A274" s="10"/>
      <c r="B274" s="11"/>
      <c r="C274" s="11"/>
      <c r="D274" s="11"/>
      <c r="E274" s="11"/>
      <c r="F274" s="11"/>
      <c r="G274" s="11"/>
      <c r="H274" s="12"/>
    </row>
    <row r="275" spans="1:8" x14ac:dyDescent="0.15">
      <c r="A275" s="10"/>
      <c r="B275" s="11"/>
      <c r="C275" s="11"/>
      <c r="D275" s="11"/>
      <c r="E275" s="11"/>
      <c r="F275" s="11"/>
      <c r="G275" s="11"/>
      <c r="H275" s="12"/>
    </row>
    <row r="276" spans="1:8" x14ac:dyDescent="0.15">
      <c r="A276" s="10"/>
      <c r="B276" s="11"/>
      <c r="C276" s="11"/>
      <c r="D276" s="11"/>
      <c r="E276" s="11"/>
      <c r="F276" s="11"/>
      <c r="G276" s="11"/>
      <c r="H276" s="12"/>
    </row>
    <row r="277" spans="1:8" x14ac:dyDescent="0.15">
      <c r="A277" s="10"/>
      <c r="B277" s="11"/>
      <c r="C277" s="11"/>
      <c r="D277" s="11"/>
      <c r="E277" s="11"/>
      <c r="F277" s="11"/>
      <c r="G277" s="11"/>
      <c r="H277" s="12"/>
    </row>
    <row r="278" spans="1:8" x14ac:dyDescent="0.15">
      <c r="A278" s="10"/>
      <c r="B278" s="11"/>
      <c r="C278" s="11"/>
      <c r="D278" s="11"/>
      <c r="E278" s="11"/>
      <c r="F278" s="11"/>
      <c r="G278" s="11"/>
      <c r="H278" s="12"/>
    </row>
    <row r="279" spans="1:8" x14ac:dyDescent="0.15">
      <c r="A279" s="10"/>
      <c r="B279" s="11"/>
      <c r="C279" s="11"/>
      <c r="D279" s="11"/>
      <c r="E279" s="11"/>
      <c r="F279" s="11"/>
      <c r="G279" s="11"/>
      <c r="H279" s="12"/>
    </row>
    <row r="280" spans="1:8" x14ac:dyDescent="0.15">
      <c r="A280" s="10"/>
      <c r="B280" s="11"/>
      <c r="C280" s="11"/>
      <c r="D280" s="11"/>
      <c r="E280" s="11"/>
      <c r="F280" s="11"/>
      <c r="G280" s="11"/>
      <c r="H280" s="12"/>
    </row>
    <row r="281" spans="1:8" x14ac:dyDescent="0.15">
      <c r="A281" s="10"/>
      <c r="B281" s="11"/>
      <c r="C281" s="11"/>
      <c r="D281" s="11"/>
      <c r="E281" s="11"/>
      <c r="F281" s="11"/>
      <c r="G281" s="11"/>
      <c r="H281" s="12"/>
    </row>
    <row r="282" spans="1:8" x14ac:dyDescent="0.15">
      <c r="A282" s="10"/>
      <c r="B282" s="11"/>
      <c r="C282" s="11"/>
      <c r="D282" s="11"/>
      <c r="E282" s="11"/>
      <c r="F282" s="11"/>
      <c r="G282" s="11"/>
      <c r="H282" s="12"/>
    </row>
    <row r="283" spans="1:8" x14ac:dyDescent="0.15">
      <c r="A283" s="10"/>
      <c r="B283" s="11"/>
      <c r="C283" s="11"/>
      <c r="D283" s="11"/>
      <c r="E283" s="11"/>
      <c r="F283" s="11"/>
      <c r="G283" s="11"/>
      <c r="H283" s="12"/>
    </row>
    <row r="284" spans="1:8" x14ac:dyDescent="0.15">
      <c r="A284" s="10"/>
      <c r="B284" s="11"/>
      <c r="C284" s="11"/>
      <c r="D284" s="11"/>
      <c r="E284" s="11"/>
      <c r="F284" s="11"/>
      <c r="G284" s="11"/>
      <c r="H284" s="12"/>
    </row>
    <row r="285" spans="1:8" x14ac:dyDescent="0.15">
      <c r="A285" s="10"/>
      <c r="B285" s="11"/>
      <c r="C285" s="11"/>
      <c r="D285" s="11"/>
      <c r="E285" s="11"/>
      <c r="F285" s="11"/>
      <c r="G285" s="11"/>
      <c r="H285" s="12"/>
    </row>
    <row r="286" spans="1:8" x14ac:dyDescent="0.15">
      <c r="A286" s="10"/>
      <c r="B286" s="11"/>
      <c r="C286" s="11"/>
      <c r="D286" s="11"/>
      <c r="E286" s="11"/>
      <c r="F286" s="11"/>
      <c r="G286" s="11"/>
      <c r="H286" s="12"/>
    </row>
    <row r="287" spans="1:8" x14ac:dyDescent="0.15">
      <c r="A287" s="10"/>
      <c r="B287" s="11"/>
      <c r="C287" s="11"/>
      <c r="D287" s="11"/>
      <c r="E287" s="11"/>
      <c r="F287" s="11"/>
      <c r="G287" s="11"/>
      <c r="H287" s="12"/>
    </row>
    <row r="288" spans="1:8" x14ac:dyDescent="0.15">
      <c r="A288" s="10"/>
      <c r="B288" s="11"/>
      <c r="C288" s="11"/>
      <c r="D288" s="11"/>
      <c r="E288" s="11"/>
      <c r="F288" s="11"/>
      <c r="G288" s="11"/>
      <c r="H288" s="12"/>
    </row>
    <row r="289" spans="1:8" x14ac:dyDescent="0.15">
      <c r="A289" s="13"/>
      <c r="B289" s="14"/>
      <c r="C289" s="14"/>
      <c r="D289" s="14"/>
      <c r="E289" s="14"/>
      <c r="F289" s="14"/>
      <c r="G289" s="14"/>
      <c r="H289" s="15"/>
    </row>
    <row r="291" spans="1:8" x14ac:dyDescent="0.15">
      <c r="A291" s="7" t="s">
        <v>42</v>
      </c>
      <c r="B291" s="8"/>
      <c r="C291" s="8"/>
      <c r="D291" s="8"/>
      <c r="E291" s="8"/>
      <c r="F291" s="8"/>
      <c r="G291" s="8"/>
      <c r="H291" s="9"/>
    </row>
    <row r="292" spans="1:8" x14ac:dyDescent="0.15">
      <c r="A292" s="10"/>
      <c r="B292" s="11"/>
      <c r="C292" s="11"/>
      <c r="D292" s="11"/>
      <c r="E292" s="11"/>
      <c r="F292" s="11"/>
      <c r="G292" s="11"/>
      <c r="H292" s="12"/>
    </row>
    <row r="293" spans="1:8" x14ac:dyDescent="0.15">
      <c r="A293" s="10"/>
      <c r="B293" s="11"/>
      <c r="C293" s="11"/>
      <c r="D293" s="11"/>
      <c r="E293" s="11"/>
      <c r="F293" s="11"/>
      <c r="G293" s="11"/>
      <c r="H293" s="12"/>
    </row>
    <row r="294" spans="1:8" x14ac:dyDescent="0.15">
      <c r="A294" s="10"/>
      <c r="B294" s="11"/>
      <c r="C294" s="11"/>
      <c r="D294" s="11"/>
      <c r="E294" s="11"/>
      <c r="F294" s="11"/>
      <c r="G294" s="11"/>
      <c r="H294" s="12"/>
    </row>
    <row r="295" spans="1:8" ht="18.75" x14ac:dyDescent="0.15">
      <c r="A295" s="244" t="s">
        <v>43</v>
      </c>
      <c r="B295" s="245"/>
      <c r="C295" s="245"/>
      <c r="D295" s="245"/>
      <c r="E295" s="245"/>
      <c r="F295" s="245"/>
      <c r="G295" s="245"/>
      <c r="H295" s="246"/>
    </row>
    <row r="296" spans="1:8" x14ac:dyDescent="0.15">
      <c r="A296" s="10"/>
      <c r="B296" s="11"/>
      <c r="C296" s="11"/>
      <c r="D296" s="11"/>
      <c r="E296" s="11"/>
      <c r="F296" s="11"/>
      <c r="G296" s="11"/>
      <c r="H296" s="12"/>
    </row>
    <row r="297" spans="1:8" x14ac:dyDescent="0.15">
      <c r="A297" s="10"/>
      <c r="B297" s="11"/>
      <c r="C297" s="11"/>
      <c r="D297" s="11"/>
      <c r="E297" s="11"/>
      <c r="F297" s="11"/>
      <c r="G297" s="11"/>
      <c r="H297" s="12"/>
    </row>
    <row r="298" spans="1:8" x14ac:dyDescent="0.15">
      <c r="A298" s="10" t="s">
        <v>44</v>
      </c>
      <c r="B298" s="11"/>
      <c r="C298" s="11"/>
      <c r="D298" s="11"/>
      <c r="E298" s="11"/>
      <c r="F298" s="11"/>
      <c r="G298" s="11"/>
      <c r="H298" s="12"/>
    </row>
    <row r="299" spans="1:8" x14ac:dyDescent="0.15">
      <c r="A299" s="10" t="s">
        <v>45</v>
      </c>
      <c r="B299" s="11"/>
      <c r="C299" s="11"/>
      <c r="D299" s="11"/>
      <c r="E299" s="11"/>
      <c r="F299" s="11"/>
      <c r="G299" s="11"/>
      <c r="H299" s="12"/>
    </row>
    <row r="300" spans="1:8" x14ac:dyDescent="0.15">
      <c r="A300" s="10" t="s">
        <v>46</v>
      </c>
      <c r="B300" s="174" t="s">
        <v>47</v>
      </c>
      <c r="C300" s="175"/>
      <c r="D300" s="204">
        <v>41557</v>
      </c>
      <c r="E300" s="205"/>
      <c r="F300" s="206"/>
      <c r="G300" s="11" t="s">
        <v>49</v>
      </c>
      <c r="H300" s="12"/>
    </row>
    <row r="301" spans="1:8" x14ac:dyDescent="0.15">
      <c r="A301" s="10"/>
      <c r="B301" s="174" t="s">
        <v>48</v>
      </c>
      <c r="C301" s="175"/>
      <c r="D301" s="207" t="s">
        <v>73</v>
      </c>
      <c r="E301" s="208"/>
      <c r="F301" s="11" t="s">
        <v>49</v>
      </c>
      <c r="G301" s="11"/>
      <c r="H301" s="12"/>
    </row>
    <row r="302" spans="1:8" x14ac:dyDescent="0.15">
      <c r="A302" s="10"/>
      <c r="B302" s="11"/>
      <c r="C302" s="11"/>
      <c r="D302" s="11"/>
      <c r="E302" s="11"/>
      <c r="F302" s="11"/>
      <c r="G302" s="11"/>
      <c r="H302" s="12"/>
    </row>
    <row r="303" spans="1:8" x14ac:dyDescent="0.15">
      <c r="A303" s="10"/>
      <c r="B303" s="11"/>
      <c r="C303" s="11"/>
      <c r="D303" s="11"/>
      <c r="E303" s="11"/>
      <c r="F303" s="11"/>
      <c r="G303" s="11"/>
      <c r="H303" s="12"/>
    </row>
    <row r="304" spans="1:8" x14ac:dyDescent="0.15">
      <c r="A304" s="10" t="s">
        <v>50</v>
      </c>
      <c r="B304" s="11"/>
      <c r="C304" s="11"/>
      <c r="D304" s="11"/>
      <c r="E304" s="11"/>
      <c r="F304" s="11"/>
      <c r="G304" s="11"/>
      <c r="H304" s="12"/>
    </row>
    <row r="305" spans="1:8" ht="27" x14ac:dyDescent="0.15">
      <c r="A305" s="48" t="s">
        <v>60</v>
      </c>
      <c r="B305" s="248"/>
      <c r="C305" s="249"/>
      <c r="D305" s="249"/>
      <c r="E305" s="249"/>
      <c r="F305" s="249"/>
      <c r="G305" s="249"/>
      <c r="H305" s="250"/>
    </row>
    <row r="306" spans="1:8" ht="43.5" x14ac:dyDescent="0.15">
      <c r="A306" s="16" t="s">
        <v>61</v>
      </c>
      <c r="B306" s="248"/>
      <c r="C306" s="249"/>
      <c r="D306" s="249"/>
      <c r="E306" s="249"/>
      <c r="F306" s="249"/>
      <c r="G306" s="249"/>
      <c r="H306" s="250"/>
    </row>
    <row r="307" spans="1:8" x14ac:dyDescent="0.15">
      <c r="A307" s="49" t="s">
        <v>51</v>
      </c>
      <c r="B307" s="257"/>
      <c r="C307" s="258"/>
      <c r="D307" s="258"/>
      <c r="E307" s="258"/>
      <c r="F307" s="258"/>
      <c r="G307" s="258"/>
      <c r="H307" s="259"/>
    </row>
    <row r="308" spans="1:8" x14ac:dyDescent="0.15">
      <c r="A308" s="169" t="s">
        <v>52</v>
      </c>
      <c r="B308" s="17" t="s">
        <v>53</v>
      </c>
      <c r="C308" s="21"/>
      <c r="D308" s="8" t="s">
        <v>54</v>
      </c>
      <c r="E308" s="18" t="s">
        <v>53</v>
      </c>
      <c r="F308" s="251"/>
      <c r="G308" s="251"/>
      <c r="H308" s="9" t="s">
        <v>55</v>
      </c>
    </row>
    <row r="309" spans="1:8" x14ac:dyDescent="0.15">
      <c r="A309" s="169"/>
      <c r="B309" s="20" t="s">
        <v>56</v>
      </c>
      <c r="C309" s="252"/>
      <c r="D309" s="252"/>
      <c r="E309" s="14" t="s">
        <v>57</v>
      </c>
      <c r="F309" s="14"/>
      <c r="G309" s="14"/>
      <c r="H309" s="15"/>
    </row>
    <row r="310" spans="1:8" x14ac:dyDescent="0.15">
      <c r="A310" s="169"/>
      <c r="B310" s="7" t="s">
        <v>62</v>
      </c>
      <c r="C310" s="8"/>
      <c r="D310" s="251"/>
      <c r="E310" s="251"/>
      <c r="F310" s="251"/>
      <c r="G310" s="251"/>
      <c r="H310" s="23" t="s">
        <v>63</v>
      </c>
    </row>
    <row r="311" spans="1:8" x14ac:dyDescent="0.15">
      <c r="A311" s="169"/>
      <c r="B311" s="20" t="s">
        <v>53</v>
      </c>
      <c r="C311" s="22"/>
      <c r="D311" s="14" t="s">
        <v>59</v>
      </c>
      <c r="E311" s="19" t="s">
        <v>56</v>
      </c>
      <c r="F311" s="252"/>
      <c r="G311" s="252"/>
      <c r="H311" s="15" t="s">
        <v>57</v>
      </c>
    </row>
    <row r="312" spans="1:8" x14ac:dyDescent="0.15">
      <c r="A312" s="64"/>
      <c r="B312" s="247"/>
      <c r="C312" s="247"/>
      <c r="D312" s="247"/>
      <c r="E312" s="247"/>
      <c r="F312" s="247"/>
      <c r="G312" s="247"/>
      <c r="H312" s="247"/>
    </row>
    <row r="313" spans="1:8" x14ac:dyDescent="0.15">
      <c r="A313" s="253" t="s">
        <v>102</v>
      </c>
      <c r="B313" s="254"/>
      <c r="C313" s="254"/>
      <c r="D313" s="254"/>
      <c r="E313" s="11"/>
      <c r="F313" s="11"/>
      <c r="G313" s="11"/>
      <c r="H313" s="12"/>
    </row>
    <row r="314" spans="1:8" x14ac:dyDescent="0.15">
      <c r="A314" s="62" t="s">
        <v>104</v>
      </c>
      <c r="B314" s="184" t="s">
        <v>106</v>
      </c>
      <c r="C314" s="255"/>
      <c r="D314" s="255"/>
      <c r="E314" s="256"/>
      <c r="F314" s="169" t="s">
        <v>103</v>
      </c>
      <c r="G314" s="169"/>
      <c r="H314" s="169"/>
    </row>
    <row r="315" spans="1:8" ht="27" customHeight="1" x14ac:dyDescent="0.15">
      <c r="A315" s="65" t="s">
        <v>105</v>
      </c>
      <c r="B315" s="241"/>
      <c r="C315" s="242"/>
      <c r="D315" s="242"/>
      <c r="E315" s="243"/>
      <c r="F315" s="241"/>
      <c r="G315" s="242"/>
      <c r="H315" s="243"/>
    </row>
    <row r="316" spans="1:8" ht="27" customHeight="1" x14ac:dyDescent="0.15">
      <c r="A316" s="65" t="s">
        <v>105</v>
      </c>
      <c r="B316" s="241"/>
      <c r="C316" s="242"/>
      <c r="D316" s="242"/>
      <c r="E316" s="243"/>
      <c r="F316" s="241"/>
      <c r="G316" s="242"/>
      <c r="H316" s="243"/>
    </row>
    <row r="317" spans="1:8" ht="27" customHeight="1" x14ac:dyDescent="0.15">
      <c r="A317" s="65" t="s">
        <v>105</v>
      </c>
      <c r="B317" s="241"/>
      <c r="C317" s="242"/>
      <c r="D317" s="242"/>
      <c r="E317" s="243"/>
      <c r="F317" s="241"/>
      <c r="G317" s="242"/>
      <c r="H317" s="243"/>
    </row>
    <row r="318" spans="1:8" ht="27" customHeight="1" x14ac:dyDescent="0.15">
      <c r="A318" s="65" t="s">
        <v>105</v>
      </c>
      <c r="B318" s="241"/>
      <c r="C318" s="242"/>
      <c r="D318" s="242"/>
      <c r="E318" s="243"/>
      <c r="F318" s="241"/>
      <c r="G318" s="242"/>
      <c r="H318" s="243"/>
    </row>
    <row r="319" spans="1:8" x14ac:dyDescent="0.15">
      <c r="A319" s="10"/>
      <c r="B319" s="11"/>
      <c r="C319" s="11"/>
      <c r="D319" s="11"/>
      <c r="E319" s="11"/>
      <c r="F319" s="11"/>
      <c r="G319" s="11"/>
      <c r="H319" s="12"/>
    </row>
    <row r="320" spans="1:8" x14ac:dyDescent="0.15">
      <c r="A320" s="10"/>
      <c r="B320" s="11"/>
      <c r="C320" s="11"/>
      <c r="D320" s="11"/>
      <c r="E320" s="11"/>
      <c r="F320" s="11"/>
      <c r="G320" s="11"/>
      <c r="H320" s="12"/>
    </row>
    <row r="321" spans="1:8" x14ac:dyDescent="0.15">
      <c r="A321" s="10"/>
      <c r="B321" s="11"/>
      <c r="C321" s="11"/>
      <c r="D321" s="11"/>
      <c r="E321" s="11"/>
      <c r="F321" s="11"/>
      <c r="G321" s="11"/>
      <c r="H321" s="12"/>
    </row>
    <row r="322" spans="1:8" x14ac:dyDescent="0.15">
      <c r="A322" s="10"/>
      <c r="B322" s="11"/>
      <c r="C322" s="11"/>
      <c r="D322" s="11"/>
      <c r="E322" s="11"/>
      <c r="F322" s="11"/>
      <c r="G322" s="11"/>
      <c r="H322" s="12"/>
    </row>
    <row r="323" spans="1:8" x14ac:dyDescent="0.15">
      <c r="A323" s="10"/>
      <c r="B323" s="11"/>
      <c r="C323" s="11"/>
      <c r="D323" s="11"/>
      <c r="E323" s="11"/>
      <c r="F323" s="11"/>
      <c r="G323" s="11"/>
      <c r="H323" s="12"/>
    </row>
    <row r="324" spans="1:8" x14ac:dyDescent="0.15">
      <c r="A324" s="10"/>
      <c r="B324" s="11"/>
      <c r="C324" s="11"/>
      <c r="D324" s="11"/>
      <c r="E324" s="11"/>
      <c r="F324" s="11"/>
      <c r="G324" s="11"/>
      <c r="H324" s="12"/>
    </row>
    <row r="325" spans="1:8" x14ac:dyDescent="0.15">
      <c r="A325" s="10"/>
      <c r="B325" s="11"/>
      <c r="C325" s="11"/>
      <c r="D325" s="11"/>
      <c r="E325" s="11"/>
      <c r="F325" s="11"/>
      <c r="G325" s="11"/>
      <c r="H325" s="12"/>
    </row>
    <row r="326" spans="1:8" x14ac:dyDescent="0.15">
      <c r="A326" s="10"/>
      <c r="B326" s="11"/>
      <c r="C326" s="11"/>
      <c r="D326" s="11"/>
      <c r="E326" s="11"/>
      <c r="F326" s="11"/>
      <c r="G326" s="11"/>
      <c r="H326" s="12"/>
    </row>
    <row r="327" spans="1:8" x14ac:dyDescent="0.15">
      <c r="A327" s="10"/>
      <c r="B327" s="11"/>
      <c r="C327" s="11"/>
      <c r="D327" s="11"/>
      <c r="E327" s="11"/>
      <c r="F327" s="11"/>
      <c r="G327" s="11"/>
      <c r="H327" s="12"/>
    </row>
    <row r="328" spans="1:8" x14ac:dyDescent="0.15">
      <c r="A328" s="10"/>
      <c r="B328" s="11"/>
      <c r="C328" s="11"/>
      <c r="D328" s="11"/>
      <c r="E328" s="11"/>
      <c r="F328" s="11"/>
      <c r="G328" s="11"/>
      <c r="H328" s="12"/>
    </row>
    <row r="329" spans="1:8" x14ac:dyDescent="0.15">
      <c r="A329" s="10"/>
      <c r="B329" s="11"/>
      <c r="C329" s="11"/>
      <c r="D329" s="11"/>
      <c r="E329" s="11"/>
      <c r="F329" s="11"/>
      <c r="G329" s="11"/>
      <c r="H329" s="12"/>
    </row>
    <row r="330" spans="1:8" x14ac:dyDescent="0.15">
      <c r="A330" s="10"/>
      <c r="B330" s="11"/>
      <c r="C330" s="11"/>
      <c r="D330" s="11"/>
      <c r="E330" s="11"/>
      <c r="F330" s="11"/>
      <c r="G330" s="11"/>
      <c r="H330" s="12"/>
    </row>
    <row r="331" spans="1:8" x14ac:dyDescent="0.15">
      <c r="A331" s="10"/>
      <c r="B331" s="11"/>
      <c r="C331" s="11"/>
      <c r="D331" s="11"/>
      <c r="E331" s="11"/>
      <c r="F331" s="11"/>
      <c r="G331" s="11"/>
      <c r="H331" s="12"/>
    </row>
    <row r="332" spans="1:8" x14ac:dyDescent="0.15">
      <c r="A332" s="10"/>
      <c r="B332" s="11"/>
      <c r="C332" s="11"/>
      <c r="D332" s="11"/>
      <c r="E332" s="11"/>
      <c r="F332" s="11"/>
      <c r="G332" s="11"/>
      <c r="H332" s="12"/>
    </row>
    <row r="333" spans="1:8" x14ac:dyDescent="0.15">
      <c r="A333" s="10"/>
      <c r="B333" s="11"/>
      <c r="C333" s="11"/>
      <c r="D333" s="11"/>
      <c r="E333" s="11"/>
      <c r="F333" s="11"/>
      <c r="G333" s="11"/>
      <c r="H333" s="12"/>
    </row>
    <row r="334" spans="1:8" x14ac:dyDescent="0.15">
      <c r="A334" s="10"/>
      <c r="B334" s="11"/>
      <c r="C334" s="11"/>
      <c r="D334" s="11"/>
      <c r="E334" s="11"/>
      <c r="F334" s="11"/>
      <c r="G334" s="11"/>
      <c r="H334" s="12"/>
    </row>
    <row r="335" spans="1:8" x14ac:dyDescent="0.15">
      <c r="A335" s="10"/>
      <c r="B335" s="11"/>
      <c r="C335" s="11"/>
      <c r="D335" s="11"/>
      <c r="E335" s="11"/>
      <c r="F335" s="11"/>
      <c r="G335" s="11"/>
      <c r="H335" s="12"/>
    </row>
    <row r="336" spans="1:8" x14ac:dyDescent="0.15">
      <c r="A336" s="10"/>
      <c r="B336" s="11"/>
      <c r="C336" s="11"/>
      <c r="D336" s="11"/>
      <c r="E336" s="11"/>
      <c r="F336" s="11"/>
      <c r="G336" s="11"/>
      <c r="H336" s="12"/>
    </row>
    <row r="337" spans="1:8" x14ac:dyDescent="0.15">
      <c r="A337" s="10"/>
      <c r="B337" s="11"/>
      <c r="C337" s="11"/>
      <c r="D337" s="11"/>
      <c r="E337" s="11"/>
      <c r="F337" s="11"/>
      <c r="G337" s="11"/>
      <c r="H337" s="12"/>
    </row>
    <row r="338" spans="1:8" x14ac:dyDescent="0.15">
      <c r="A338" s="13"/>
      <c r="B338" s="14"/>
      <c r="C338" s="14"/>
      <c r="D338" s="14"/>
      <c r="E338" s="14"/>
      <c r="F338" s="14"/>
      <c r="G338" s="14"/>
      <c r="H338" s="15"/>
    </row>
    <row r="340" spans="1:8" x14ac:dyDescent="0.15">
      <c r="A340" s="7" t="s">
        <v>42</v>
      </c>
      <c r="B340" s="8"/>
      <c r="C340" s="8"/>
      <c r="D340" s="8"/>
      <c r="E340" s="8"/>
      <c r="F340" s="8"/>
      <c r="G340" s="8"/>
      <c r="H340" s="9"/>
    </row>
    <row r="341" spans="1:8" x14ac:dyDescent="0.15">
      <c r="A341" s="10"/>
      <c r="B341" s="11"/>
      <c r="C341" s="11"/>
      <c r="D341" s="11"/>
      <c r="E341" s="11"/>
      <c r="F341" s="11"/>
      <c r="G341" s="11"/>
      <c r="H341" s="12"/>
    </row>
    <row r="342" spans="1:8" x14ac:dyDescent="0.15">
      <c r="A342" s="10"/>
      <c r="B342" s="11"/>
      <c r="C342" s="11"/>
      <c r="D342" s="11"/>
      <c r="E342" s="11"/>
      <c r="F342" s="11"/>
      <c r="G342" s="11"/>
      <c r="H342" s="12"/>
    </row>
    <row r="343" spans="1:8" x14ac:dyDescent="0.15">
      <c r="A343" s="10"/>
      <c r="B343" s="11"/>
      <c r="C343" s="11"/>
      <c r="D343" s="11"/>
      <c r="E343" s="11"/>
      <c r="F343" s="11"/>
      <c r="G343" s="11"/>
      <c r="H343" s="12"/>
    </row>
    <row r="344" spans="1:8" ht="18.75" x14ac:dyDescent="0.15">
      <c r="A344" s="244" t="s">
        <v>43</v>
      </c>
      <c r="B344" s="245"/>
      <c r="C344" s="245"/>
      <c r="D344" s="245"/>
      <c r="E344" s="245"/>
      <c r="F344" s="245"/>
      <c r="G344" s="245"/>
      <c r="H344" s="246"/>
    </row>
    <row r="345" spans="1:8" x14ac:dyDescent="0.15">
      <c r="A345" s="10"/>
      <c r="B345" s="11"/>
      <c r="C345" s="11"/>
      <c r="D345" s="11"/>
      <c r="E345" s="11"/>
      <c r="F345" s="11"/>
      <c r="G345" s="11"/>
      <c r="H345" s="12"/>
    </row>
    <row r="346" spans="1:8" x14ac:dyDescent="0.15">
      <c r="A346" s="10"/>
      <c r="B346" s="11"/>
      <c r="C346" s="11"/>
      <c r="D346" s="11"/>
      <c r="E346" s="11"/>
      <c r="F346" s="11"/>
      <c r="G346" s="11"/>
      <c r="H346" s="12"/>
    </row>
    <row r="347" spans="1:8" x14ac:dyDescent="0.15">
      <c r="A347" s="10" t="s">
        <v>44</v>
      </c>
      <c r="B347" s="11"/>
      <c r="C347" s="11"/>
      <c r="D347" s="11"/>
      <c r="E347" s="11"/>
      <c r="F347" s="11"/>
      <c r="G347" s="11"/>
      <c r="H347" s="12"/>
    </row>
    <row r="348" spans="1:8" x14ac:dyDescent="0.15">
      <c r="A348" s="10" t="s">
        <v>45</v>
      </c>
      <c r="B348" s="11"/>
      <c r="C348" s="11"/>
      <c r="D348" s="11"/>
      <c r="E348" s="11"/>
      <c r="F348" s="11"/>
      <c r="G348" s="11"/>
      <c r="H348" s="12"/>
    </row>
    <row r="349" spans="1:8" x14ac:dyDescent="0.15">
      <c r="A349" s="10" t="s">
        <v>46</v>
      </c>
      <c r="B349" s="174" t="s">
        <v>47</v>
      </c>
      <c r="C349" s="175"/>
      <c r="D349" s="204">
        <v>41557</v>
      </c>
      <c r="E349" s="205"/>
      <c r="F349" s="206"/>
      <c r="G349" s="11" t="s">
        <v>49</v>
      </c>
      <c r="H349" s="12"/>
    </row>
    <row r="350" spans="1:8" x14ac:dyDescent="0.15">
      <c r="A350" s="10"/>
      <c r="B350" s="174" t="s">
        <v>48</v>
      </c>
      <c r="C350" s="175"/>
      <c r="D350" s="207" t="s">
        <v>73</v>
      </c>
      <c r="E350" s="208"/>
      <c r="F350" s="11" t="s">
        <v>49</v>
      </c>
      <c r="G350" s="11"/>
      <c r="H350" s="12"/>
    </row>
    <row r="351" spans="1:8" x14ac:dyDescent="0.15">
      <c r="A351" s="10"/>
      <c r="B351" s="11"/>
      <c r="C351" s="11"/>
      <c r="D351" s="11"/>
      <c r="E351" s="11"/>
      <c r="F351" s="11"/>
      <c r="G351" s="11"/>
      <c r="H351" s="12"/>
    </row>
    <row r="352" spans="1:8" x14ac:dyDescent="0.15">
      <c r="A352" s="10"/>
      <c r="B352" s="11"/>
      <c r="C352" s="11"/>
      <c r="D352" s="11"/>
      <c r="E352" s="11"/>
      <c r="F352" s="11"/>
      <c r="G352" s="11"/>
      <c r="H352" s="12"/>
    </row>
    <row r="353" spans="1:8" x14ac:dyDescent="0.15">
      <c r="A353" s="10" t="s">
        <v>50</v>
      </c>
      <c r="B353" s="11"/>
      <c r="C353" s="11"/>
      <c r="D353" s="11"/>
      <c r="E353" s="11"/>
      <c r="F353" s="11"/>
      <c r="G353" s="11"/>
      <c r="H353" s="12"/>
    </row>
    <row r="354" spans="1:8" ht="27" x14ac:dyDescent="0.15">
      <c r="A354" s="48" t="s">
        <v>60</v>
      </c>
      <c r="B354" s="248"/>
      <c r="C354" s="249"/>
      <c r="D354" s="249"/>
      <c r="E354" s="249"/>
      <c r="F354" s="249"/>
      <c r="G354" s="249"/>
      <c r="H354" s="250"/>
    </row>
    <row r="355" spans="1:8" ht="43.5" x14ac:dyDescent="0.15">
      <c r="A355" s="16" t="s">
        <v>61</v>
      </c>
      <c r="B355" s="248"/>
      <c r="C355" s="249"/>
      <c r="D355" s="249"/>
      <c r="E355" s="249"/>
      <c r="F355" s="249"/>
      <c r="G355" s="249"/>
      <c r="H355" s="250"/>
    </row>
    <row r="356" spans="1:8" x14ac:dyDescent="0.15">
      <c r="A356" s="49" t="s">
        <v>51</v>
      </c>
      <c r="B356" s="257"/>
      <c r="C356" s="258"/>
      <c r="D356" s="258"/>
      <c r="E356" s="258"/>
      <c r="F356" s="258"/>
      <c r="G356" s="258"/>
      <c r="H356" s="259"/>
    </row>
    <row r="357" spans="1:8" x14ac:dyDescent="0.15">
      <c r="A357" s="169" t="s">
        <v>52</v>
      </c>
      <c r="B357" s="17" t="s">
        <v>53</v>
      </c>
      <c r="C357" s="21"/>
      <c r="D357" s="8" t="s">
        <v>54</v>
      </c>
      <c r="E357" s="18" t="s">
        <v>53</v>
      </c>
      <c r="F357" s="251"/>
      <c r="G357" s="251"/>
      <c r="H357" s="9" t="s">
        <v>55</v>
      </c>
    </row>
    <row r="358" spans="1:8" x14ac:dyDescent="0.15">
      <c r="A358" s="169"/>
      <c r="B358" s="20" t="s">
        <v>56</v>
      </c>
      <c r="C358" s="252"/>
      <c r="D358" s="252"/>
      <c r="E358" s="14" t="s">
        <v>57</v>
      </c>
      <c r="F358" s="14"/>
      <c r="G358" s="14"/>
      <c r="H358" s="15"/>
    </row>
    <row r="359" spans="1:8" x14ac:dyDescent="0.15">
      <c r="A359" s="169"/>
      <c r="B359" s="7" t="s">
        <v>62</v>
      </c>
      <c r="C359" s="8"/>
      <c r="D359" s="251"/>
      <c r="E359" s="251"/>
      <c r="F359" s="251"/>
      <c r="G359" s="251"/>
      <c r="H359" s="23" t="s">
        <v>63</v>
      </c>
    </row>
    <row r="360" spans="1:8" x14ac:dyDescent="0.15">
      <c r="A360" s="169"/>
      <c r="B360" s="20" t="s">
        <v>53</v>
      </c>
      <c r="C360" s="22"/>
      <c r="D360" s="14" t="s">
        <v>59</v>
      </c>
      <c r="E360" s="19" t="s">
        <v>56</v>
      </c>
      <c r="F360" s="252"/>
      <c r="G360" s="252"/>
      <c r="H360" s="15" t="s">
        <v>57</v>
      </c>
    </row>
    <row r="361" spans="1:8" x14ac:dyDescent="0.15">
      <c r="A361" s="64"/>
      <c r="B361" s="247"/>
      <c r="C361" s="247"/>
      <c r="D361" s="247"/>
      <c r="E361" s="247"/>
      <c r="F361" s="247"/>
      <c r="G361" s="247"/>
      <c r="H361" s="247"/>
    </row>
    <row r="362" spans="1:8" x14ac:dyDescent="0.15">
      <c r="A362" s="253" t="s">
        <v>102</v>
      </c>
      <c r="B362" s="254"/>
      <c r="C362" s="254"/>
      <c r="D362" s="254"/>
      <c r="E362" s="11"/>
      <c r="F362" s="11"/>
      <c r="G362" s="11"/>
      <c r="H362" s="12"/>
    </row>
    <row r="363" spans="1:8" x14ac:dyDescent="0.15">
      <c r="A363" s="62" t="s">
        <v>104</v>
      </c>
      <c r="B363" s="184" t="s">
        <v>106</v>
      </c>
      <c r="C363" s="255"/>
      <c r="D363" s="255"/>
      <c r="E363" s="256"/>
      <c r="F363" s="169" t="s">
        <v>103</v>
      </c>
      <c r="G363" s="169"/>
      <c r="H363" s="169"/>
    </row>
    <row r="364" spans="1:8" ht="27" customHeight="1" x14ac:dyDescent="0.15">
      <c r="A364" s="65" t="s">
        <v>105</v>
      </c>
      <c r="B364" s="241"/>
      <c r="C364" s="242"/>
      <c r="D364" s="242"/>
      <c r="E364" s="243"/>
      <c r="F364" s="241"/>
      <c r="G364" s="242"/>
      <c r="H364" s="243"/>
    </row>
    <row r="365" spans="1:8" ht="27" customHeight="1" x14ac:dyDescent="0.15">
      <c r="A365" s="65" t="s">
        <v>105</v>
      </c>
      <c r="B365" s="241"/>
      <c r="C365" s="242"/>
      <c r="D365" s="242"/>
      <c r="E365" s="243"/>
      <c r="F365" s="241"/>
      <c r="G365" s="242"/>
      <c r="H365" s="243"/>
    </row>
    <row r="366" spans="1:8" ht="27" customHeight="1" x14ac:dyDescent="0.15">
      <c r="A366" s="65" t="s">
        <v>105</v>
      </c>
      <c r="B366" s="241"/>
      <c r="C366" s="242"/>
      <c r="D366" s="242"/>
      <c r="E366" s="243"/>
      <c r="F366" s="241"/>
      <c r="G366" s="242"/>
      <c r="H366" s="243"/>
    </row>
    <row r="367" spans="1:8" ht="27" customHeight="1" x14ac:dyDescent="0.15">
      <c r="A367" s="65" t="s">
        <v>105</v>
      </c>
      <c r="B367" s="241"/>
      <c r="C367" s="242"/>
      <c r="D367" s="242"/>
      <c r="E367" s="243"/>
      <c r="F367" s="241"/>
      <c r="G367" s="242"/>
      <c r="H367" s="243"/>
    </row>
    <row r="368" spans="1:8" x14ac:dyDescent="0.15">
      <c r="A368" s="10"/>
      <c r="B368" s="11"/>
      <c r="C368" s="11"/>
      <c r="D368" s="11"/>
      <c r="E368" s="11"/>
      <c r="F368" s="11"/>
      <c r="G368" s="11"/>
      <c r="H368" s="12"/>
    </row>
    <row r="369" spans="1:8" x14ac:dyDescent="0.15">
      <c r="A369" s="10"/>
      <c r="B369" s="11"/>
      <c r="C369" s="11"/>
      <c r="D369" s="11"/>
      <c r="E369" s="11"/>
      <c r="F369" s="11"/>
      <c r="G369" s="11"/>
      <c r="H369" s="12"/>
    </row>
    <row r="370" spans="1:8" x14ac:dyDescent="0.15">
      <c r="A370" s="10"/>
      <c r="B370" s="11"/>
      <c r="C370" s="11"/>
      <c r="D370" s="11"/>
      <c r="E370" s="11"/>
      <c r="F370" s="11"/>
      <c r="G370" s="11"/>
      <c r="H370" s="12"/>
    </row>
    <row r="371" spans="1:8" x14ac:dyDescent="0.15">
      <c r="A371" s="10"/>
      <c r="B371" s="11"/>
      <c r="C371" s="11"/>
      <c r="D371" s="11"/>
      <c r="E371" s="11"/>
      <c r="F371" s="11"/>
      <c r="G371" s="11"/>
      <c r="H371" s="12"/>
    </row>
    <row r="372" spans="1:8" x14ac:dyDescent="0.15">
      <c r="A372" s="10"/>
      <c r="B372" s="11"/>
      <c r="C372" s="11"/>
      <c r="D372" s="11"/>
      <c r="E372" s="11"/>
      <c r="F372" s="11"/>
      <c r="G372" s="11"/>
      <c r="H372" s="12"/>
    </row>
    <row r="373" spans="1:8" x14ac:dyDescent="0.15">
      <c r="A373" s="10"/>
      <c r="B373" s="11"/>
      <c r="C373" s="11"/>
      <c r="D373" s="11"/>
      <c r="E373" s="11"/>
      <c r="F373" s="11"/>
      <c r="G373" s="11"/>
      <c r="H373" s="12"/>
    </row>
    <row r="374" spans="1:8" x14ac:dyDescent="0.15">
      <c r="A374" s="10"/>
      <c r="B374" s="11"/>
      <c r="C374" s="11"/>
      <c r="D374" s="11"/>
      <c r="E374" s="11"/>
      <c r="F374" s="11"/>
      <c r="G374" s="11"/>
      <c r="H374" s="12"/>
    </row>
    <row r="375" spans="1:8" x14ac:dyDescent="0.15">
      <c r="A375" s="10"/>
      <c r="B375" s="11"/>
      <c r="C375" s="11"/>
      <c r="D375" s="11"/>
      <c r="E375" s="11"/>
      <c r="F375" s="11"/>
      <c r="G375" s="11"/>
      <c r="H375" s="12"/>
    </row>
    <row r="376" spans="1:8" x14ac:dyDescent="0.15">
      <c r="A376" s="10"/>
      <c r="B376" s="11"/>
      <c r="C376" s="11"/>
      <c r="D376" s="11"/>
      <c r="E376" s="11"/>
      <c r="F376" s="11"/>
      <c r="G376" s="11"/>
      <c r="H376" s="12"/>
    </row>
    <row r="377" spans="1:8" x14ac:dyDescent="0.15">
      <c r="A377" s="10"/>
      <c r="B377" s="11"/>
      <c r="C377" s="11"/>
      <c r="D377" s="11"/>
      <c r="E377" s="11"/>
      <c r="F377" s="11"/>
      <c r="G377" s="11"/>
      <c r="H377" s="12"/>
    </row>
    <row r="378" spans="1:8" x14ac:dyDescent="0.15">
      <c r="A378" s="10"/>
      <c r="B378" s="11"/>
      <c r="C378" s="11"/>
      <c r="D378" s="11"/>
      <c r="E378" s="11"/>
      <c r="F378" s="11"/>
      <c r="G378" s="11"/>
      <c r="H378" s="12"/>
    </row>
    <row r="379" spans="1:8" x14ac:dyDescent="0.15">
      <c r="A379" s="10"/>
      <c r="B379" s="11"/>
      <c r="C379" s="11"/>
      <c r="D379" s="11"/>
      <c r="E379" s="11"/>
      <c r="F379" s="11"/>
      <c r="G379" s="11"/>
      <c r="H379" s="12"/>
    </row>
    <row r="380" spans="1:8" x14ac:dyDescent="0.15">
      <c r="A380" s="10"/>
      <c r="B380" s="11"/>
      <c r="C380" s="11"/>
      <c r="D380" s="11"/>
      <c r="E380" s="11"/>
      <c r="F380" s="11"/>
      <c r="G380" s="11"/>
      <c r="H380" s="12"/>
    </row>
    <row r="381" spans="1:8" x14ac:dyDescent="0.15">
      <c r="A381" s="10"/>
      <c r="B381" s="11"/>
      <c r="C381" s="11"/>
      <c r="D381" s="11"/>
      <c r="E381" s="11"/>
      <c r="F381" s="11"/>
      <c r="G381" s="11"/>
      <c r="H381" s="12"/>
    </row>
    <row r="382" spans="1:8" x14ac:dyDescent="0.15">
      <c r="A382" s="10"/>
      <c r="B382" s="11"/>
      <c r="C382" s="11"/>
      <c r="D382" s="11"/>
      <c r="E382" s="11"/>
      <c r="F382" s="11"/>
      <c r="G382" s="11"/>
      <c r="H382" s="12"/>
    </row>
    <row r="383" spans="1:8" x14ac:dyDescent="0.15">
      <c r="A383" s="10"/>
      <c r="B383" s="11"/>
      <c r="C383" s="11"/>
      <c r="D383" s="11"/>
      <c r="E383" s="11"/>
      <c r="F383" s="11"/>
      <c r="G383" s="11"/>
      <c r="H383" s="12"/>
    </row>
    <row r="384" spans="1:8" x14ac:dyDescent="0.15">
      <c r="A384" s="10"/>
      <c r="B384" s="11"/>
      <c r="C384" s="11"/>
      <c r="D384" s="11"/>
      <c r="E384" s="11"/>
      <c r="F384" s="11"/>
      <c r="G384" s="11"/>
      <c r="H384" s="12"/>
    </row>
    <row r="385" spans="1:8" x14ac:dyDescent="0.15">
      <c r="A385" s="10"/>
      <c r="B385" s="11"/>
      <c r="C385" s="11"/>
      <c r="D385" s="11"/>
      <c r="E385" s="11"/>
      <c r="F385" s="11"/>
      <c r="G385" s="11"/>
      <c r="H385" s="12"/>
    </row>
    <row r="386" spans="1:8" x14ac:dyDescent="0.15">
      <c r="A386" s="10"/>
      <c r="B386" s="11"/>
      <c r="C386" s="11"/>
      <c r="D386" s="11"/>
      <c r="E386" s="11"/>
      <c r="F386" s="11"/>
      <c r="G386" s="11"/>
      <c r="H386" s="12"/>
    </row>
    <row r="387" spans="1:8" x14ac:dyDescent="0.15">
      <c r="A387" s="13"/>
      <c r="B387" s="14"/>
      <c r="C387" s="14"/>
      <c r="D387" s="14"/>
      <c r="E387" s="14"/>
      <c r="F387" s="14"/>
      <c r="G387" s="14"/>
      <c r="H387" s="15"/>
    </row>
    <row r="389" spans="1:8" x14ac:dyDescent="0.15">
      <c r="A389" s="7" t="s">
        <v>42</v>
      </c>
      <c r="B389" s="8"/>
      <c r="C389" s="8"/>
      <c r="D389" s="8"/>
      <c r="E389" s="8"/>
      <c r="F389" s="8"/>
      <c r="G389" s="8"/>
      <c r="H389" s="9"/>
    </row>
    <row r="390" spans="1:8" x14ac:dyDescent="0.15">
      <c r="A390" s="10"/>
      <c r="B390" s="11"/>
      <c r="C390" s="11"/>
      <c r="D390" s="11"/>
      <c r="E390" s="11"/>
      <c r="F390" s="11"/>
      <c r="G390" s="11"/>
      <c r="H390" s="12"/>
    </row>
    <row r="391" spans="1:8" x14ac:dyDescent="0.15">
      <c r="A391" s="10"/>
      <c r="B391" s="11"/>
      <c r="C391" s="11"/>
      <c r="D391" s="11"/>
      <c r="E391" s="11"/>
      <c r="F391" s="11"/>
      <c r="G391" s="11"/>
      <c r="H391" s="12"/>
    </row>
    <row r="392" spans="1:8" x14ac:dyDescent="0.15">
      <c r="A392" s="10"/>
      <c r="B392" s="11"/>
      <c r="C392" s="11"/>
      <c r="D392" s="11"/>
      <c r="E392" s="11"/>
      <c r="F392" s="11"/>
      <c r="G392" s="11"/>
      <c r="H392" s="12"/>
    </row>
    <row r="393" spans="1:8" ht="18.75" x14ac:dyDescent="0.15">
      <c r="A393" s="244" t="s">
        <v>43</v>
      </c>
      <c r="B393" s="245"/>
      <c r="C393" s="245"/>
      <c r="D393" s="245"/>
      <c r="E393" s="245"/>
      <c r="F393" s="245"/>
      <c r="G393" s="245"/>
      <c r="H393" s="246"/>
    </row>
    <row r="394" spans="1:8" x14ac:dyDescent="0.15">
      <c r="A394" s="10"/>
      <c r="B394" s="11"/>
      <c r="C394" s="11"/>
      <c r="D394" s="11"/>
      <c r="E394" s="11"/>
      <c r="F394" s="11"/>
      <c r="G394" s="11"/>
      <c r="H394" s="12"/>
    </row>
    <row r="395" spans="1:8" x14ac:dyDescent="0.15">
      <c r="A395" s="10"/>
      <c r="B395" s="11"/>
      <c r="C395" s="11"/>
      <c r="D395" s="11"/>
      <c r="E395" s="11"/>
      <c r="F395" s="11"/>
      <c r="G395" s="11"/>
      <c r="H395" s="12"/>
    </row>
    <row r="396" spans="1:8" x14ac:dyDescent="0.15">
      <c r="A396" s="10" t="s">
        <v>44</v>
      </c>
      <c r="B396" s="11"/>
      <c r="C396" s="11"/>
      <c r="D396" s="11"/>
      <c r="E396" s="11"/>
      <c r="F396" s="11"/>
      <c r="G396" s="11"/>
      <c r="H396" s="12"/>
    </row>
    <row r="397" spans="1:8" x14ac:dyDescent="0.15">
      <c r="A397" s="10" t="s">
        <v>45</v>
      </c>
      <c r="B397" s="11"/>
      <c r="C397" s="11"/>
      <c r="D397" s="11"/>
      <c r="E397" s="11"/>
      <c r="F397" s="11"/>
      <c r="G397" s="11"/>
      <c r="H397" s="12"/>
    </row>
    <row r="398" spans="1:8" x14ac:dyDescent="0.15">
      <c r="A398" s="10" t="s">
        <v>46</v>
      </c>
      <c r="B398" s="174" t="s">
        <v>47</v>
      </c>
      <c r="C398" s="175"/>
      <c r="D398" s="204">
        <v>41557</v>
      </c>
      <c r="E398" s="205"/>
      <c r="F398" s="206"/>
      <c r="G398" s="11" t="s">
        <v>49</v>
      </c>
      <c r="H398" s="12"/>
    </row>
    <row r="399" spans="1:8" x14ac:dyDescent="0.15">
      <c r="A399" s="10"/>
      <c r="B399" s="174" t="s">
        <v>48</v>
      </c>
      <c r="C399" s="175"/>
      <c r="D399" s="207" t="s">
        <v>73</v>
      </c>
      <c r="E399" s="208"/>
      <c r="F399" s="11" t="s">
        <v>49</v>
      </c>
      <c r="G399" s="11"/>
      <c r="H399" s="12"/>
    </row>
    <row r="400" spans="1:8" x14ac:dyDescent="0.15">
      <c r="A400" s="10"/>
      <c r="B400" s="11"/>
      <c r="C400" s="11"/>
      <c r="D400" s="11"/>
      <c r="E400" s="11"/>
      <c r="F400" s="11"/>
      <c r="G400" s="11"/>
      <c r="H400" s="12"/>
    </row>
    <row r="401" spans="1:8" x14ac:dyDescent="0.15">
      <c r="A401" s="10"/>
      <c r="B401" s="11"/>
      <c r="C401" s="11"/>
      <c r="D401" s="11"/>
      <c r="E401" s="11"/>
      <c r="F401" s="11"/>
      <c r="G401" s="11"/>
      <c r="H401" s="12"/>
    </row>
    <row r="402" spans="1:8" x14ac:dyDescent="0.15">
      <c r="A402" s="10" t="s">
        <v>50</v>
      </c>
      <c r="B402" s="11"/>
      <c r="C402" s="11"/>
      <c r="D402" s="11"/>
      <c r="E402" s="11"/>
      <c r="F402" s="11"/>
      <c r="G402" s="11"/>
      <c r="H402" s="12"/>
    </row>
    <row r="403" spans="1:8" ht="27" x14ac:dyDescent="0.15">
      <c r="A403" s="48" t="s">
        <v>60</v>
      </c>
      <c r="B403" s="248"/>
      <c r="C403" s="249"/>
      <c r="D403" s="249"/>
      <c r="E403" s="249"/>
      <c r="F403" s="249"/>
      <c r="G403" s="249"/>
      <c r="H403" s="250"/>
    </row>
    <row r="404" spans="1:8" ht="43.5" x14ac:dyDescent="0.15">
      <c r="A404" s="16" t="s">
        <v>61</v>
      </c>
      <c r="B404" s="248"/>
      <c r="C404" s="249"/>
      <c r="D404" s="249"/>
      <c r="E404" s="249"/>
      <c r="F404" s="249"/>
      <c r="G404" s="249"/>
      <c r="H404" s="250"/>
    </row>
    <row r="405" spans="1:8" x14ac:dyDescent="0.15">
      <c r="A405" s="49" t="s">
        <v>51</v>
      </c>
      <c r="B405" s="257"/>
      <c r="C405" s="258"/>
      <c r="D405" s="258"/>
      <c r="E405" s="258"/>
      <c r="F405" s="258"/>
      <c r="G405" s="258"/>
      <c r="H405" s="259"/>
    </row>
    <row r="406" spans="1:8" x14ac:dyDescent="0.15">
      <c r="A406" s="169" t="s">
        <v>52</v>
      </c>
      <c r="B406" s="17" t="s">
        <v>53</v>
      </c>
      <c r="C406" s="21"/>
      <c r="D406" s="8" t="s">
        <v>54</v>
      </c>
      <c r="E406" s="18" t="s">
        <v>53</v>
      </c>
      <c r="F406" s="251"/>
      <c r="G406" s="251"/>
      <c r="H406" s="9" t="s">
        <v>55</v>
      </c>
    </row>
    <row r="407" spans="1:8" x14ac:dyDescent="0.15">
      <c r="A407" s="169"/>
      <c r="B407" s="20" t="s">
        <v>56</v>
      </c>
      <c r="C407" s="252"/>
      <c r="D407" s="252"/>
      <c r="E407" s="14" t="s">
        <v>57</v>
      </c>
      <c r="F407" s="14"/>
      <c r="G407" s="14"/>
      <c r="H407" s="15"/>
    </row>
    <row r="408" spans="1:8" x14ac:dyDescent="0.15">
      <c r="A408" s="169"/>
      <c r="B408" s="7" t="s">
        <v>62</v>
      </c>
      <c r="C408" s="8"/>
      <c r="D408" s="251"/>
      <c r="E408" s="251"/>
      <c r="F408" s="251"/>
      <c r="G408" s="251"/>
      <c r="H408" s="23" t="s">
        <v>63</v>
      </c>
    </row>
    <row r="409" spans="1:8" x14ac:dyDescent="0.15">
      <c r="A409" s="169"/>
      <c r="B409" s="20" t="s">
        <v>53</v>
      </c>
      <c r="C409" s="22"/>
      <c r="D409" s="14" t="s">
        <v>59</v>
      </c>
      <c r="E409" s="19" t="s">
        <v>56</v>
      </c>
      <c r="F409" s="252"/>
      <c r="G409" s="252"/>
      <c r="H409" s="15" t="s">
        <v>57</v>
      </c>
    </row>
    <row r="410" spans="1:8" x14ac:dyDescent="0.15">
      <c r="A410" s="64"/>
      <c r="B410" s="247"/>
      <c r="C410" s="247"/>
      <c r="D410" s="247"/>
      <c r="E410" s="247"/>
      <c r="F410" s="247"/>
      <c r="G410" s="247"/>
      <c r="H410" s="247"/>
    </row>
    <row r="411" spans="1:8" x14ac:dyDescent="0.15">
      <c r="A411" s="253" t="s">
        <v>102</v>
      </c>
      <c r="B411" s="254"/>
      <c r="C411" s="254"/>
      <c r="D411" s="254"/>
      <c r="E411" s="11"/>
      <c r="F411" s="11"/>
      <c r="G411" s="11"/>
      <c r="H411" s="12"/>
    </row>
    <row r="412" spans="1:8" x14ac:dyDescent="0.15">
      <c r="A412" s="62" t="s">
        <v>104</v>
      </c>
      <c r="B412" s="184" t="s">
        <v>106</v>
      </c>
      <c r="C412" s="255"/>
      <c r="D412" s="255"/>
      <c r="E412" s="256"/>
      <c r="F412" s="169" t="s">
        <v>103</v>
      </c>
      <c r="G412" s="169"/>
      <c r="H412" s="169"/>
    </row>
    <row r="413" spans="1:8" ht="27" customHeight="1" x14ac:dyDescent="0.15">
      <c r="A413" s="65" t="s">
        <v>105</v>
      </c>
      <c r="B413" s="241"/>
      <c r="C413" s="242"/>
      <c r="D413" s="242"/>
      <c r="E413" s="243"/>
      <c r="F413" s="241"/>
      <c r="G413" s="242"/>
      <c r="H413" s="243"/>
    </row>
    <row r="414" spans="1:8" ht="27" customHeight="1" x14ac:dyDescent="0.15">
      <c r="A414" s="65" t="s">
        <v>105</v>
      </c>
      <c r="B414" s="241"/>
      <c r="C414" s="242"/>
      <c r="D414" s="242"/>
      <c r="E414" s="243"/>
      <c r="F414" s="241"/>
      <c r="G414" s="242"/>
      <c r="H414" s="243"/>
    </row>
    <row r="415" spans="1:8" ht="27" customHeight="1" x14ac:dyDescent="0.15">
      <c r="A415" s="65" t="s">
        <v>105</v>
      </c>
      <c r="B415" s="241"/>
      <c r="C415" s="242"/>
      <c r="D415" s="242"/>
      <c r="E415" s="243"/>
      <c r="F415" s="241"/>
      <c r="G415" s="242"/>
      <c r="H415" s="243"/>
    </row>
    <row r="416" spans="1:8" ht="27" customHeight="1" x14ac:dyDescent="0.15">
      <c r="A416" s="65" t="s">
        <v>105</v>
      </c>
      <c r="B416" s="241"/>
      <c r="C416" s="242"/>
      <c r="D416" s="242"/>
      <c r="E416" s="243"/>
      <c r="F416" s="241"/>
      <c r="G416" s="242"/>
      <c r="H416" s="243"/>
    </row>
    <row r="417" spans="1:8" x14ac:dyDescent="0.15">
      <c r="A417" s="10"/>
      <c r="B417" s="11"/>
      <c r="C417" s="11"/>
      <c r="D417" s="11"/>
      <c r="E417" s="11"/>
      <c r="F417" s="11"/>
      <c r="G417" s="11"/>
      <c r="H417" s="12"/>
    </row>
    <row r="418" spans="1:8" x14ac:dyDescent="0.15">
      <c r="A418" s="10"/>
      <c r="B418" s="11"/>
      <c r="C418" s="11"/>
      <c r="D418" s="11"/>
      <c r="E418" s="11"/>
      <c r="F418" s="11"/>
      <c r="G418" s="11"/>
      <c r="H418" s="12"/>
    </row>
    <row r="419" spans="1:8" x14ac:dyDescent="0.15">
      <c r="A419" s="10"/>
      <c r="B419" s="11"/>
      <c r="C419" s="11"/>
      <c r="D419" s="11"/>
      <c r="E419" s="11"/>
      <c r="F419" s="11"/>
      <c r="G419" s="11"/>
      <c r="H419" s="12"/>
    </row>
    <row r="420" spans="1:8" x14ac:dyDescent="0.15">
      <c r="A420" s="10"/>
      <c r="B420" s="11"/>
      <c r="C420" s="11"/>
      <c r="D420" s="11"/>
      <c r="E420" s="11"/>
      <c r="F420" s="11"/>
      <c r="G420" s="11"/>
      <c r="H420" s="12"/>
    </row>
    <row r="421" spans="1:8" x14ac:dyDescent="0.15">
      <c r="A421" s="10"/>
      <c r="B421" s="11"/>
      <c r="C421" s="11"/>
      <c r="D421" s="11"/>
      <c r="E421" s="11"/>
      <c r="F421" s="11"/>
      <c r="G421" s="11"/>
      <c r="H421" s="12"/>
    </row>
    <row r="422" spans="1:8" x14ac:dyDescent="0.15">
      <c r="A422" s="10"/>
      <c r="B422" s="11"/>
      <c r="C422" s="11"/>
      <c r="D422" s="11"/>
      <c r="E422" s="11"/>
      <c r="F422" s="11"/>
      <c r="G422" s="11"/>
      <c r="H422" s="12"/>
    </row>
    <row r="423" spans="1:8" x14ac:dyDescent="0.15">
      <c r="A423" s="10"/>
      <c r="B423" s="11"/>
      <c r="C423" s="11"/>
      <c r="D423" s="11"/>
      <c r="E423" s="11"/>
      <c r="F423" s="11"/>
      <c r="G423" s="11"/>
      <c r="H423" s="12"/>
    </row>
    <row r="424" spans="1:8" x14ac:dyDescent="0.15">
      <c r="A424" s="10"/>
      <c r="B424" s="11"/>
      <c r="C424" s="11"/>
      <c r="D424" s="11"/>
      <c r="E424" s="11"/>
      <c r="F424" s="11"/>
      <c r="G424" s="11"/>
      <c r="H424" s="12"/>
    </row>
    <row r="425" spans="1:8" x14ac:dyDescent="0.15">
      <c r="A425" s="10"/>
      <c r="B425" s="11"/>
      <c r="C425" s="11"/>
      <c r="D425" s="11"/>
      <c r="E425" s="11"/>
      <c r="F425" s="11"/>
      <c r="G425" s="11"/>
      <c r="H425" s="12"/>
    </row>
    <row r="426" spans="1:8" x14ac:dyDescent="0.15">
      <c r="A426" s="10"/>
      <c r="B426" s="11"/>
      <c r="C426" s="11"/>
      <c r="D426" s="11"/>
      <c r="E426" s="11"/>
      <c r="F426" s="11"/>
      <c r="G426" s="11"/>
      <c r="H426" s="12"/>
    </row>
    <row r="427" spans="1:8" x14ac:dyDescent="0.15">
      <c r="A427" s="10"/>
      <c r="B427" s="11"/>
      <c r="C427" s="11"/>
      <c r="D427" s="11"/>
      <c r="E427" s="11"/>
      <c r="F427" s="11"/>
      <c r="G427" s="11"/>
      <c r="H427" s="12"/>
    </row>
    <row r="428" spans="1:8" x14ac:dyDescent="0.15">
      <c r="A428" s="10"/>
      <c r="B428" s="11"/>
      <c r="C428" s="11"/>
      <c r="D428" s="11"/>
      <c r="E428" s="11"/>
      <c r="F428" s="11"/>
      <c r="G428" s="11"/>
      <c r="H428" s="12"/>
    </row>
    <row r="429" spans="1:8" x14ac:dyDescent="0.15">
      <c r="A429" s="10"/>
      <c r="B429" s="11"/>
      <c r="C429" s="11"/>
      <c r="D429" s="11"/>
      <c r="E429" s="11"/>
      <c r="F429" s="11"/>
      <c r="G429" s="11"/>
      <c r="H429" s="12"/>
    </row>
    <row r="430" spans="1:8" x14ac:dyDescent="0.15">
      <c r="A430" s="10"/>
      <c r="B430" s="11"/>
      <c r="C430" s="11"/>
      <c r="D430" s="11"/>
      <c r="E430" s="11"/>
      <c r="F430" s="11"/>
      <c r="G430" s="11"/>
      <c r="H430" s="12"/>
    </row>
    <row r="431" spans="1:8" x14ac:dyDescent="0.15">
      <c r="A431" s="10"/>
      <c r="B431" s="11"/>
      <c r="C431" s="11"/>
      <c r="D431" s="11"/>
      <c r="E431" s="11"/>
      <c r="F431" s="11"/>
      <c r="G431" s="11"/>
      <c r="H431" s="12"/>
    </row>
    <row r="432" spans="1:8" x14ac:dyDescent="0.15">
      <c r="A432" s="10"/>
      <c r="B432" s="11"/>
      <c r="C432" s="11"/>
      <c r="D432" s="11"/>
      <c r="E432" s="11"/>
      <c r="F432" s="11"/>
      <c r="G432" s="11"/>
      <c r="H432" s="12"/>
    </row>
    <row r="433" spans="1:8" x14ac:dyDescent="0.15">
      <c r="A433" s="10"/>
      <c r="B433" s="11"/>
      <c r="C433" s="11"/>
      <c r="D433" s="11"/>
      <c r="E433" s="11"/>
      <c r="F433" s="11"/>
      <c r="G433" s="11"/>
      <c r="H433" s="12"/>
    </row>
    <row r="434" spans="1:8" x14ac:dyDescent="0.15">
      <c r="A434" s="10"/>
      <c r="B434" s="11"/>
      <c r="C434" s="11"/>
      <c r="D434" s="11"/>
      <c r="E434" s="11"/>
      <c r="F434" s="11"/>
      <c r="G434" s="11"/>
      <c r="H434" s="12"/>
    </row>
    <row r="435" spans="1:8" x14ac:dyDescent="0.15">
      <c r="A435" s="10"/>
      <c r="B435" s="11"/>
      <c r="C435" s="11"/>
      <c r="D435" s="11"/>
      <c r="E435" s="11"/>
      <c r="F435" s="11"/>
      <c r="G435" s="11"/>
      <c r="H435" s="12"/>
    </row>
    <row r="436" spans="1:8" x14ac:dyDescent="0.15">
      <c r="A436" s="13"/>
      <c r="B436" s="14"/>
      <c r="C436" s="14"/>
      <c r="D436" s="14"/>
      <c r="E436" s="14"/>
      <c r="F436" s="14"/>
      <c r="G436" s="14"/>
      <c r="H436" s="15"/>
    </row>
    <row r="438" spans="1:8" x14ac:dyDescent="0.15">
      <c r="A438" s="7" t="s">
        <v>42</v>
      </c>
      <c r="B438" s="8"/>
      <c r="C438" s="8"/>
      <c r="D438" s="8"/>
      <c r="E438" s="8"/>
      <c r="F438" s="8"/>
      <c r="G438" s="8"/>
      <c r="H438" s="9"/>
    </row>
    <row r="439" spans="1:8" x14ac:dyDescent="0.15">
      <c r="A439" s="10"/>
      <c r="B439" s="11"/>
      <c r="C439" s="11"/>
      <c r="D439" s="11"/>
      <c r="E439" s="11"/>
      <c r="F439" s="11"/>
      <c r="G439" s="11"/>
      <c r="H439" s="12"/>
    </row>
    <row r="440" spans="1:8" x14ac:dyDescent="0.15">
      <c r="A440" s="10"/>
      <c r="B440" s="11"/>
      <c r="C440" s="11"/>
      <c r="D440" s="11"/>
      <c r="E440" s="11"/>
      <c r="F440" s="11"/>
      <c r="G440" s="11"/>
      <c r="H440" s="12"/>
    </row>
    <row r="441" spans="1:8" x14ac:dyDescent="0.15">
      <c r="A441" s="10"/>
      <c r="B441" s="11"/>
      <c r="C441" s="11"/>
      <c r="D441" s="11"/>
      <c r="E441" s="11"/>
      <c r="F441" s="11"/>
      <c r="G441" s="11"/>
      <c r="H441" s="12"/>
    </row>
    <row r="442" spans="1:8" ht="18.75" x14ac:dyDescent="0.15">
      <c r="A442" s="244" t="s">
        <v>43</v>
      </c>
      <c r="B442" s="245"/>
      <c r="C442" s="245"/>
      <c r="D442" s="245"/>
      <c r="E442" s="245"/>
      <c r="F442" s="245"/>
      <c r="G442" s="245"/>
      <c r="H442" s="246"/>
    </row>
    <row r="443" spans="1:8" x14ac:dyDescent="0.15">
      <c r="A443" s="10"/>
      <c r="B443" s="11"/>
      <c r="C443" s="11"/>
      <c r="D443" s="11"/>
      <c r="E443" s="11"/>
      <c r="F443" s="11"/>
      <c r="G443" s="11"/>
      <c r="H443" s="12"/>
    </row>
    <row r="444" spans="1:8" x14ac:dyDescent="0.15">
      <c r="A444" s="10"/>
      <c r="B444" s="11"/>
      <c r="C444" s="11"/>
      <c r="D444" s="11"/>
      <c r="E444" s="11"/>
      <c r="F444" s="11"/>
      <c r="G444" s="11"/>
      <c r="H444" s="12"/>
    </row>
    <row r="445" spans="1:8" x14ac:dyDescent="0.15">
      <c r="A445" s="10" t="s">
        <v>44</v>
      </c>
      <c r="B445" s="11"/>
      <c r="C445" s="11"/>
      <c r="D445" s="11"/>
      <c r="E445" s="11"/>
      <c r="F445" s="11"/>
      <c r="G445" s="11"/>
      <c r="H445" s="12"/>
    </row>
    <row r="446" spans="1:8" x14ac:dyDescent="0.15">
      <c r="A446" s="10" t="s">
        <v>45</v>
      </c>
      <c r="B446" s="11"/>
      <c r="C446" s="11"/>
      <c r="D446" s="11"/>
      <c r="E446" s="11"/>
      <c r="F446" s="11"/>
      <c r="G446" s="11"/>
      <c r="H446" s="12"/>
    </row>
    <row r="447" spans="1:8" x14ac:dyDescent="0.15">
      <c r="A447" s="10" t="s">
        <v>46</v>
      </c>
      <c r="B447" s="174" t="s">
        <v>47</v>
      </c>
      <c r="C447" s="175"/>
      <c r="D447" s="204">
        <v>41557</v>
      </c>
      <c r="E447" s="205"/>
      <c r="F447" s="206"/>
      <c r="G447" s="11" t="s">
        <v>49</v>
      </c>
      <c r="H447" s="12"/>
    </row>
    <row r="448" spans="1:8" x14ac:dyDescent="0.15">
      <c r="A448" s="10"/>
      <c r="B448" s="174" t="s">
        <v>48</v>
      </c>
      <c r="C448" s="175"/>
      <c r="D448" s="207" t="s">
        <v>73</v>
      </c>
      <c r="E448" s="208"/>
      <c r="F448" s="11" t="s">
        <v>49</v>
      </c>
      <c r="G448" s="11"/>
      <c r="H448" s="12"/>
    </row>
    <row r="449" spans="1:8" x14ac:dyDescent="0.15">
      <c r="A449" s="10"/>
      <c r="B449" s="11"/>
      <c r="C449" s="11"/>
      <c r="D449" s="11"/>
      <c r="E449" s="11"/>
      <c r="F449" s="11"/>
      <c r="G449" s="11"/>
      <c r="H449" s="12"/>
    </row>
    <row r="450" spans="1:8" x14ac:dyDescent="0.15">
      <c r="A450" s="10"/>
      <c r="B450" s="11"/>
      <c r="C450" s="11"/>
      <c r="D450" s="11"/>
      <c r="E450" s="11"/>
      <c r="F450" s="11"/>
      <c r="G450" s="11"/>
      <c r="H450" s="12"/>
    </row>
    <row r="451" spans="1:8" x14ac:dyDescent="0.15">
      <c r="A451" s="10" t="s">
        <v>50</v>
      </c>
      <c r="B451" s="11"/>
      <c r="C451" s="11"/>
      <c r="D451" s="11"/>
      <c r="E451" s="11"/>
      <c r="F451" s="11"/>
      <c r="G451" s="11"/>
      <c r="H451" s="12"/>
    </row>
    <row r="452" spans="1:8" ht="27" x14ac:dyDescent="0.15">
      <c r="A452" s="48" t="s">
        <v>60</v>
      </c>
      <c r="B452" s="248"/>
      <c r="C452" s="249"/>
      <c r="D452" s="249"/>
      <c r="E452" s="249"/>
      <c r="F452" s="249"/>
      <c r="G452" s="249"/>
      <c r="H452" s="250"/>
    </row>
    <row r="453" spans="1:8" ht="43.5" x14ac:dyDescent="0.15">
      <c r="A453" s="16" t="s">
        <v>61</v>
      </c>
      <c r="B453" s="248"/>
      <c r="C453" s="249"/>
      <c r="D453" s="249"/>
      <c r="E453" s="249"/>
      <c r="F453" s="249"/>
      <c r="G453" s="249"/>
      <c r="H453" s="250"/>
    </row>
    <row r="454" spans="1:8" x14ac:dyDescent="0.15">
      <c r="A454" s="49" t="s">
        <v>51</v>
      </c>
      <c r="B454" s="257"/>
      <c r="C454" s="258"/>
      <c r="D454" s="258"/>
      <c r="E454" s="258"/>
      <c r="F454" s="258"/>
      <c r="G454" s="258"/>
      <c r="H454" s="259"/>
    </row>
    <row r="455" spans="1:8" x14ac:dyDescent="0.15">
      <c r="A455" s="169" t="s">
        <v>52</v>
      </c>
      <c r="B455" s="17" t="s">
        <v>53</v>
      </c>
      <c r="C455" s="21"/>
      <c r="D455" s="8" t="s">
        <v>54</v>
      </c>
      <c r="E455" s="18" t="s">
        <v>53</v>
      </c>
      <c r="F455" s="251"/>
      <c r="G455" s="251"/>
      <c r="H455" s="9" t="s">
        <v>55</v>
      </c>
    </row>
    <row r="456" spans="1:8" x14ac:dyDescent="0.15">
      <c r="A456" s="169"/>
      <c r="B456" s="20" t="s">
        <v>56</v>
      </c>
      <c r="C456" s="252"/>
      <c r="D456" s="252"/>
      <c r="E456" s="14" t="s">
        <v>57</v>
      </c>
      <c r="F456" s="14"/>
      <c r="G456" s="14"/>
      <c r="H456" s="15"/>
    </row>
    <row r="457" spans="1:8" x14ac:dyDescent="0.15">
      <c r="A457" s="169"/>
      <c r="B457" s="7" t="s">
        <v>62</v>
      </c>
      <c r="C457" s="8"/>
      <c r="D457" s="251"/>
      <c r="E457" s="251"/>
      <c r="F457" s="251"/>
      <c r="G457" s="251"/>
      <c r="H457" s="23" t="s">
        <v>63</v>
      </c>
    </row>
    <row r="458" spans="1:8" x14ac:dyDescent="0.15">
      <c r="A458" s="169"/>
      <c r="B458" s="20" t="s">
        <v>53</v>
      </c>
      <c r="C458" s="22"/>
      <c r="D458" s="14" t="s">
        <v>59</v>
      </c>
      <c r="E458" s="19" t="s">
        <v>56</v>
      </c>
      <c r="F458" s="252"/>
      <c r="G458" s="252"/>
      <c r="H458" s="15" t="s">
        <v>57</v>
      </c>
    </row>
    <row r="459" spans="1:8" x14ac:dyDescent="0.15">
      <c r="A459" s="64"/>
      <c r="B459" s="247"/>
      <c r="C459" s="247"/>
      <c r="D459" s="247"/>
      <c r="E459" s="247"/>
      <c r="F459" s="247"/>
      <c r="G459" s="247"/>
      <c r="H459" s="247"/>
    </row>
    <row r="460" spans="1:8" x14ac:dyDescent="0.15">
      <c r="A460" s="253" t="s">
        <v>102</v>
      </c>
      <c r="B460" s="254"/>
      <c r="C460" s="254"/>
      <c r="D460" s="254"/>
      <c r="E460" s="11"/>
      <c r="F460" s="11"/>
      <c r="G460" s="11"/>
      <c r="H460" s="12"/>
    </row>
    <row r="461" spans="1:8" x14ac:dyDescent="0.15">
      <c r="A461" s="62" t="s">
        <v>104</v>
      </c>
      <c r="B461" s="184" t="s">
        <v>106</v>
      </c>
      <c r="C461" s="255"/>
      <c r="D461" s="255"/>
      <c r="E461" s="256"/>
      <c r="F461" s="169" t="s">
        <v>103</v>
      </c>
      <c r="G461" s="169"/>
      <c r="H461" s="169"/>
    </row>
    <row r="462" spans="1:8" ht="27" customHeight="1" x14ac:dyDescent="0.15">
      <c r="A462" s="65" t="s">
        <v>105</v>
      </c>
      <c r="B462" s="241"/>
      <c r="C462" s="242"/>
      <c r="D462" s="242"/>
      <c r="E462" s="243"/>
      <c r="F462" s="241"/>
      <c r="G462" s="242"/>
      <c r="H462" s="243"/>
    </row>
    <row r="463" spans="1:8" ht="27" customHeight="1" x14ac:dyDescent="0.15">
      <c r="A463" s="65" t="s">
        <v>105</v>
      </c>
      <c r="B463" s="241"/>
      <c r="C463" s="242"/>
      <c r="D463" s="242"/>
      <c r="E463" s="243"/>
      <c r="F463" s="241"/>
      <c r="G463" s="242"/>
      <c r="H463" s="243"/>
    </row>
    <row r="464" spans="1:8" ht="27" customHeight="1" x14ac:dyDescent="0.15">
      <c r="A464" s="65" t="s">
        <v>105</v>
      </c>
      <c r="B464" s="241"/>
      <c r="C464" s="242"/>
      <c r="D464" s="242"/>
      <c r="E464" s="243"/>
      <c r="F464" s="241"/>
      <c r="G464" s="242"/>
      <c r="H464" s="243"/>
    </row>
    <row r="465" spans="1:8" ht="27" customHeight="1" x14ac:dyDescent="0.15">
      <c r="A465" s="65" t="s">
        <v>105</v>
      </c>
      <c r="B465" s="241"/>
      <c r="C465" s="242"/>
      <c r="D465" s="242"/>
      <c r="E465" s="243"/>
      <c r="F465" s="241"/>
      <c r="G465" s="242"/>
      <c r="H465" s="243"/>
    </row>
    <row r="466" spans="1:8" x14ac:dyDescent="0.15">
      <c r="A466" s="10"/>
      <c r="B466" s="11"/>
      <c r="C466" s="11"/>
      <c r="D466" s="11"/>
      <c r="E466" s="11"/>
      <c r="F466" s="11"/>
      <c r="G466" s="11"/>
      <c r="H466" s="12"/>
    </row>
    <row r="467" spans="1:8" x14ac:dyDescent="0.15">
      <c r="A467" s="10"/>
      <c r="B467" s="11"/>
      <c r="C467" s="11"/>
      <c r="D467" s="11"/>
      <c r="E467" s="11"/>
      <c r="F467" s="11"/>
      <c r="G467" s="11"/>
      <c r="H467" s="12"/>
    </row>
    <row r="468" spans="1:8" x14ac:dyDescent="0.15">
      <c r="A468" s="10"/>
      <c r="B468" s="11"/>
      <c r="C468" s="11"/>
      <c r="D468" s="11"/>
      <c r="E468" s="11"/>
      <c r="F468" s="11"/>
      <c r="G468" s="11"/>
      <c r="H468" s="12"/>
    </row>
    <row r="469" spans="1:8" x14ac:dyDescent="0.15">
      <c r="A469" s="10"/>
      <c r="B469" s="11"/>
      <c r="C469" s="11"/>
      <c r="D469" s="11"/>
      <c r="E469" s="11"/>
      <c r="F469" s="11"/>
      <c r="G469" s="11"/>
      <c r="H469" s="12"/>
    </row>
    <row r="470" spans="1:8" x14ac:dyDescent="0.15">
      <c r="A470" s="10"/>
      <c r="B470" s="11"/>
      <c r="C470" s="11"/>
      <c r="D470" s="11"/>
      <c r="E470" s="11"/>
      <c r="F470" s="11"/>
      <c r="G470" s="11"/>
      <c r="H470" s="12"/>
    </row>
    <row r="471" spans="1:8" x14ac:dyDescent="0.15">
      <c r="A471" s="10"/>
      <c r="B471" s="11"/>
      <c r="C471" s="11"/>
      <c r="D471" s="11"/>
      <c r="E471" s="11"/>
      <c r="F471" s="11"/>
      <c r="G471" s="11"/>
      <c r="H471" s="12"/>
    </row>
    <row r="472" spans="1:8" x14ac:dyDescent="0.15">
      <c r="A472" s="10"/>
      <c r="B472" s="11"/>
      <c r="C472" s="11"/>
      <c r="D472" s="11"/>
      <c r="E472" s="11"/>
      <c r="F472" s="11"/>
      <c r="G472" s="11"/>
      <c r="H472" s="12"/>
    </row>
    <row r="473" spans="1:8" x14ac:dyDescent="0.15">
      <c r="A473" s="10"/>
      <c r="B473" s="11"/>
      <c r="C473" s="11"/>
      <c r="D473" s="11"/>
      <c r="E473" s="11"/>
      <c r="F473" s="11"/>
      <c r="G473" s="11"/>
      <c r="H473" s="12"/>
    </row>
    <row r="474" spans="1:8" x14ac:dyDescent="0.15">
      <c r="A474" s="10"/>
      <c r="B474" s="11"/>
      <c r="C474" s="11"/>
      <c r="D474" s="11"/>
      <c r="E474" s="11"/>
      <c r="F474" s="11"/>
      <c r="G474" s="11"/>
      <c r="H474" s="12"/>
    </row>
    <row r="475" spans="1:8" x14ac:dyDescent="0.15">
      <c r="A475" s="10"/>
      <c r="B475" s="11"/>
      <c r="C475" s="11"/>
      <c r="D475" s="11"/>
      <c r="E475" s="11"/>
      <c r="F475" s="11"/>
      <c r="G475" s="11"/>
      <c r="H475" s="12"/>
    </row>
    <row r="476" spans="1:8" x14ac:dyDescent="0.15">
      <c r="A476" s="10"/>
      <c r="B476" s="11"/>
      <c r="C476" s="11"/>
      <c r="D476" s="11"/>
      <c r="E476" s="11"/>
      <c r="F476" s="11"/>
      <c r="G476" s="11"/>
      <c r="H476" s="12"/>
    </row>
    <row r="477" spans="1:8" x14ac:dyDescent="0.15">
      <c r="A477" s="10"/>
      <c r="B477" s="11"/>
      <c r="C477" s="11"/>
      <c r="D477" s="11"/>
      <c r="E477" s="11"/>
      <c r="F477" s="11"/>
      <c r="G477" s="11"/>
      <c r="H477" s="12"/>
    </row>
    <row r="478" spans="1:8" x14ac:dyDescent="0.15">
      <c r="A478" s="10"/>
      <c r="B478" s="11"/>
      <c r="C478" s="11"/>
      <c r="D478" s="11"/>
      <c r="E478" s="11"/>
      <c r="F478" s="11"/>
      <c r="G478" s="11"/>
      <c r="H478" s="12"/>
    </row>
    <row r="479" spans="1:8" x14ac:dyDescent="0.15">
      <c r="A479" s="10"/>
      <c r="B479" s="11"/>
      <c r="C479" s="11"/>
      <c r="D479" s="11"/>
      <c r="E479" s="11"/>
      <c r="F479" s="11"/>
      <c r="G479" s="11"/>
      <c r="H479" s="12"/>
    </row>
    <row r="480" spans="1:8" x14ac:dyDescent="0.15">
      <c r="A480" s="10"/>
      <c r="B480" s="11"/>
      <c r="C480" s="11"/>
      <c r="D480" s="11"/>
      <c r="E480" s="11"/>
      <c r="F480" s="11"/>
      <c r="G480" s="11"/>
      <c r="H480" s="12"/>
    </row>
    <row r="481" spans="1:8" x14ac:dyDescent="0.15">
      <c r="A481" s="10"/>
      <c r="B481" s="11"/>
      <c r="C481" s="11"/>
      <c r="D481" s="11"/>
      <c r="E481" s="11"/>
      <c r="F481" s="11"/>
      <c r="G481" s="11"/>
      <c r="H481" s="12"/>
    </row>
    <row r="482" spans="1:8" x14ac:dyDescent="0.15">
      <c r="A482" s="10"/>
      <c r="B482" s="11"/>
      <c r="C482" s="11"/>
      <c r="D482" s="11"/>
      <c r="E482" s="11"/>
      <c r="F482" s="11"/>
      <c r="G482" s="11"/>
      <c r="H482" s="12"/>
    </row>
    <row r="483" spans="1:8" x14ac:dyDescent="0.15">
      <c r="A483" s="10"/>
      <c r="B483" s="11"/>
      <c r="C483" s="11"/>
      <c r="D483" s="11"/>
      <c r="E483" s="11"/>
      <c r="F483" s="11"/>
      <c r="G483" s="11"/>
      <c r="H483" s="12"/>
    </row>
    <row r="484" spans="1:8" x14ac:dyDescent="0.15">
      <c r="A484" s="10"/>
      <c r="B484" s="11"/>
      <c r="C484" s="11"/>
      <c r="D484" s="11"/>
      <c r="E484" s="11"/>
      <c r="F484" s="11"/>
      <c r="G484" s="11"/>
      <c r="H484" s="12"/>
    </row>
    <row r="485" spans="1:8" x14ac:dyDescent="0.15">
      <c r="A485" s="13"/>
      <c r="B485" s="14"/>
      <c r="C485" s="14"/>
      <c r="D485" s="14"/>
      <c r="E485" s="14"/>
      <c r="F485" s="14"/>
      <c r="G485" s="14"/>
      <c r="H485" s="15"/>
    </row>
  </sheetData>
  <mergeCells count="246">
    <mergeCell ref="B413:E413"/>
    <mergeCell ref="F413:H413"/>
    <mergeCell ref="B414:E414"/>
    <mergeCell ref="F414:H414"/>
    <mergeCell ref="B415:E415"/>
    <mergeCell ref="F415:H415"/>
    <mergeCell ref="B416:E416"/>
    <mergeCell ref="F416:H416"/>
    <mergeCell ref="B454:H454"/>
    <mergeCell ref="F366:H366"/>
    <mergeCell ref="B367:E367"/>
    <mergeCell ref="F367:H367"/>
    <mergeCell ref="B403:H403"/>
    <mergeCell ref="B404:H404"/>
    <mergeCell ref="B405:H405"/>
    <mergeCell ref="A406:A409"/>
    <mergeCell ref="F406:G406"/>
    <mergeCell ref="C407:D407"/>
    <mergeCell ref="D408:G408"/>
    <mergeCell ref="F409:G409"/>
    <mergeCell ref="B315:E315"/>
    <mergeCell ref="F315:H315"/>
    <mergeCell ref="B316:E316"/>
    <mergeCell ref="F316:H316"/>
    <mergeCell ref="B317:E317"/>
    <mergeCell ref="F317:H317"/>
    <mergeCell ref="B318:E318"/>
    <mergeCell ref="B349:C349"/>
    <mergeCell ref="A357:A360"/>
    <mergeCell ref="F357:G357"/>
    <mergeCell ref="C358:D358"/>
    <mergeCell ref="D359:G359"/>
    <mergeCell ref="F360:G360"/>
    <mergeCell ref="B306:H306"/>
    <mergeCell ref="B300:C300"/>
    <mergeCell ref="D300:F300"/>
    <mergeCell ref="B301:C301"/>
    <mergeCell ref="B307:H307"/>
    <mergeCell ref="A308:A311"/>
    <mergeCell ref="F308:G308"/>
    <mergeCell ref="C309:D309"/>
    <mergeCell ref="D310:G310"/>
    <mergeCell ref="F311:G311"/>
    <mergeCell ref="B220:E220"/>
    <mergeCell ref="F220:H220"/>
    <mergeCell ref="A259:A262"/>
    <mergeCell ref="F259:G259"/>
    <mergeCell ref="C260:D260"/>
    <mergeCell ref="D261:G261"/>
    <mergeCell ref="F262:G262"/>
    <mergeCell ref="B214:H214"/>
    <mergeCell ref="B268:E268"/>
    <mergeCell ref="F268:H268"/>
    <mergeCell ref="D202:F202"/>
    <mergeCell ref="B203:C203"/>
    <mergeCell ref="D203:E203"/>
    <mergeCell ref="A210:A213"/>
    <mergeCell ref="F210:G210"/>
    <mergeCell ref="C211:D211"/>
    <mergeCell ref="D212:G212"/>
    <mergeCell ref="F213:G213"/>
    <mergeCell ref="F219:H219"/>
    <mergeCell ref="B119:E119"/>
    <mergeCell ref="F119:H119"/>
    <mergeCell ref="B120:E120"/>
    <mergeCell ref="F120:H120"/>
    <mergeCell ref="A161:A164"/>
    <mergeCell ref="F161:G161"/>
    <mergeCell ref="C162:D162"/>
    <mergeCell ref="D163:G163"/>
    <mergeCell ref="F164:G164"/>
    <mergeCell ref="B121:E121"/>
    <mergeCell ref="F121:H121"/>
    <mergeCell ref="B122:E122"/>
    <mergeCell ref="F122:H122"/>
    <mergeCell ref="B67:H67"/>
    <mergeCell ref="A99:H99"/>
    <mergeCell ref="B104:C104"/>
    <mergeCell ref="D104:F104"/>
    <mergeCell ref="B105:C105"/>
    <mergeCell ref="D105:E105"/>
    <mergeCell ref="F70:H70"/>
    <mergeCell ref="F71:H71"/>
    <mergeCell ref="F72:H72"/>
    <mergeCell ref="F73:H73"/>
    <mergeCell ref="B69:E69"/>
    <mergeCell ref="F69:H69"/>
    <mergeCell ref="A68:D68"/>
    <mergeCell ref="B56:C56"/>
    <mergeCell ref="D56:E56"/>
    <mergeCell ref="B60:H60"/>
    <mergeCell ref="B61:H61"/>
    <mergeCell ref="B62:H62"/>
    <mergeCell ref="A63:A66"/>
    <mergeCell ref="F63:G63"/>
    <mergeCell ref="C64:D64"/>
    <mergeCell ref="D65:G65"/>
    <mergeCell ref="F66:G66"/>
    <mergeCell ref="A5:H5"/>
    <mergeCell ref="A14:A17"/>
    <mergeCell ref="C15:D15"/>
    <mergeCell ref="A50:H50"/>
    <mergeCell ref="B55:C55"/>
    <mergeCell ref="D55:F55"/>
    <mergeCell ref="B18:H18"/>
    <mergeCell ref="D16:G16"/>
    <mergeCell ref="B13:H13"/>
    <mergeCell ref="F17:G17"/>
    <mergeCell ref="F23:H23"/>
    <mergeCell ref="B24:E24"/>
    <mergeCell ref="F24:H24"/>
    <mergeCell ref="B12:H12"/>
    <mergeCell ref="F14:G14"/>
    <mergeCell ref="B11:H11"/>
    <mergeCell ref="A19:D19"/>
    <mergeCell ref="B20:E20"/>
    <mergeCell ref="F20:H20"/>
    <mergeCell ref="B21:E21"/>
    <mergeCell ref="F21:H21"/>
    <mergeCell ref="B22:E22"/>
    <mergeCell ref="F22:H22"/>
    <mergeCell ref="B23:E23"/>
    <mergeCell ref="A117:D117"/>
    <mergeCell ref="B118:E118"/>
    <mergeCell ref="F118:H118"/>
    <mergeCell ref="B70:E70"/>
    <mergeCell ref="B71:E71"/>
    <mergeCell ref="B72:E72"/>
    <mergeCell ref="B73:E73"/>
    <mergeCell ref="B109:H109"/>
    <mergeCell ref="B110:H110"/>
    <mergeCell ref="B111:H111"/>
    <mergeCell ref="A112:A115"/>
    <mergeCell ref="F112:G112"/>
    <mergeCell ref="C113:D113"/>
    <mergeCell ref="D114:G114"/>
    <mergeCell ref="F115:G115"/>
    <mergeCell ref="B116:H116"/>
    <mergeCell ref="A166:D166"/>
    <mergeCell ref="B167:E167"/>
    <mergeCell ref="F167:H167"/>
    <mergeCell ref="B158:H158"/>
    <mergeCell ref="B159:H159"/>
    <mergeCell ref="B160:H160"/>
    <mergeCell ref="A148:H148"/>
    <mergeCell ref="B153:C153"/>
    <mergeCell ref="D153:F153"/>
    <mergeCell ref="B154:C154"/>
    <mergeCell ref="D154:E154"/>
    <mergeCell ref="B165:H165"/>
    <mergeCell ref="B168:E168"/>
    <mergeCell ref="F168:H168"/>
    <mergeCell ref="B263:H263"/>
    <mergeCell ref="A215:D215"/>
    <mergeCell ref="B216:E216"/>
    <mergeCell ref="F216:H216"/>
    <mergeCell ref="B252:C252"/>
    <mergeCell ref="D252:E252"/>
    <mergeCell ref="B217:E217"/>
    <mergeCell ref="F217:H217"/>
    <mergeCell ref="B218:E218"/>
    <mergeCell ref="F218:H218"/>
    <mergeCell ref="B219:E219"/>
    <mergeCell ref="B169:E169"/>
    <mergeCell ref="F169:H169"/>
    <mergeCell ref="B170:E170"/>
    <mergeCell ref="F170:H170"/>
    <mergeCell ref="B171:E171"/>
    <mergeCell ref="F171:H171"/>
    <mergeCell ref="B207:H207"/>
    <mergeCell ref="B208:H208"/>
    <mergeCell ref="B209:H209"/>
    <mergeCell ref="A197:H197"/>
    <mergeCell ref="B202:C202"/>
    <mergeCell ref="A344:H344"/>
    <mergeCell ref="A246:H246"/>
    <mergeCell ref="B251:C251"/>
    <mergeCell ref="D251:F251"/>
    <mergeCell ref="A313:D313"/>
    <mergeCell ref="B314:E314"/>
    <mergeCell ref="F314:H314"/>
    <mergeCell ref="A295:H295"/>
    <mergeCell ref="A264:D264"/>
    <mergeCell ref="B265:E265"/>
    <mergeCell ref="F265:H265"/>
    <mergeCell ref="B266:E266"/>
    <mergeCell ref="F266:H266"/>
    <mergeCell ref="B267:E267"/>
    <mergeCell ref="F267:H267"/>
    <mergeCell ref="B256:H256"/>
    <mergeCell ref="B257:H257"/>
    <mergeCell ref="B258:H258"/>
    <mergeCell ref="D301:E301"/>
    <mergeCell ref="B312:H312"/>
    <mergeCell ref="F318:H318"/>
    <mergeCell ref="B269:E269"/>
    <mergeCell ref="F269:H269"/>
    <mergeCell ref="B305:H305"/>
    <mergeCell ref="D349:F349"/>
    <mergeCell ref="A411:D411"/>
    <mergeCell ref="B412:E412"/>
    <mergeCell ref="F412:H412"/>
    <mergeCell ref="A393:H393"/>
    <mergeCell ref="B398:C398"/>
    <mergeCell ref="D398:F398"/>
    <mergeCell ref="B399:C399"/>
    <mergeCell ref="D399:E399"/>
    <mergeCell ref="B410:H410"/>
    <mergeCell ref="B354:H354"/>
    <mergeCell ref="B355:H355"/>
    <mergeCell ref="B356:H356"/>
    <mergeCell ref="B350:C350"/>
    <mergeCell ref="D350:E350"/>
    <mergeCell ref="B361:H361"/>
    <mergeCell ref="B364:E364"/>
    <mergeCell ref="F364:H364"/>
    <mergeCell ref="B365:E365"/>
    <mergeCell ref="F365:H365"/>
    <mergeCell ref="A362:D362"/>
    <mergeCell ref="B363:E363"/>
    <mergeCell ref="F363:H363"/>
    <mergeCell ref="B366:E366"/>
    <mergeCell ref="B465:E465"/>
    <mergeCell ref="F465:H465"/>
    <mergeCell ref="A442:H442"/>
    <mergeCell ref="B447:C447"/>
    <mergeCell ref="D447:F447"/>
    <mergeCell ref="B462:E462"/>
    <mergeCell ref="F462:H462"/>
    <mergeCell ref="F461:H461"/>
    <mergeCell ref="B459:H459"/>
    <mergeCell ref="B452:H452"/>
    <mergeCell ref="B448:C448"/>
    <mergeCell ref="D448:E448"/>
    <mergeCell ref="A455:A458"/>
    <mergeCell ref="F455:G455"/>
    <mergeCell ref="C456:D456"/>
    <mergeCell ref="D457:G457"/>
    <mergeCell ref="F458:G458"/>
    <mergeCell ref="B464:E464"/>
    <mergeCell ref="F464:H464"/>
    <mergeCell ref="B463:E463"/>
    <mergeCell ref="F463:H463"/>
    <mergeCell ref="A460:D460"/>
    <mergeCell ref="B461:E461"/>
    <mergeCell ref="B453:H453"/>
  </mergeCells>
  <phoneticPr fontId="2"/>
  <pageMargins left="0.70866141732283472" right="0.70866141732283472" top="0.74803149606299213" bottom="0.74803149606299213" header="0.31496062992125984" footer="0.31496062992125984"/>
  <pageSetup paperSize="9" scale="93" orientation="portrait" r:id="rId1"/>
  <rowBreaks count="9" manualBreakCount="9">
    <brk id="45" max="7" man="1"/>
    <brk id="94" max="7" man="1"/>
    <brk id="143" max="7" man="1"/>
    <brk id="192" max="7" man="1"/>
    <brk id="241" max="7" man="1"/>
    <brk id="290" max="7" man="1"/>
    <brk id="339" max="7" man="1"/>
    <brk id="388" max="7" man="1"/>
    <brk id="437"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Zeros="0" view="pageBreakPreview" zoomScale="85" zoomScaleNormal="100" zoomScaleSheetLayoutView="85" workbookViewId="0"/>
  </sheetViews>
  <sheetFormatPr defaultRowHeight="13.5" x14ac:dyDescent="0.15"/>
  <cols>
    <col min="1" max="1" width="30.625" style="52" customWidth="1"/>
    <col min="2" max="2" width="25.625" style="52" customWidth="1"/>
    <col min="3" max="5" width="20.625" style="52" customWidth="1"/>
    <col min="6" max="16384" width="9" style="52"/>
  </cols>
  <sheetData>
    <row r="1" spans="1:5" x14ac:dyDescent="0.15">
      <c r="A1" s="52" t="s">
        <v>82</v>
      </c>
    </row>
    <row r="3" spans="1:5" x14ac:dyDescent="0.15">
      <c r="A3" s="286" t="s">
        <v>77</v>
      </c>
      <c r="B3" s="286"/>
      <c r="C3" s="286"/>
      <c r="D3" s="286"/>
      <c r="E3" s="286"/>
    </row>
    <row r="4" spans="1:5" x14ac:dyDescent="0.15">
      <c r="A4" s="54"/>
    </row>
    <row r="5" spans="1:5" x14ac:dyDescent="0.15">
      <c r="A5" s="53"/>
      <c r="E5" s="53" t="s">
        <v>83</v>
      </c>
    </row>
    <row r="6" spans="1:5" ht="13.5" customHeight="1" x14ac:dyDescent="0.15">
      <c r="A6" s="186" t="s">
        <v>99</v>
      </c>
      <c r="B6" s="187"/>
      <c r="C6" s="277" t="s">
        <v>98</v>
      </c>
      <c r="D6" s="277" t="s">
        <v>78</v>
      </c>
      <c r="E6" s="287" t="s">
        <v>89</v>
      </c>
    </row>
    <row r="7" spans="1:5" ht="27" customHeight="1" x14ac:dyDescent="0.15">
      <c r="A7" s="190"/>
      <c r="B7" s="191"/>
      <c r="C7" s="277"/>
      <c r="D7" s="277"/>
      <c r="E7" s="287"/>
    </row>
    <row r="8" spans="1:5" ht="15" customHeight="1" x14ac:dyDescent="0.15">
      <c r="A8" s="279" t="s">
        <v>88</v>
      </c>
      <c r="B8" s="279" t="s">
        <v>84</v>
      </c>
      <c r="C8" s="282"/>
      <c r="D8" s="282"/>
      <c r="E8" s="284"/>
    </row>
    <row r="9" spans="1:5" ht="15" customHeight="1" x14ac:dyDescent="0.15">
      <c r="A9" s="280"/>
      <c r="B9" s="281"/>
      <c r="C9" s="283"/>
      <c r="D9" s="283"/>
      <c r="E9" s="285"/>
    </row>
    <row r="10" spans="1:5" ht="15" customHeight="1" x14ac:dyDescent="0.15">
      <c r="A10" s="280"/>
      <c r="B10" s="279" t="s">
        <v>86</v>
      </c>
      <c r="C10" s="282"/>
      <c r="D10" s="282"/>
      <c r="E10" s="284"/>
    </row>
    <row r="11" spans="1:5" ht="15" customHeight="1" x14ac:dyDescent="0.15">
      <c r="A11" s="280"/>
      <c r="B11" s="281"/>
      <c r="C11" s="283"/>
      <c r="D11" s="283"/>
      <c r="E11" s="285"/>
    </row>
    <row r="12" spans="1:5" ht="15" customHeight="1" x14ac:dyDescent="0.15">
      <c r="A12" s="280"/>
      <c r="B12" s="279" t="s">
        <v>87</v>
      </c>
      <c r="C12" s="282"/>
      <c r="D12" s="282"/>
      <c r="E12" s="284"/>
    </row>
    <row r="13" spans="1:5" ht="15" customHeight="1" x14ac:dyDescent="0.15">
      <c r="A13" s="280"/>
      <c r="B13" s="281"/>
      <c r="C13" s="283"/>
      <c r="D13" s="283"/>
      <c r="E13" s="285"/>
    </row>
    <row r="14" spans="1:5" ht="15" customHeight="1" x14ac:dyDescent="0.15">
      <c r="A14" s="279" t="s">
        <v>85</v>
      </c>
      <c r="B14" s="279" t="s">
        <v>84</v>
      </c>
      <c r="C14" s="282">
        <f>IF(情報入力!E18="該当",134,情報入力!E57)</f>
        <v>4819</v>
      </c>
      <c r="D14" s="282">
        <f>情報入力!E58</f>
        <v>803</v>
      </c>
      <c r="E14" s="284"/>
    </row>
    <row r="15" spans="1:5" ht="15" customHeight="1" x14ac:dyDescent="0.15">
      <c r="A15" s="280"/>
      <c r="B15" s="281"/>
      <c r="C15" s="283"/>
      <c r="D15" s="283"/>
      <c r="E15" s="285"/>
    </row>
    <row r="16" spans="1:5" ht="15" customHeight="1" x14ac:dyDescent="0.15">
      <c r="A16" s="280"/>
      <c r="B16" s="279" t="s">
        <v>86</v>
      </c>
      <c r="C16" s="282"/>
      <c r="D16" s="282"/>
      <c r="E16" s="284"/>
    </row>
    <row r="17" spans="1:5" ht="15" customHeight="1" x14ac:dyDescent="0.15">
      <c r="A17" s="280"/>
      <c r="B17" s="281"/>
      <c r="C17" s="283"/>
      <c r="D17" s="283"/>
      <c r="E17" s="285"/>
    </row>
    <row r="18" spans="1:5" ht="15" customHeight="1" x14ac:dyDescent="0.15">
      <c r="A18" s="280"/>
      <c r="B18" s="279" t="s">
        <v>87</v>
      </c>
      <c r="C18" s="282"/>
      <c r="D18" s="282"/>
      <c r="E18" s="284"/>
    </row>
    <row r="19" spans="1:5" ht="15" customHeight="1" x14ac:dyDescent="0.15">
      <c r="A19" s="280"/>
      <c r="B19" s="281"/>
      <c r="C19" s="283"/>
      <c r="D19" s="283"/>
      <c r="E19" s="285"/>
    </row>
    <row r="20" spans="1:5" ht="15" customHeight="1" x14ac:dyDescent="0.15">
      <c r="A20" s="213" t="s">
        <v>127</v>
      </c>
      <c r="B20" s="213"/>
      <c r="C20" s="282"/>
      <c r="D20" s="282"/>
      <c r="E20" s="284"/>
    </row>
    <row r="21" spans="1:5" ht="15" customHeight="1" x14ac:dyDescent="0.15">
      <c r="A21" s="213"/>
      <c r="B21" s="213"/>
      <c r="C21" s="283"/>
      <c r="D21" s="283"/>
      <c r="E21" s="285"/>
    </row>
    <row r="22" spans="1:5" ht="15" customHeight="1" x14ac:dyDescent="0.15">
      <c r="A22" s="278" t="s">
        <v>97</v>
      </c>
      <c r="B22" s="278"/>
      <c r="C22" s="282"/>
      <c r="D22" s="282"/>
      <c r="E22" s="284"/>
    </row>
    <row r="23" spans="1:5" ht="15" customHeight="1" x14ac:dyDescent="0.15">
      <c r="A23" s="278"/>
      <c r="B23" s="278"/>
      <c r="C23" s="283"/>
      <c r="D23" s="283"/>
      <c r="E23" s="285"/>
    </row>
    <row r="24" spans="1:5" ht="30" customHeight="1" x14ac:dyDescent="0.15">
      <c r="A24" s="277" t="s">
        <v>74</v>
      </c>
      <c r="B24" s="16" t="s">
        <v>79</v>
      </c>
      <c r="C24" s="55">
        <f>SUM(C8:C23)</f>
        <v>4819</v>
      </c>
      <c r="D24" s="55">
        <f>SUM(D8:D23)</f>
        <v>803</v>
      </c>
      <c r="E24" s="56"/>
    </row>
    <row r="25" spans="1:5" ht="30" customHeight="1" x14ac:dyDescent="0.15">
      <c r="A25" s="277"/>
      <c r="B25" s="16" t="s">
        <v>80</v>
      </c>
      <c r="C25" s="55"/>
      <c r="D25" s="55"/>
      <c r="E25" s="56"/>
    </row>
    <row r="26" spans="1:5" ht="30" customHeight="1" x14ac:dyDescent="0.15">
      <c r="A26" s="277"/>
      <c r="B26" s="16" t="s">
        <v>81</v>
      </c>
      <c r="C26" s="55" t="str">
        <f>+IF(C25=0,"",C24-C25)</f>
        <v/>
      </c>
      <c r="D26" s="55" t="str">
        <f>+IF(D25=0,"",D24-D25)</f>
        <v/>
      </c>
      <c r="E26" s="56"/>
    </row>
    <row r="27" spans="1:5" x14ac:dyDescent="0.15">
      <c r="A27" s="57"/>
    </row>
  </sheetData>
  <mergeCells count="40">
    <mergeCell ref="A6:B7"/>
    <mergeCell ref="E18:E19"/>
    <mergeCell ref="E20:E21"/>
    <mergeCell ref="E22:E23"/>
    <mergeCell ref="A3:E3"/>
    <mergeCell ref="E6:E7"/>
    <mergeCell ref="E8:E9"/>
    <mergeCell ref="E10:E11"/>
    <mergeCell ref="E12:E13"/>
    <mergeCell ref="E14:E15"/>
    <mergeCell ref="E16:E17"/>
    <mergeCell ref="D16:D17"/>
    <mergeCell ref="C18:C19"/>
    <mergeCell ref="D18:D19"/>
    <mergeCell ref="C20:C21"/>
    <mergeCell ref="D20:D21"/>
    <mergeCell ref="D22:D23"/>
    <mergeCell ref="D8:D9"/>
    <mergeCell ref="C10:C11"/>
    <mergeCell ref="D10:D11"/>
    <mergeCell ref="C12:C13"/>
    <mergeCell ref="D12:D13"/>
    <mergeCell ref="C14:C15"/>
    <mergeCell ref="D14:D15"/>
    <mergeCell ref="C6:C7"/>
    <mergeCell ref="D6:D7"/>
    <mergeCell ref="A24:A26"/>
    <mergeCell ref="A20:B21"/>
    <mergeCell ref="A22:B23"/>
    <mergeCell ref="A8:A13"/>
    <mergeCell ref="A14:A19"/>
    <mergeCell ref="B8:B9"/>
    <mergeCell ref="B10:B11"/>
    <mergeCell ref="B12:B13"/>
    <mergeCell ref="B14:B15"/>
    <mergeCell ref="B16:B17"/>
    <mergeCell ref="B18:B19"/>
    <mergeCell ref="C8:C9"/>
    <mergeCell ref="C16:C17"/>
    <mergeCell ref="C22:C23"/>
  </mergeCells>
  <phoneticPr fontId="9"/>
  <pageMargins left="0.70866141732283472" right="0.70866141732283472" top="0.74803149606299213" bottom="0.74803149606299213" header="0.31496062992125984" footer="0.31496062992125984"/>
  <pageSetup paperSize="9" scale="11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
  <sheetViews>
    <sheetView view="pageBreakPreview" zoomScale="85" zoomScaleNormal="100" zoomScaleSheetLayoutView="85" workbookViewId="0"/>
  </sheetViews>
  <sheetFormatPr defaultColWidth="12.625" defaultRowHeight="13.5" x14ac:dyDescent="0.15"/>
  <cols>
    <col min="1" max="1" width="3.625" style="60" customWidth="1"/>
    <col min="2" max="2" width="15.625" style="60" customWidth="1"/>
    <col min="3" max="4" width="12.625" style="60"/>
    <col min="5" max="5" width="3.625" style="60" customWidth="1"/>
    <col min="6" max="6" width="12.625" style="60" customWidth="1"/>
    <col min="7" max="7" width="3.625" style="60" customWidth="1"/>
    <col min="8" max="8" width="9.625" style="60" customWidth="1"/>
    <col min="9" max="10" width="3.625" style="60" customWidth="1"/>
    <col min="11" max="11" width="6.625" style="60" customWidth="1"/>
    <col min="12" max="13" width="12.625" style="60" customWidth="1"/>
    <col min="14" max="14" width="3.625" style="60" hidden="1" customWidth="1"/>
    <col min="15" max="15" width="12.625" style="60" customWidth="1"/>
    <col min="16" max="16" width="3.625" style="60" customWidth="1"/>
    <col min="17" max="22" width="12.625" style="60" customWidth="1"/>
    <col min="23" max="16384" width="12.625" style="60"/>
  </cols>
  <sheetData>
    <row r="1" spans="1:23" ht="30" customHeight="1" x14ac:dyDescent="0.15">
      <c r="A1" s="60" t="s">
        <v>134</v>
      </c>
    </row>
    <row r="2" spans="1:23" ht="15" customHeight="1" x14ac:dyDescent="0.15"/>
    <row r="3" spans="1:23" ht="30" customHeight="1" x14ac:dyDescent="0.15">
      <c r="A3" s="60" t="s">
        <v>144</v>
      </c>
      <c r="W3" s="128" t="s">
        <v>259</v>
      </c>
    </row>
    <row r="4" spans="1:23" ht="15" customHeight="1" thickBot="1" x14ac:dyDescent="0.2">
      <c r="V4" s="46" t="s">
        <v>15</v>
      </c>
    </row>
    <row r="5" spans="1:23" ht="30" customHeight="1" thickBot="1" x14ac:dyDescent="0.2">
      <c r="A5" s="288" t="s">
        <v>3</v>
      </c>
      <c r="B5" s="291" t="s">
        <v>145</v>
      </c>
      <c r="C5" s="297" t="s">
        <v>146</v>
      </c>
      <c r="D5" s="294" t="s">
        <v>147</v>
      </c>
      <c r="E5" s="294"/>
      <c r="F5" s="298" t="s">
        <v>232</v>
      </c>
      <c r="G5" s="321" t="s">
        <v>148</v>
      </c>
      <c r="H5" s="322"/>
      <c r="I5" s="322"/>
      <c r="J5" s="322"/>
      <c r="K5" s="322"/>
      <c r="L5" s="323"/>
      <c r="M5" s="303" t="s">
        <v>113</v>
      </c>
      <c r="N5" s="304"/>
      <c r="O5" s="304"/>
      <c r="P5" s="304"/>
      <c r="Q5" s="304"/>
      <c r="R5" s="304"/>
      <c r="S5" s="304"/>
      <c r="T5" s="304"/>
      <c r="U5" s="304"/>
      <c r="V5" s="305"/>
    </row>
    <row r="6" spans="1:23" ht="22.5" customHeight="1" x14ac:dyDescent="0.15">
      <c r="A6" s="289"/>
      <c r="B6" s="292"/>
      <c r="C6" s="289"/>
      <c r="D6" s="295"/>
      <c r="E6" s="295"/>
      <c r="F6" s="299"/>
      <c r="G6" s="306" t="s">
        <v>165</v>
      </c>
      <c r="H6" s="307"/>
      <c r="I6" s="307"/>
      <c r="J6" s="307"/>
      <c r="K6" s="308"/>
      <c r="L6" s="298" t="s">
        <v>167</v>
      </c>
      <c r="M6" s="301" t="s">
        <v>168</v>
      </c>
      <c r="N6" s="410"/>
      <c r="O6" s="412" t="s">
        <v>169</v>
      </c>
      <c r="P6" s="412"/>
      <c r="Q6" s="378" t="s">
        <v>170</v>
      </c>
      <c r="R6" s="309" t="s">
        <v>171</v>
      </c>
      <c r="S6" s="311" t="s">
        <v>172</v>
      </c>
      <c r="T6" s="313" t="str">
        <f>IF(情報入力!E18="該当","交付金＋耐震緊促国費限度額　　　　(⑪=ロ⑤×1/2)","交付金＋耐震緊促国費限度額　　　　(⑪=③×1/2)")</f>
        <v>交付金＋耐震緊促国費限度額　　　　(⑪=③×1/2)</v>
      </c>
      <c r="U6" s="315" t="s">
        <v>173</v>
      </c>
      <c r="V6" s="317" t="s">
        <v>174</v>
      </c>
    </row>
    <row r="7" spans="1:23" ht="22.5" customHeight="1" thickBot="1" x14ac:dyDescent="0.2">
      <c r="A7" s="290"/>
      <c r="B7" s="293"/>
      <c r="C7" s="290"/>
      <c r="D7" s="296"/>
      <c r="E7" s="296"/>
      <c r="F7" s="300"/>
      <c r="G7" s="319"/>
      <c r="H7" s="320"/>
      <c r="I7" s="414" t="s">
        <v>166</v>
      </c>
      <c r="J7" s="415"/>
      <c r="K7" s="416"/>
      <c r="L7" s="300"/>
      <c r="M7" s="302"/>
      <c r="N7" s="411"/>
      <c r="O7" s="413"/>
      <c r="P7" s="413"/>
      <c r="Q7" s="379"/>
      <c r="R7" s="310"/>
      <c r="S7" s="312"/>
      <c r="T7" s="314"/>
      <c r="U7" s="316"/>
      <c r="V7" s="318"/>
    </row>
    <row r="8" spans="1:23" ht="22.5" customHeight="1" x14ac:dyDescent="0.15">
      <c r="A8" s="335">
        <v>1</v>
      </c>
      <c r="B8" s="337" t="str">
        <f>情報入力!E12</f>
        <v>第３ビル</v>
      </c>
      <c r="C8" s="341">
        <f>IF(情報入力!E18="該当",134,INT(情報入力!E56/1000))</f>
        <v>4819</v>
      </c>
      <c r="D8" s="339">
        <f>INT(情報入力!E49/1000)</f>
        <v>5350</v>
      </c>
      <c r="E8" s="329" t="s">
        <v>175</v>
      </c>
      <c r="F8" s="343">
        <f>IF((C8&lt;=D8),C8,D8)</f>
        <v>4819</v>
      </c>
      <c r="G8" s="380">
        <f>情報入力!E59</f>
        <v>4016</v>
      </c>
      <c r="H8" s="381"/>
      <c r="I8" s="382">
        <f>情報入力!E60</f>
        <v>1606</v>
      </c>
      <c r="J8" s="383"/>
      <c r="K8" s="381"/>
      <c r="L8" s="325">
        <f>IF(ISERROR(G8/F8),"",ROUNDDOWN(G8/F8,6))</f>
        <v>0.83336699999999997</v>
      </c>
      <c r="M8" s="327">
        <f>IF(ISERROR(L8/4),"",ROUNDDOWN(L8/4,6))</f>
        <v>0.208341</v>
      </c>
      <c r="N8" s="329" t="s">
        <v>150</v>
      </c>
      <c r="O8" s="331">
        <v>0.16666600000000001</v>
      </c>
      <c r="P8" s="333" t="s">
        <v>149</v>
      </c>
      <c r="Q8" s="417">
        <f>IF(M8&lt;=1/6,M8,0.166666)</f>
        <v>0.16666600000000001</v>
      </c>
      <c r="R8" s="343">
        <f>IF(ISERROR(ROUNDDOWN(F8*IF(M8&lt;=1/6,M8,1/6),0)),"",(ROUNDDOWN(F8*IF(M8&lt;=1/6,M8,1/6),0)))</f>
        <v>803</v>
      </c>
      <c r="S8" s="406">
        <f>SUM(I8,R8)</f>
        <v>2409</v>
      </c>
      <c r="T8" s="408">
        <f>ROUNDDOWN(情報入力!E57*1/2,0)</f>
        <v>2409</v>
      </c>
      <c r="U8" s="408">
        <f>IF(0&lt;=S8-T8,S8-T8,0)</f>
        <v>0</v>
      </c>
      <c r="V8" s="343">
        <f>IF(ISERROR(IF(0&lt;=R8-U8,R8-U8,0)),"",(IF(0&lt;=R8-U8,R8-U8,0)))</f>
        <v>803</v>
      </c>
    </row>
    <row r="9" spans="1:23" ht="22.5" customHeight="1" x14ac:dyDescent="0.15">
      <c r="A9" s="336"/>
      <c r="B9" s="338"/>
      <c r="C9" s="342"/>
      <c r="D9" s="340"/>
      <c r="E9" s="330"/>
      <c r="F9" s="324"/>
      <c r="G9" s="352"/>
      <c r="H9" s="353"/>
      <c r="I9" s="358"/>
      <c r="J9" s="359"/>
      <c r="K9" s="353"/>
      <c r="L9" s="326"/>
      <c r="M9" s="328"/>
      <c r="N9" s="330"/>
      <c r="O9" s="332"/>
      <c r="P9" s="334"/>
      <c r="Q9" s="418"/>
      <c r="R9" s="324"/>
      <c r="S9" s="407"/>
      <c r="T9" s="409"/>
      <c r="U9" s="409"/>
      <c r="V9" s="324"/>
    </row>
    <row r="10" spans="1:23" ht="22.5" customHeight="1" x14ac:dyDescent="0.15">
      <c r="A10" s="336">
        <v>2</v>
      </c>
      <c r="B10" s="338"/>
      <c r="C10" s="347"/>
      <c r="D10" s="346"/>
      <c r="E10" s="330"/>
      <c r="F10" s="324"/>
      <c r="G10" s="352"/>
      <c r="H10" s="353"/>
      <c r="I10" s="358"/>
      <c r="J10" s="359"/>
      <c r="K10" s="353"/>
      <c r="L10" s="348"/>
      <c r="M10" s="350"/>
      <c r="N10" s="330"/>
      <c r="O10" s="354"/>
      <c r="P10" s="356"/>
      <c r="Q10" s="344"/>
      <c r="R10" s="419"/>
      <c r="S10" s="407"/>
      <c r="T10" s="409"/>
      <c r="U10" s="409"/>
      <c r="V10" s="324"/>
    </row>
    <row r="11" spans="1:23" ht="22.5" customHeight="1" x14ac:dyDescent="0.15">
      <c r="A11" s="336"/>
      <c r="B11" s="338"/>
      <c r="C11" s="342"/>
      <c r="D11" s="340"/>
      <c r="E11" s="330"/>
      <c r="F11" s="324"/>
      <c r="G11" s="352"/>
      <c r="H11" s="353"/>
      <c r="I11" s="358"/>
      <c r="J11" s="359"/>
      <c r="K11" s="353"/>
      <c r="L11" s="349"/>
      <c r="M11" s="351"/>
      <c r="N11" s="330"/>
      <c r="O11" s="355"/>
      <c r="P11" s="357"/>
      <c r="Q11" s="345"/>
      <c r="R11" s="420"/>
      <c r="S11" s="407"/>
      <c r="T11" s="409"/>
      <c r="U11" s="409"/>
      <c r="V11" s="324"/>
    </row>
    <row r="12" spans="1:23" ht="22.5" customHeight="1" x14ac:dyDescent="0.15">
      <c r="A12" s="336">
        <v>3</v>
      </c>
      <c r="B12" s="338"/>
      <c r="C12" s="347"/>
      <c r="D12" s="346"/>
      <c r="E12" s="330"/>
      <c r="F12" s="324"/>
      <c r="G12" s="352"/>
      <c r="H12" s="353"/>
      <c r="I12" s="358"/>
      <c r="J12" s="359"/>
      <c r="K12" s="353"/>
      <c r="L12" s="348"/>
      <c r="M12" s="350"/>
      <c r="N12" s="330"/>
      <c r="O12" s="354"/>
      <c r="P12" s="356"/>
      <c r="Q12" s="344"/>
      <c r="R12" s="419"/>
      <c r="S12" s="407"/>
      <c r="T12" s="409"/>
      <c r="U12" s="409"/>
      <c r="V12" s="324"/>
    </row>
    <row r="13" spans="1:23" ht="22.5" customHeight="1" x14ac:dyDescent="0.15">
      <c r="A13" s="336"/>
      <c r="B13" s="338"/>
      <c r="C13" s="342"/>
      <c r="D13" s="340"/>
      <c r="E13" s="330"/>
      <c r="F13" s="324"/>
      <c r="G13" s="352"/>
      <c r="H13" s="353"/>
      <c r="I13" s="358"/>
      <c r="J13" s="359"/>
      <c r="K13" s="353"/>
      <c r="L13" s="349"/>
      <c r="M13" s="351"/>
      <c r="N13" s="330"/>
      <c r="O13" s="355"/>
      <c r="P13" s="357"/>
      <c r="Q13" s="345"/>
      <c r="R13" s="420"/>
      <c r="S13" s="407"/>
      <c r="T13" s="409"/>
      <c r="U13" s="409"/>
      <c r="V13" s="324"/>
    </row>
    <row r="14" spans="1:23" ht="22.5" customHeight="1" x14ac:dyDescent="0.15">
      <c r="A14" s="336">
        <v>4</v>
      </c>
      <c r="B14" s="338"/>
      <c r="C14" s="347"/>
      <c r="D14" s="346"/>
      <c r="E14" s="330"/>
      <c r="F14" s="324"/>
      <c r="G14" s="352"/>
      <c r="H14" s="353"/>
      <c r="I14" s="358"/>
      <c r="J14" s="359"/>
      <c r="K14" s="353"/>
      <c r="L14" s="348"/>
      <c r="M14" s="350"/>
      <c r="N14" s="330"/>
      <c r="O14" s="354"/>
      <c r="P14" s="356"/>
      <c r="Q14" s="344"/>
      <c r="R14" s="419"/>
      <c r="S14" s="407"/>
      <c r="T14" s="409"/>
      <c r="U14" s="409"/>
      <c r="V14" s="324"/>
    </row>
    <row r="15" spans="1:23" ht="22.5" customHeight="1" x14ac:dyDescent="0.15">
      <c r="A15" s="336"/>
      <c r="B15" s="338"/>
      <c r="C15" s="342"/>
      <c r="D15" s="340"/>
      <c r="E15" s="330"/>
      <c r="F15" s="324"/>
      <c r="G15" s="352"/>
      <c r="H15" s="353"/>
      <c r="I15" s="358"/>
      <c r="J15" s="359"/>
      <c r="K15" s="353"/>
      <c r="L15" s="349"/>
      <c r="M15" s="351"/>
      <c r="N15" s="330"/>
      <c r="O15" s="355"/>
      <c r="P15" s="357"/>
      <c r="Q15" s="345"/>
      <c r="R15" s="420"/>
      <c r="S15" s="407"/>
      <c r="T15" s="409"/>
      <c r="U15" s="409"/>
      <c r="V15" s="324"/>
    </row>
    <row r="16" spans="1:23" ht="22.5" customHeight="1" x14ac:dyDescent="0.15">
      <c r="A16" s="336">
        <v>5</v>
      </c>
      <c r="B16" s="338"/>
      <c r="C16" s="347"/>
      <c r="D16" s="346"/>
      <c r="E16" s="330"/>
      <c r="F16" s="324"/>
      <c r="G16" s="352"/>
      <c r="H16" s="353"/>
      <c r="I16" s="358"/>
      <c r="J16" s="359"/>
      <c r="K16" s="353"/>
      <c r="L16" s="348"/>
      <c r="M16" s="350"/>
      <c r="N16" s="330"/>
      <c r="O16" s="354"/>
      <c r="P16" s="356"/>
      <c r="Q16" s="344"/>
      <c r="R16" s="419"/>
      <c r="S16" s="407"/>
      <c r="T16" s="409"/>
      <c r="U16" s="409"/>
      <c r="V16" s="324"/>
    </row>
    <row r="17" spans="1:22" ht="22.5" customHeight="1" x14ac:dyDescent="0.15">
      <c r="A17" s="336"/>
      <c r="B17" s="338"/>
      <c r="C17" s="342"/>
      <c r="D17" s="340"/>
      <c r="E17" s="330"/>
      <c r="F17" s="324"/>
      <c r="G17" s="352"/>
      <c r="H17" s="353"/>
      <c r="I17" s="358"/>
      <c r="J17" s="359"/>
      <c r="K17" s="353"/>
      <c r="L17" s="349"/>
      <c r="M17" s="351"/>
      <c r="N17" s="330"/>
      <c r="O17" s="355"/>
      <c r="P17" s="357"/>
      <c r="Q17" s="345"/>
      <c r="R17" s="420"/>
      <c r="S17" s="407"/>
      <c r="T17" s="409"/>
      <c r="U17" s="409"/>
      <c r="V17" s="324"/>
    </row>
    <row r="18" spans="1:22" ht="22.5" customHeight="1" x14ac:dyDescent="0.15">
      <c r="A18" s="336">
        <v>6</v>
      </c>
      <c r="B18" s="338"/>
      <c r="C18" s="347"/>
      <c r="D18" s="346"/>
      <c r="E18" s="330"/>
      <c r="F18" s="324"/>
      <c r="G18" s="352"/>
      <c r="H18" s="353"/>
      <c r="I18" s="358"/>
      <c r="J18" s="359"/>
      <c r="K18" s="353"/>
      <c r="L18" s="348"/>
      <c r="M18" s="350"/>
      <c r="N18" s="330"/>
      <c r="O18" s="354"/>
      <c r="P18" s="356"/>
      <c r="Q18" s="344"/>
      <c r="R18" s="419"/>
      <c r="S18" s="407"/>
      <c r="T18" s="409"/>
      <c r="U18" s="409"/>
      <c r="V18" s="324"/>
    </row>
    <row r="19" spans="1:22" ht="22.5" customHeight="1" x14ac:dyDescent="0.15">
      <c r="A19" s="336"/>
      <c r="B19" s="338"/>
      <c r="C19" s="342"/>
      <c r="D19" s="340"/>
      <c r="E19" s="330"/>
      <c r="F19" s="324"/>
      <c r="G19" s="352"/>
      <c r="H19" s="353"/>
      <c r="I19" s="358"/>
      <c r="J19" s="359"/>
      <c r="K19" s="353"/>
      <c r="L19" s="349"/>
      <c r="M19" s="351"/>
      <c r="N19" s="330"/>
      <c r="O19" s="355"/>
      <c r="P19" s="357"/>
      <c r="Q19" s="345"/>
      <c r="R19" s="420"/>
      <c r="S19" s="407"/>
      <c r="T19" s="409"/>
      <c r="U19" s="409"/>
      <c r="V19" s="324"/>
    </row>
    <row r="20" spans="1:22" ht="22.5" customHeight="1" x14ac:dyDescent="0.15">
      <c r="A20" s="336">
        <v>7</v>
      </c>
      <c r="B20" s="338"/>
      <c r="C20" s="347"/>
      <c r="D20" s="346"/>
      <c r="E20" s="330"/>
      <c r="F20" s="324"/>
      <c r="G20" s="352"/>
      <c r="H20" s="353"/>
      <c r="I20" s="358"/>
      <c r="J20" s="359"/>
      <c r="K20" s="353"/>
      <c r="L20" s="348"/>
      <c r="M20" s="350"/>
      <c r="N20" s="330"/>
      <c r="O20" s="354"/>
      <c r="P20" s="356"/>
      <c r="Q20" s="344"/>
      <c r="R20" s="419"/>
      <c r="S20" s="407"/>
      <c r="T20" s="409"/>
      <c r="U20" s="409"/>
      <c r="V20" s="324"/>
    </row>
    <row r="21" spans="1:22" ht="22.5" customHeight="1" x14ac:dyDescent="0.15">
      <c r="A21" s="336"/>
      <c r="B21" s="338"/>
      <c r="C21" s="342"/>
      <c r="D21" s="340"/>
      <c r="E21" s="330"/>
      <c r="F21" s="324"/>
      <c r="G21" s="352"/>
      <c r="H21" s="353"/>
      <c r="I21" s="358"/>
      <c r="J21" s="359"/>
      <c r="K21" s="353"/>
      <c r="L21" s="349"/>
      <c r="M21" s="351"/>
      <c r="N21" s="330"/>
      <c r="O21" s="355"/>
      <c r="P21" s="357"/>
      <c r="Q21" s="345"/>
      <c r="R21" s="420"/>
      <c r="S21" s="407"/>
      <c r="T21" s="409"/>
      <c r="U21" s="409"/>
      <c r="V21" s="324"/>
    </row>
    <row r="22" spans="1:22" ht="22.5" customHeight="1" x14ac:dyDescent="0.15">
      <c r="A22" s="336">
        <v>8</v>
      </c>
      <c r="B22" s="338"/>
      <c r="C22" s="347"/>
      <c r="D22" s="346"/>
      <c r="E22" s="330"/>
      <c r="F22" s="324"/>
      <c r="G22" s="352"/>
      <c r="H22" s="353"/>
      <c r="I22" s="358"/>
      <c r="J22" s="359"/>
      <c r="K22" s="353"/>
      <c r="L22" s="348"/>
      <c r="M22" s="350"/>
      <c r="N22" s="330"/>
      <c r="O22" s="354"/>
      <c r="P22" s="356"/>
      <c r="Q22" s="344"/>
      <c r="R22" s="419"/>
      <c r="S22" s="407"/>
      <c r="T22" s="409"/>
      <c r="U22" s="409"/>
      <c r="V22" s="324"/>
    </row>
    <row r="23" spans="1:22" ht="22.5" customHeight="1" x14ac:dyDescent="0.15">
      <c r="A23" s="336"/>
      <c r="B23" s="338"/>
      <c r="C23" s="342"/>
      <c r="D23" s="340"/>
      <c r="E23" s="330"/>
      <c r="F23" s="324"/>
      <c r="G23" s="352"/>
      <c r="H23" s="353"/>
      <c r="I23" s="358"/>
      <c r="J23" s="359"/>
      <c r="K23" s="353"/>
      <c r="L23" s="349"/>
      <c r="M23" s="351"/>
      <c r="N23" s="330"/>
      <c r="O23" s="355"/>
      <c r="P23" s="357"/>
      <c r="Q23" s="345"/>
      <c r="R23" s="420"/>
      <c r="S23" s="407"/>
      <c r="T23" s="409"/>
      <c r="U23" s="409"/>
      <c r="V23" s="324"/>
    </row>
    <row r="24" spans="1:22" ht="22.5" customHeight="1" x14ac:dyDescent="0.15">
      <c r="A24" s="336">
        <v>9</v>
      </c>
      <c r="B24" s="338"/>
      <c r="C24" s="347"/>
      <c r="D24" s="346"/>
      <c r="E24" s="330"/>
      <c r="F24" s="324"/>
      <c r="G24" s="352"/>
      <c r="H24" s="353"/>
      <c r="I24" s="358"/>
      <c r="J24" s="359"/>
      <c r="K24" s="353"/>
      <c r="L24" s="348"/>
      <c r="M24" s="350"/>
      <c r="N24" s="330"/>
      <c r="O24" s="354"/>
      <c r="P24" s="356"/>
      <c r="Q24" s="344"/>
      <c r="R24" s="419"/>
      <c r="S24" s="407"/>
      <c r="T24" s="409"/>
      <c r="U24" s="409"/>
      <c r="V24" s="324"/>
    </row>
    <row r="25" spans="1:22" ht="22.5" customHeight="1" x14ac:dyDescent="0.15">
      <c r="A25" s="336"/>
      <c r="B25" s="338"/>
      <c r="C25" s="342"/>
      <c r="D25" s="340"/>
      <c r="E25" s="330"/>
      <c r="F25" s="324"/>
      <c r="G25" s="352"/>
      <c r="H25" s="353"/>
      <c r="I25" s="358"/>
      <c r="J25" s="359"/>
      <c r="K25" s="353"/>
      <c r="L25" s="349"/>
      <c r="M25" s="351"/>
      <c r="N25" s="330"/>
      <c r="O25" s="355"/>
      <c r="P25" s="357"/>
      <c r="Q25" s="345"/>
      <c r="R25" s="420"/>
      <c r="S25" s="407"/>
      <c r="T25" s="409"/>
      <c r="U25" s="409"/>
      <c r="V25" s="324"/>
    </row>
    <row r="26" spans="1:22" ht="22.5" customHeight="1" x14ac:dyDescent="0.15">
      <c r="A26" s="336">
        <v>10</v>
      </c>
      <c r="B26" s="338"/>
      <c r="C26" s="347"/>
      <c r="D26" s="346"/>
      <c r="E26" s="330"/>
      <c r="F26" s="324"/>
      <c r="G26" s="352"/>
      <c r="H26" s="353"/>
      <c r="I26" s="358"/>
      <c r="J26" s="359"/>
      <c r="K26" s="353"/>
      <c r="L26" s="348"/>
      <c r="M26" s="350"/>
      <c r="N26" s="330"/>
      <c r="O26" s="354"/>
      <c r="P26" s="356"/>
      <c r="Q26" s="344"/>
      <c r="R26" s="419"/>
      <c r="S26" s="407"/>
      <c r="T26" s="409"/>
      <c r="U26" s="409"/>
      <c r="V26" s="324"/>
    </row>
    <row r="27" spans="1:22" ht="22.5" customHeight="1" thickBot="1" x14ac:dyDescent="0.2">
      <c r="A27" s="405"/>
      <c r="B27" s="360"/>
      <c r="C27" s="362"/>
      <c r="D27" s="361"/>
      <c r="E27" s="363"/>
      <c r="F27" s="364"/>
      <c r="G27" s="365"/>
      <c r="H27" s="366"/>
      <c r="I27" s="403"/>
      <c r="J27" s="404"/>
      <c r="K27" s="366"/>
      <c r="L27" s="349"/>
      <c r="M27" s="423"/>
      <c r="N27" s="363"/>
      <c r="O27" s="394"/>
      <c r="P27" s="395"/>
      <c r="Q27" s="396"/>
      <c r="R27" s="428"/>
      <c r="S27" s="429"/>
      <c r="T27" s="430"/>
      <c r="U27" s="430"/>
      <c r="V27" s="364"/>
    </row>
    <row r="28" spans="1:22" ht="22.5" customHeight="1" x14ac:dyDescent="0.15">
      <c r="A28" s="367"/>
      <c r="B28" s="369" t="s">
        <v>75</v>
      </c>
      <c r="C28" s="372"/>
      <c r="D28" s="370"/>
      <c r="E28" s="374"/>
      <c r="F28" s="376">
        <f t="shared" ref="F28:K28" si="0">SUM(F8:F27)</f>
        <v>4819</v>
      </c>
      <c r="G28" s="392">
        <f t="shared" si="0"/>
        <v>4016</v>
      </c>
      <c r="H28" s="388">
        <f t="shared" si="0"/>
        <v>0</v>
      </c>
      <c r="I28" s="386">
        <f t="shared" si="0"/>
        <v>1606</v>
      </c>
      <c r="J28" s="387">
        <f t="shared" si="0"/>
        <v>0</v>
      </c>
      <c r="K28" s="388">
        <f t="shared" si="0"/>
        <v>0</v>
      </c>
      <c r="L28" s="399"/>
      <c r="M28" s="401"/>
      <c r="N28" s="374"/>
      <c r="O28" s="384"/>
      <c r="P28" s="384"/>
      <c r="Q28" s="397"/>
      <c r="R28" s="421"/>
      <c r="S28" s="424"/>
      <c r="T28" s="426"/>
      <c r="U28" s="426"/>
      <c r="V28" s="376">
        <f>SUM(V8:V27)</f>
        <v>803</v>
      </c>
    </row>
    <row r="29" spans="1:22" ht="22.5" customHeight="1" thickBot="1" x14ac:dyDescent="0.2">
      <c r="A29" s="368"/>
      <c r="B29" s="293"/>
      <c r="C29" s="373"/>
      <c r="D29" s="371"/>
      <c r="E29" s="375"/>
      <c r="F29" s="377"/>
      <c r="G29" s="393"/>
      <c r="H29" s="391"/>
      <c r="I29" s="389"/>
      <c r="J29" s="390"/>
      <c r="K29" s="391"/>
      <c r="L29" s="400"/>
      <c r="M29" s="402"/>
      <c r="N29" s="375"/>
      <c r="O29" s="385"/>
      <c r="P29" s="385"/>
      <c r="Q29" s="398"/>
      <c r="R29" s="422"/>
      <c r="S29" s="425"/>
      <c r="T29" s="427"/>
      <c r="U29" s="427"/>
      <c r="V29" s="377"/>
    </row>
    <row r="30" spans="1:22" ht="30" customHeight="1" x14ac:dyDescent="0.15"/>
    <row r="31" spans="1:22" x14ac:dyDescent="0.15">
      <c r="O31" s="60" t="s">
        <v>151</v>
      </c>
    </row>
    <row r="32" spans="1:22" x14ac:dyDescent="0.15">
      <c r="O32" s="60" t="s">
        <v>152</v>
      </c>
    </row>
    <row r="33" spans="12:15" x14ac:dyDescent="0.15">
      <c r="O33" s="60" t="s">
        <v>153</v>
      </c>
    </row>
    <row r="34" spans="12:15" x14ac:dyDescent="0.15">
      <c r="L34" s="60" t="s">
        <v>151</v>
      </c>
    </row>
    <row r="35" spans="12:15" x14ac:dyDescent="0.15">
      <c r="L35" s="60" t="s">
        <v>154</v>
      </c>
    </row>
    <row r="36" spans="12:15" x14ac:dyDescent="0.15">
      <c r="L36" s="60" t="s">
        <v>155</v>
      </c>
    </row>
  </sheetData>
  <mergeCells count="231">
    <mergeCell ref="R28:R29"/>
    <mergeCell ref="L26:L27"/>
    <mergeCell ref="M26:M27"/>
    <mergeCell ref="N24:N25"/>
    <mergeCell ref="S28:S29"/>
    <mergeCell ref="T28:T29"/>
    <mergeCell ref="U28:U29"/>
    <mergeCell ref="V28:V29"/>
    <mergeCell ref="R26:R27"/>
    <mergeCell ref="S26:S27"/>
    <mergeCell ref="T26:T27"/>
    <mergeCell ref="U26:U27"/>
    <mergeCell ref="V26:V27"/>
    <mergeCell ref="R22:R23"/>
    <mergeCell ref="S22:S23"/>
    <mergeCell ref="T22:T23"/>
    <mergeCell ref="U22:U23"/>
    <mergeCell ref="V22:V23"/>
    <mergeCell ref="S24:S25"/>
    <mergeCell ref="T24:T25"/>
    <mergeCell ref="U24:U25"/>
    <mergeCell ref="V24:V25"/>
    <mergeCell ref="R24:R25"/>
    <mergeCell ref="R18:R19"/>
    <mergeCell ref="S18:S19"/>
    <mergeCell ref="T18:T19"/>
    <mergeCell ref="U18:U19"/>
    <mergeCell ref="V18:V19"/>
    <mergeCell ref="R20:R21"/>
    <mergeCell ref="S20:S21"/>
    <mergeCell ref="T20:T21"/>
    <mergeCell ref="U20:U21"/>
    <mergeCell ref="V20:V21"/>
    <mergeCell ref="R14:R15"/>
    <mergeCell ref="S14:S15"/>
    <mergeCell ref="T14:T15"/>
    <mergeCell ref="U14:U15"/>
    <mergeCell ref="V14:V15"/>
    <mergeCell ref="R16:R17"/>
    <mergeCell ref="S16:S17"/>
    <mergeCell ref="T16:T17"/>
    <mergeCell ref="U16:U17"/>
    <mergeCell ref="V16:V17"/>
    <mergeCell ref="R10:R11"/>
    <mergeCell ref="S10:S11"/>
    <mergeCell ref="T10:T11"/>
    <mergeCell ref="U10:U11"/>
    <mergeCell ref="V10:V11"/>
    <mergeCell ref="R12:R13"/>
    <mergeCell ref="S12:S13"/>
    <mergeCell ref="T12:T13"/>
    <mergeCell ref="U12:U13"/>
    <mergeCell ref="V12:V13"/>
    <mergeCell ref="R8:R9"/>
    <mergeCell ref="S8:S9"/>
    <mergeCell ref="T8:T9"/>
    <mergeCell ref="U8:U9"/>
    <mergeCell ref="V8:V9"/>
    <mergeCell ref="N6:N7"/>
    <mergeCell ref="O6:O7"/>
    <mergeCell ref="I7:K7"/>
    <mergeCell ref="P6:P7"/>
    <mergeCell ref="Q8:Q9"/>
    <mergeCell ref="A28:A29"/>
    <mergeCell ref="B28:B29"/>
    <mergeCell ref="D28:D29"/>
    <mergeCell ref="C28:C29"/>
    <mergeCell ref="E28:E29"/>
    <mergeCell ref="F28:F29"/>
    <mergeCell ref="Q6:Q7"/>
    <mergeCell ref="G8:H9"/>
    <mergeCell ref="I8:K9"/>
    <mergeCell ref="O28:O29"/>
    <mergeCell ref="P28:P29"/>
    <mergeCell ref="I28:K29"/>
    <mergeCell ref="G28:H29"/>
    <mergeCell ref="N26:N27"/>
    <mergeCell ref="O26:O27"/>
    <mergeCell ref="P26:P27"/>
    <mergeCell ref="Q26:Q27"/>
    <mergeCell ref="Q28:Q29"/>
    <mergeCell ref="L28:L29"/>
    <mergeCell ref="M28:M29"/>
    <mergeCell ref="N28:N29"/>
    <mergeCell ref="I26:K27"/>
    <mergeCell ref="Q24:Q25"/>
    <mergeCell ref="A26:A27"/>
    <mergeCell ref="B26:B27"/>
    <mergeCell ref="D26:D27"/>
    <mergeCell ref="C26:C27"/>
    <mergeCell ref="E26:E27"/>
    <mergeCell ref="F26:F27"/>
    <mergeCell ref="L24:L25"/>
    <mergeCell ref="M24:M25"/>
    <mergeCell ref="G26:H27"/>
    <mergeCell ref="Q22:Q23"/>
    <mergeCell ref="O24:O25"/>
    <mergeCell ref="P24:P25"/>
    <mergeCell ref="N22:N23"/>
    <mergeCell ref="O22:O23"/>
    <mergeCell ref="P22:P23"/>
    <mergeCell ref="A24:A25"/>
    <mergeCell ref="B24:B25"/>
    <mergeCell ref="D24:D25"/>
    <mergeCell ref="C24:C25"/>
    <mergeCell ref="E24:E25"/>
    <mergeCell ref="F24:F25"/>
    <mergeCell ref="L22:L23"/>
    <mergeCell ref="M22:M23"/>
    <mergeCell ref="G22:H23"/>
    <mergeCell ref="I24:K25"/>
    <mergeCell ref="G24:H25"/>
    <mergeCell ref="I22:K23"/>
    <mergeCell ref="A22:A23"/>
    <mergeCell ref="B22:B23"/>
    <mergeCell ref="D22:D23"/>
    <mergeCell ref="C22:C23"/>
    <mergeCell ref="E22:E23"/>
    <mergeCell ref="F22:F23"/>
    <mergeCell ref="L20:L21"/>
    <mergeCell ref="M20:M21"/>
    <mergeCell ref="N20:N21"/>
    <mergeCell ref="Q18:Q19"/>
    <mergeCell ref="A20:A21"/>
    <mergeCell ref="B20:B21"/>
    <mergeCell ref="D20:D21"/>
    <mergeCell ref="C20:C21"/>
    <mergeCell ref="E20:E21"/>
    <mergeCell ref="F20:F21"/>
    <mergeCell ref="L18:L19"/>
    <mergeCell ref="M18:M19"/>
    <mergeCell ref="G18:H19"/>
    <mergeCell ref="O20:O21"/>
    <mergeCell ref="P20:P21"/>
    <mergeCell ref="I20:K21"/>
    <mergeCell ref="G20:H21"/>
    <mergeCell ref="N18:N19"/>
    <mergeCell ref="O18:O19"/>
    <mergeCell ref="P18:P19"/>
    <mergeCell ref="I18:K19"/>
    <mergeCell ref="Q20:Q21"/>
    <mergeCell ref="A18:A19"/>
    <mergeCell ref="B18:B19"/>
    <mergeCell ref="D18:D19"/>
    <mergeCell ref="C18:C19"/>
    <mergeCell ref="E18:E19"/>
    <mergeCell ref="F18:F19"/>
    <mergeCell ref="L16:L17"/>
    <mergeCell ref="M16:M17"/>
    <mergeCell ref="N16:N17"/>
    <mergeCell ref="Q14:Q15"/>
    <mergeCell ref="A16:A17"/>
    <mergeCell ref="B16:B17"/>
    <mergeCell ref="D16:D17"/>
    <mergeCell ref="C16:C17"/>
    <mergeCell ref="E16:E17"/>
    <mergeCell ref="F16:F17"/>
    <mergeCell ref="L14:L15"/>
    <mergeCell ref="M14:M15"/>
    <mergeCell ref="G14:H15"/>
    <mergeCell ref="O16:O17"/>
    <mergeCell ref="P16:P17"/>
    <mergeCell ref="I16:K17"/>
    <mergeCell ref="G16:H17"/>
    <mergeCell ref="N14:N15"/>
    <mergeCell ref="O14:O15"/>
    <mergeCell ref="P14:P15"/>
    <mergeCell ref="I14:K15"/>
    <mergeCell ref="Q16:Q17"/>
    <mergeCell ref="A14:A15"/>
    <mergeCell ref="B14:B15"/>
    <mergeCell ref="D14:D15"/>
    <mergeCell ref="C14:C15"/>
    <mergeCell ref="E14:E15"/>
    <mergeCell ref="F14:F15"/>
    <mergeCell ref="L12:L13"/>
    <mergeCell ref="M12:M13"/>
    <mergeCell ref="N12:N13"/>
    <mergeCell ref="Q10:Q11"/>
    <mergeCell ref="A12:A13"/>
    <mergeCell ref="B12:B13"/>
    <mergeCell ref="D12:D13"/>
    <mergeCell ref="C12:C13"/>
    <mergeCell ref="E12:E13"/>
    <mergeCell ref="F12:F13"/>
    <mergeCell ref="L10:L11"/>
    <mergeCell ref="M10:M11"/>
    <mergeCell ref="G10:H11"/>
    <mergeCell ref="O12:O13"/>
    <mergeCell ref="P12:P13"/>
    <mergeCell ref="I12:K13"/>
    <mergeCell ref="G12:H13"/>
    <mergeCell ref="N10:N11"/>
    <mergeCell ref="O10:O11"/>
    <mergeCell ref="P10:P11"/>
    <mergeCell ref="I10:K11"/>
    <mergeCell ref="Q12:Q13"/>
    <mergeCell ref="A10:A11"/>
    <mergeCell ref="B10:B11"/>
    <mergeCell ref="D10:D11"/>
    <mergeCell ref="C10:C11"/>
    <mergeCell ref="E10:E11"/>
    <mergeCell ref="F10:F11"/>
    <mergeCell ref="L8:L9"/>
    <mergeCell ref="M8:M9"/>
    <mergeCell ref="N8:N9"/>
    <mergeCell ref="O8:O9"/>
    <mergeCell ref="P8:P9"/>
    <mergeCell ref="A8:A9"/>
    <mergeCell ref="B8:B9"/>
    <mergeCell ref="D8:D9"/>
    <mergeCell ref="C8:C9"/>
    <mergeCell ref="E8:E9"/>
    <mergeCell ref="F8:F9"/>
    <mergeCell ref="A5:A7"/>
    <mergeCell ref="B5:B7"/>
    <mergeCell ref="D5:D7"/>
    <mergeCell ref="C5:C7"/>
    <mergeCell ref="E5:E7"/>
    <mergeCell ref="F5:F7"/>
    <mergeCell ref="L6:L7"/>
    <mergeCell ref="M6:M7"/>
    <mergeCell ref="M5:V5"/>
    <mergeCell ref="G6:K6"/>
    <mergeCell ref="R6:R7"/>
    <mergeCell ref="S6:S7"/>
    <mergeCell ref="T6:T7"/>
    <mergeCell ref="U6:U7"/>
    <mergeCell ref="V6:V7"/>
    <mergeCell ref="G7:H7"/>
    <mergeCell ref="G5:L5"/>
  </mergeCells>
  <phoneticPr fontId="9"/>
  <pageMargins left="0.51181102362204722" right="0.11811023622047245" top="0.74803149606299213" bottom="0.55118110236220474" header="0.31496062992125984" footer="0.31496062992125984"/>
  <pageSetup paperSize="9"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Zeros="0" view="pageBreakPreview" zoomScale="85" zoomScaleNormal="100" zoomScaleSheetLayoutView="85" workbookViewId="0"/>
  </sheetViews>
  <sheetFormatPr defaultColWidth="12.625" defaultRowHeight="13.5" x14ac:dyDescent="0.15"/>
  <cols>
    <col min="1" max="2" width="3.625" style="60" customWidth="1"/>
    <col min="3" max="3" width="18.625" style="60" customWidth="1"/>
    <col min="4" max="4" width="12.625" style="60"/>
    <col min="5" max="5" width="3.625" style="60" customWidth="1"/>
    <col min="6" max="6" width="12.625" style="60" customWidth="1"/>
    <col min="7" max="7" width="3.625" style="60" customWidth="1"/>
    <col min="8" max="8" width="9.625" style="60" customWidth="1"/>
    <col min="9" max="10" width="3.625" style="60" customWidth="1"/>
    <col min="11" max="11" width="6.625" style="60" customWidth="1"/>
    <col min="12" max="13" width="12.625" style="60" customWidth="1"/>
    <col min="14" max="14" width="3.625" style="60" customWidth="1"/>
    <col min="15" max="15" width="12.625" style="60" customWidth="1"/>
    <col min="16" max="16" width="3.625" style="60" customWidth="1"/>
    <col min="17" max="22" width="12.625" style="60" customWidth="1"/>
    <col min="23" max="16384" width="12.625" style="60"/>
  </cols>
  <sheetData>
    <row r="1" spans="1:16" ht="30" customHeight="1" x14ac:dyDescent="0.15">
      <c r="A1" s="60" t="s">
        <v>134</v>
      </c>
    </row>
    <row r="2" spans="1:16" ht="15" customHeight="1" x14ac:dyDescent="0.15"/>
    <row r="3" spans="1:16" ht="30" customHeight="1" x14ac:dyDescent="0.15">
      <c r="A3" s="60" t="s">
        <v>135</v>
      </c>
    </row>
    <row r="4" spans="1:16" x14ac:dyDescent="0.15">
      <c r="C4" s="24"/>
      <c r="D4" s="24"/>
      <c r="E4" s="24"/>
      <c r="F4" s="24"/>
      <c r="G4" s="24"/>
      <c r="H4" s="24"/>
      <c r="I4" s="25"/>
      <c r="J4" s="25"/>
      <c r="K4" s="25"/>
      <c r="L4" s="24"/>
    </row>
    <row r="5" spans="1:16" ht="30" customHeight="1" x14ac:dyDescent="0.15">
      <c r="B5" s="58" t="s">
        <v>136</v>
      </c>
      <c r="C5" s="59"/>
      <c r="D5" s="440" t="str">
        <f>情報入力!E12</f>
        <v>第３ビル</v>
      </c>
      <c r="E5" s="440"/>
      <c r="F5" s="440"/>
      <c r="G5" s="440"/>
      <c r="H5" s="440"/>
      <c r="I5" s="440"/>
      <c r="J5" s="440"/>
      <c r="K5" s="44"/>
      <c r="L5" s="44"/>
      <c r="M5" s="44"/>
    </row>
    <row r="6" spans="1:16" x14ac:dyDescent="0.15">
      <c r="C6" s="24"/>
      <c r="D6" s="24"/>
      <c r="E6" s="24"/>
      <c r="F6" s="24"/>
      <c r="G6" s="24"/>
      <c r="H6" s="24"/>
      <c r="I6" s="25"/>
      <c r="J6" s="25"/>
      <c r="K6" s="25"/>
      <c r="L6" s="24"/>
    </row>
    <row r="7" spans="1:16" ht="30" customHeight="1" x14ac:dyDescent="0.15">
      <c r="C7" s="441" t="s">
        <v>64</v>
      </c>
      <c r="D7" s="442"/>
      <c r="E7" s="443"/>
      <c r="F7" s="38">
        <f>情報入力!E22</f>
        <v>885.55</v>
      </c>
      <c r="G7" s="31" t="s">
        <v>26</v>
      </c>
      <c r="H7" s="24"/>
      <c r="I7" s="25"/>
      <c r="J7" s="25"/>
      <c r="K7" s="25"/>
      <c r="L7" s="24"/>
    </row>
    <row r="8" spans="1:16" ht="30" customHeight="1" x14ac:dyDescent="0.15">
      <c r="C8" s="24"/>
      <c r="D8" s="24"/>
      <c r="E8" s="24"/>
      <c r="F8" s="24"/>
      <c r="G8" s="24"/>
      <c r="H8" s="24"/>
      <c r="I8" s="25"/>
      <c r="J8" s="25"/>
      <c r="K8" s="25"/>
      <c r="L8" s="24"/>
    </row>
    <row r="9" spans="1:16" ht="30" customHeight="1" x14ac:dyDescent="0.15">
      <c r="C9" s="26"/>
      <c r="D9" s="444" t="s">
        <v>137</v>
      </c>
      <c r="E9" s="445"/>
      <c r="F9" s="444" t="s">
        <v>138</v>
      </c>
      <c r="G9" s="445"/>
      <c r="H9" s="446" t="s">
        <v>139</v>
      </c>
      <c r="I9" s="446"/>
      <c r="J9" s="446"/>
      <c r="K9" s="33"/>
      <c r="L9" s="34"/>
    </row>
    <row r="10" spans="1:16" ht="30" customHeight="1" x14ac:dyDescent="0.15">
      <c r="C10" s="27" t="s">
        <v>140</v>
      </c>
      <c r="D10" s="28">
        <v>3670</v>
      </c>
      <c r="E10" s="29" t="s">
        <v>41</v>
      </c>
      <c r="F10" s="36">
        <f>IF(F7&gt;1000,1000,F7)</f>
        <v>885.55</v>
      </c>
      <c r="G10" s="30" t="s">
        <v>159</v>
      </c>
      <c r="H10" s="435">
        <f>IF(情報入力!E18="該当","",情報入力!E51)</f>
        <v>3249968</v>
      </c>
      <c r="I10" s="436"/>
      <c r="J10" s="31" t="s">
        <v>41</v>
      </c>
      <c r="K10" s="32"/>
      <c r="N10" s="83"/>
      <c r="O10" s="45"/>
    </row>
    <row r="11" spans="1:16" ht="30" customHeight="1" x14ac:dyDescent="0.15">
      <c r="C11" s="47" t="s">
        <v>141</v>
      </c>
      <c r="D11" s="28">
        <v>1570</v>
      </c>
      <c r="E11" s="29" t="s">
        <v>41</v>
      </c>
      <c r="F11" s="36">
        <f>IF(F7&gt;2000,1000,IF(F7&gt;1000,F7-1000,0))</f>
        <v>0</v>
      </c>
      <c r="G11" s="30" t="s">
        <v>159</v>
      </c>
      <c r="H11" s="435">
        <f>IF(情報入力!E18="該当","",情報入力!E52)</f>
        <v>0</v>
      </c>
      <c r="I11" s="436"/>
      <c r="J11" s="31" t="s">
        <v>41</v>
      </c>
      <c r="K11" s="32"/>
      <c r="N11" s="84"/>
      <c r="O11" s="85"/>
    </row>
    <row r="12" spans="1:16" ht="30" customHeight="1" x14ac:dyDescent="0.15">
      <c r="C12" s="27" t="s">
        <v>142</v>
      </c>
      <c r="D12" s="28">
        <v>1050</v>
      </c>
      <c r="E12" s="29" t="s">
        <v>41</v>
      </c>
      <c r="F12" s="36">
        <f>IF(F7&gt;2000,F7-2000,0)</f>
        <v>0</v>
      </c>
      <c r="G12" s="30" t="s">
        <v>159</v>
      </c>
      <c r="H12" s="435">
        <f>IF(情報入力!E18="該当","",情報入力!E53)</f>
        <v>0</v>
      </c>
      <c r="I12" s="436"/>
      <c r="J12" s="31" t="s">
        <v>41</v>
      </c>
      <c r="K12" s="32"/>
      <c r="N12" s="83"/>
      <c r="O12" s="45"/>
    </row>
    <row r="13" spans="1:16" ht="30" customHeight="1" x14ac:dyDescent="0.15">
      <c r="C13" s="82" t="s">
        <v>143</v>
      </c>
      <c r="D13" s="28"/>
      <c r="E13" s="29"/>
      <c r="F13" s="37">
        <f>SUM(F10:F12)</f>
        <v>885.55</v>
      </c>
      <c r="G13" s="30" t="s">
        <v>159</v>
      </c>
      <c r="H13" s="435">
        <f>SUM(H10:I12)</f>
        <v>3249968</v>
      </c>
      <c r="I13" s="436"/>
      <c r="J13" s="31" t="s">
        <v>41</v>
      </c>
      <c r="K13" s="32"/>
      <c r="N13" s="84"/>
      <c r="O13" s="45"/>
    </row>
    <row r="14" spans="1:16" ht="30" customHeight="1" x14ac:dyDescent="0.15">
      <c r="C14" s="39"/>
      <c r="D14" s="45"/>
      <c r="E14" s="45"/>
      <c r="F14" s="41"/>
      <c r="G14" s="42"/>
      <c r="H14" s="40"/>
      <c r="I14" s="40"/>
      <c r="J14" s="32"/>
      <c r="K14" s="32"/>
      <c r="L14" s="43"/>
      <c r="M14" s="43"/>
      <c r="N14" s="43"/>
      <c r="O14" s="45"/>
      <c r="P14" s="45"/>
    </row>
    <row r="15" spans="1:16" ht="30" customHeight="1" x14ac:dyDescent="0.15">
      <c r="C15" s="437" t="s">
        <v>160</v>
      </c>
      <c r="D15" s="447" t="s">
        <v>161</v>
      </c>
      <c r="E15" s="447"/>
      <c r="F15" s="86">
        <f>情報入力!E54</f>
        <v>3249968</v>
      </c>
      <c r="G15" s="87" t="s">
        <v>41</v>
      </c>
      <c r="H15" s="40"/>
      <c r="I15" s="40"/>
      <c r="J15" s="32"/>
      <c r="K15" s="32"/>
      <c r="L15" s="43"/>
      <c r="M15" s="43"/>
      <c r="N15" s="43"/>
      <c r="O15" s="45"/>
      <c r="P15" s="45"/>
    </row>
    <row r="16" spans="1:16" ht="30" customHeight="1" x14ac:dyDescent="0.15">
      <c r="C16" s="438"/>
      <c r="D16" s="447" t="s">
        <v>162</v>
      </c>
      <c r="E16" s="447"/>
      <c r="F16" s="123">
        <f>情報入力!E55</f>
        <v>1570000</v>
      </c>
      <c r="G16" s="87" t="s">
        <v>41</v>
      </c>
      <c r="H16" s="40"/>
      <c r="I16" s="40"/>
      <c r="J16" s="32"/>
      <c r="K16" s="32"/>
      <c r="L16" s="43"/>
      <c r="M16" s="43"/>
      <c r="N16" s="43"/>
      <c r="O16" s="45"/>
      <c r="P16" s="45"/>
    </row>
    <row r="17" spans="1:16" ht="30" customHeight="1" x14ac:dyDescent="0.15">
      <c r="C17" s="439"/>
      <c r="D17" s="447" t="s">
        <v>163</v>
      </c>
      <c r="E17" s="447"/>
      <c r="F17" s="86">
        <f>F15+F16</f>
        <v>4819968</v>
      </c>
      <c r="G17" s="87" t="s">
        <v>41</v>
      </c>
      <c r="H17" s="40"/>
      <c r="I17" s="40"/>
      <c r="J17" s="32"/>
      <c r="K17" s="32"/>
      <c r="L17" s="43"/>
      <c r="M17" s="43"/>
      <c r="N17" s="43"/>
      <c r="O17" s="45"/>
      <c r="P17" s="45"/>
    </row>
    <row r="18" spans="1:16" ht="30" customHeight="1" x14ac:dyDescent="0.15">
      <c r="C18" s="431" t="s">
        <v>257</v>
      </c>
      <c r="D18" s="431"/>
      <c r="E18" s="431"/>
      <c r="F18" s="88">
        <f>情報入力!E50*1000</f>
        <v>5350000</v>
      </c>
      <c r="G18" s="30" t="s">
        <v>41</v>
      </c>
      <c r="H18" s="40"/>
      <c r="I18" s="40"/>
      <c r="J18" s="32"/>
      <c r="K18" s="32"/>
      <c r="L18" s="43"/>
      <c r="M18" s="43"/>
      <c r="N18" s="43"/>
      <c r="O18" s="45"/>
      <c r="P18" s="45"/>
    </row>
    <row r="19" spans="1:16" ht="30" customHeight="1" x14ac:dyDescent="0.15">
      <c r="C19" s="432" t="s">
        <v>258</v>
      </c>
      <c r="D19" s="433"/>
      <c r="E19" s="434"/>
      <c r="F19" s="28">
        <f>INT(IF((F17&lt;=F18),F17,F18)/1000)*1000</f>
        <v>4819000</v>
      </c>
      <c r="G19" s="29" t="s">
        <v>41</v>
      </c>
      <c r="H19" s="40"/>
      <c r="I19" s="40"/>
      <c r="J19" s="32"/>
      <c r="K19" s="32"/>
      <c r="L19" s="43"/>
      <c r="M19" s="43"/>
      <c r="N19" s="43"/>
      <c r="O19" s="45"/>
      <c r="P19" s="45"/>
    </row>
    <row r="20" spans="1:16" ht="30" customHeight="1" x14ac:dyDescent="0.15">
      <c r="C20" s="39"/>
      <c r="D20" s="45"/>
      <c r="E20" s="45"/>
      <c r="F20" s="41"/>
      <c r="G20" s="42"/>
      <c r="H20" s="40"/>
      <c r="I20" s="40"/>
      <c r="J20" s="32"/>
      <c r="K20" s="32"/>
      <c r="L20" s="43"/>
      <c r="M20" s="43"/>
      <c r="N20" s="43"/>
      <c r="O20" s="45"/>
      <c r="P20" s="45"/>
    </row>
    <row r="21" spans="1:16" ht="30" customHeight="1" x14ac:dyDescent="0.15">
      <c r="A21" s="60" t="s">
        <v>66</v>
      </c>
      <c r="H21" s="24"/>
      <c r="I21" s="24"/>
      <c r="J21" s="24"/>
      <c r="K21" s="24"/>
      <c r="L21" s="24"/>
    </row>
    <row r="22" spans="1:16" ht="15" customHeight="1" x14ac:dyDescent="0.15">
      <c r="B22" s="60" t="s">
        <v>67</v>
      </c>
      <c r="H22" s="24"/>
      <c r="I22" s="24"/>
      <c r="J22" s="24"/>
      <c r="K22" s="24"/>
      <c r="L22" s="24"/>
    </row>
    <row r="23" spans="1:16" ht="15" customHeight="1" x14ac:dyDescent="0.15">
      <c r="B23" s="60" t="s">
        <v>91</v>
      </c>
      <c r="H23" s="24"/>
      <c r="I23" s="24"/>
      <c r="J23" s="24"/>
      <c r="K23" s="24"/>
      <c r="L23" s="24"/>
    </row>
    <row r="24" spans="1:16" ht="15" customHeight="1" x14ac:dyDescent="0.15">
      <c r="B24" s="60" t="s">
        <v>164</v>
      </c>
      <c r="H24" s="24"/>
      <c r="I24" s="24"/>
      <c r="J24" s="24"/>
      <c r="K24" s="24"/>
      <c r="L24" s="24"/>
    </row>
    <row r="25" spans="1:16" ht="15" customHeight="1" x14ac:dyDescent="0.15">
      <c r="B25" s="60" t="s">
        <v>68</v>
      </c>
    </row>
    <row r="26" spans="1:16" ht="15" customHeight="1" x14ac:dyDescent="0.15">
      <c r="B26" s="60" t="s">
        <v>69</v>
      </c>
    </row>
    <row r="27" spans="1:16" ht="15" customHeight="1" x14ac:dyDescent="0.15">
      <c r="B27" s="60" t="s">
        <v>70</v>
      </c>
    </row>
    <row r="28" spans="1:16" ht="15" customHeight="1" x14ac:dyDescent="0.15">
      <c r="B28" s="60" t="s">
        <v>71</v>
      </c>
    </row>
    <row r="29" spans="1:16" ht="15" customHeight="1" x14ac:dyDescent="0.15">
      <c r="B29" s="60" t="s">
        <v>72</v>
      </c>
    </row>
  </sheetData>
  <mergeCells count="15">
    <mergeCell ref="H10:I10"/>
    <mergeCell ref="D15:E15"/>
    <mergeCell ref="D16:E16"/>
    <mergeCell ref="D17:E17"/>
    <mergeCell ref="D5:J5"/>
    <mergeCell ref="C7:E7"/>
    <mergeCell ref="D9:E9"/>
    <mergeCell ref="F9:G9"/>
    <mergeCell ref="H9:J9"/>
    <mergeCell ref="C18:E18"/>
    <mergeCell ref="C19:E19"/>
    <mergeCell ref="H11:I11"/>
    <mergeCell ref="H12:I12"/>
    <mergeCell ref="H13:I13"/>
    <mergeCell ref="C15:C17"/>
  </mergeCells>
  <phoneticPr fontId="9"/>
  <conditionalFormatting sqref="F11">
    <cfRule type="cellIs" dxfId="0" priority="2" stopIfTrue="1" operator="equal">
      <formula>-1000</formula>
    </cfRule>
  </conditionalFormatting>
  <pageMargins left="0.51181102362204722" right="0.11811023622047245" top="0.74803149606299213" bottom="0.55118110236220474" header="0.31496062992125984" footer="0.31496062992125984"/>
  <pageSetup paperSize="9" scale="91" orientation="portrait" r:id="rId1"/>
  <colBreaks count="1" manualBreakCount="1">
    <brk id="13" max="3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Zeros="0" view="pageBreakPreview" zoomScale="85" zoomScaleNormal="100" zoomScaleSheetLayoutView="85" workbookViewId="0"/>
  </sheetViews>
  <sheetFormatPr defaultRowHeight="13.5" x14ac:dyDescent="0.15"/>
  <cols>
    <col min="1" max="1" width="6.625" customWidth="1"/>
    <col min="2" max="2" width="10.625" customWidth="1"/>
    <col min="3" max="4" width="15.625" customWidth="1"/>
    <col min="5" max="5" width="12.625" customWidth="1"/>
    <col min="6" max="6" width="25.625" customWidth="1"/>
  </cols>
  <sheetData>
    <row r="1" spans="1:6" x14ac:dyDescent="0.15">
      <c r="A1" t="s">
        <v>107</v>
      </c>
    </row>
    <row r="3" spans="1:6" x14ac:dyDescent="0.15">
      <c r="A3" s="286" t="str">
        <f>CONCATENATE("令和",DBCS(情報入力!E2),"年度事業費財源表")</f>
        <v>令和元年度事業費財源表</v>
      </c>
      <c r="B3" s="286"/>
      <c r="C3" s="286"/>
      <c r="D3" s="286"/>
      <c r="E3" s="286"/>
      <c r="F3" s="286"/>
    </row>
    <row r="4" spans="1:6" x14ac:dyDescent="0.15">
      <c r="A4" s="61"/>
      <c r="B4" s="61"/>
      <c r="C4" s="61"/>
      <c r="D4" s="450" t="s">
        <v>128</v>
      </c>
      <c r="E4" s="452" t="str">
        <f>情報入力!E3</f>
        <v>○○株式会社</v>
      </c>
      <c r="F4" s="452"/>
    </row>
    <row r="5" spans="1:6" x14ac:dyDescent="0.15">
      <c r="A5" s="61"/>
      <c r="B5" s="61"/>
      <c r="C5" s="61"/>
      <c r="D5" s="451"/>
      <c r="E5" s="124" t="str">
        <f>情報入力!E4</f>
        <v>代表取締役　○○××</v>
      </c>
      <c r="F5" s="14"/>
    </row>
    <row r="6" spans="1:6" ht="18" customHeight="1" x14ac:dyDescent="0.15">
      <c r="F6" s="63" t="s">
        <v>15</v>
      </c>
    </row>
    <row r="7" spans="1:6" ht="30" customHeight="1" x14ac:dyDescent="0.15">
      <c r="A7" s="169" t="s">
        <v>108</v>
      </c>
      <c r="B7" s="169"/>
      <c r="C7" s="169"/>
      <c r="D7" s="62" t="s">
        <v>109</v>
      </c>
      <c r="E7" s="184" t="s">
        <v>14</v>
      </c>
      <c r="F7" s="256"/>
    </row>
    <row r="8" spans="1:6" ht="30" customHeight="1" x14ac:dyDescent="0.15">
      <c r="A8" s="449" t="s">
        <v>110</v>
      </c>
      <c r="B8" s="170" t="s">
        <v>111</v>
      </c>
      <c r="C8" s="172"/>
      <c r="D8" s="35">
        <f>情報入力!E60</f>
        <v>1606</v>
      </c>
      <c r="E8" s="448" t="s">
        <v>124</v>
      </c>
      <c r="F8" s="193"/>
    </row>
    <row r="9" spans="1:6" ht="30" customHeight="1" x14ac:dyDescent="0.15">
      <c r="A9" s="449"/>
      <c r="B9" s="184" t="s">
        <v>112</v>
      </c>
      <c r="C9" s="256"/>
      <c r="D9" s="35">
        <f>情報入力!E58</f>
        <v>803</v>
      </c>
      <c r="E9" s="448" t="s">
        <v>113</v>
      </c>
      <c r="F9" s="193"/>
    </row>
    <row r="10" spans="1:6" ht="30" customHeight="1" x14ac:dyDescent="0.15">
      <c r="A10" s="449"/>
      <c r="B10" s="169" t="s">
        <v>114</v>
      </c>
      <c r="C10" s="169"/>
      <c r="D10" s="35"/>
      <c r="E10" s="448"/>
      <c r="F10" s="193"/>
    </row>
    <row r="11" spans="1:6" ht="30" customHeight="1" x14ac:dyDescent="0.15">
      <c r="A11" s="449"/>
      <c r="B11" s="169" t="s">
        <v>115</v>
      </c>
      <c r="C11" s="169"/>
      <c r="D11" s="35">
        <f>SUM(D8:D10)</f>
        <v>2409</v>
      </c>
      <c r="E11" s="448"/>
      <c r="F11" s="193"/>
    </row>
    <row r="12" spans="1:6" ht="30" customHeight="1" x14ac:dyDescent="0.15">
      <c r="A12" s="449" t="s">
        <v>116</v>
      </c>
      <c r="B12" s="169" t="s">
        <v>117</v>
      </c>
      <c r="C12" s="169"/>
      <c r="D12" s="35">
        <f>情報入力!E61</f>
        <v>1204</v>
      </c>
      <c r="E12" s="448"/>
      <c r="F12" s="193"/>
    </row>
    <row r="13" spans="1:6" ht="30" customHeight="1" x14ac:dyDescent="0.15">
      <c r="A13" s="449"/>
      <c r="B13" s="169" t="s">
        <v>118</v>
      </c>
      <c r="C13" s="169"/>
      <c r="D13" s="35">
        <f>情報入力!E62</f>
        <v>1206</v>
      </c>
      <c r="E13" s="448"/>
      <c r="F13" s="193"/>
    </row>
    <row r="14" spans="1:6" ht="30" customHeight="1" x14ac:dyDescent="0.15">
      <c r="A14" s="449"/>
      <c r="B14" s="169" t="s">
        <v>114</v>
      </c>
      <c r="C14" s="169"/>
      <c r="D14" s="35"/>
      <c r="E14" s="448"/>
      <c r="F14" s="193"/>
    </row>
    <row r="15" spans="1:6" ht="30" customHeight="1" x14ac:dyDescent="0.15">
      <c r="A15" s="449"/>
      <c r="B15" s="169" t="s">
        <v>115</v>
      </c>
      <c r="C15" s="169"/>
      <c r="D15" s="35">
        <f>SUM(D12:D14)</f>
        <v>2410</v>
      </c>
      <c r="E15" s="448"/>
      <c r="F15" s="193"/>
    </row>
    <row r="16" spans="1:6" ht="30" customHeight="1" x14ac:dyDescent="0.15">
      <c r="A16" s="169" t="s">
        <v>119</v>
      </c>
      <c r="B16" s="169"/>
      <c r="C16" s="169"/>
      <c r="D16" s="122">
        <f>情報入力!E63</f>
        <v>531</v>
      </c>
      <c r="E16" s="448"/>
      <c r="F16" s="193"/>
    </row>
    <row r="17" spans="1:6" ht="30" customHeight="1" x14ac:dyDescent="0.15">
      <c r="A17" s="169" t="s">
        <v>114</v>
      </c>
      <c r="B17" s="169"/>
      <c r="C17" s="169"/>
      <c r="D17" s="122">
        <f>情報入力!E64</f>
        <v>0</v>
      </c>
      <c r="E17" s="448"/>
      <c r="F17" s="193"/>
    </row>
    <row r="18" spans="1:6" ht="30" customHeight="1" x14ac:dyDescent="0.15">
      <c r="A18" s="169" t="s">
        <v>75</v>
      </c>
      <c r="B18" s="169"/>
      <c r="C18" s="169"/>
      <c r="D18" s="35">
        <f>SUM(D15,D11,D16:D17)</f>
        <v>5350</v>
      </c>
      <c r="E18" s="448"/>
      <c r="F18" s="193"/>
    </row>
    <row r="20" spans="1:6" x14ac:dyDescent="0.15">
      <c r="A20" t="s">
        <v>100</v>
      </c>
      <c r="B20" t="s">
        <v>120</v>
      </c>
    </row>
    <row r="21" spans="1:6" x14ac:dyDescent="0.15">
      <c r="B21" t="s">
        <v>121</v>
      </c>
    </row>
    <row r="22" spans="1:6" x14ac:dyDescent="0.15">
      <c r="B22" t="s">
        <v>122</v>
      </c>
    </row>
    <row r="23" spans="1:6" x14ac:dyDescent="0.15">
      <c r="B23" t="s">
        <v>123</v>
      </c>
    </row>
  </sheetData>
  <mergeCells count="29">
    <mergeCell ref="E17:F17"/>
    <mergeCell ref="B8:C8"/>
    <mergeCell ref="A3:F3"/>
    <mergeCell ref="A7:C7"/>
    <mergeCell ref="E7:F7"/>
    <mergeCell ref="A8:A11"/>
    <mergeCell ref="E8:F8"/>
    <mergeCell ref="B9:C9"/>
    <mergeCell ref="E9:F9"/>
    <mergeCell ref="B10:C10"/>
    <mergeCell ref="D4:D5"/>
    <mergeCell ref="E4:F4"/>
    <mergeCell ref="E10:F10"/>
    <mergeCell ref="A18:C18"/>
    <mergeCell ref="E18:F18"/>
    <mergeCell ref="B11:C11"/>
    <mergeCell ref="E11:F11"/>
    <mergeCell ref="A12:A15"/>
    <mergeCell ref="E14:F14"/>
    <mergeCell ref="B15:C15"/>
    <mergeCell ref="E15:F15"/>
    <mergeCell ref="A16:C16"/>
    <mergeCell ref="E16:F16"/>
    <mergeCell ref="A17:C17"/>
    <mergeCell ref="B12:C12"/>
    <mergeCell ref="E12:F12"/>
    <mergeCell ref="B13:C13"/>
    <mergeCell ref="E13:F13"/>
    <mergeCell ref="B14:C14"/>
  </mergeCells>
  <phoneticPr fontId="1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情報入力</vt:lpstr>
      <vt:lpstr>様式2-1</vt:lpstr>
      <vt:lpstr>様式2-2</vt:lpstr>
      <vt:lpstr>様式2-3-1</vt:lpstr>
      <vt:lpstr>様式2-4</vt:lpstr>
      <vt:lpstr>様式3</vt:lpstr>
      <vt:lpstr>様式3-2-1-ｲ</vt:lpstr>
      <vt:lpstr>様式3-2-1-ﾛ</vt:lpstr>
      <vt:lpstr>様式4</vt:lpstr>
      <vt:lpstr>振込依頼書</vt:lpstr>
      <vt:lpstr>情報入力!Print_Area</vt:lpstr>
      <vt:lpstr>'様式2-1'!Print_Area</vt:lpstr>
      <vt:lpstr>'様式2-2'!Print_Area</vt:lpstr>
      <vt:lpstr>'様式2-3-1'!Print_Area</vt:lpstr>
      <vt:lpstr>'様式2-4'!Print_Area</vt:lpstr>
      <vt:lpstr>様式3!Print_Area</vt:lpstr>
      <vt:lpstr>'様式3-2-1-ｲ'!Print_Area</vt:lpstr>
      <vt:lpstr>'様式3-2-1-ﾛ'!Print_Area</vt:lpstr>
      <vt:lpstr>'様式3-2-1-ﾛ'!Print_Titles</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関東地方整備局</dc:creator>
  <cp:lastModifiedBy>Windows ユーザー</cp:lastModifiedBy>
  <cp:lastPrinted>2019-04-08T09:02:17Z</cp:lastPrinted>
  <dcterms:created xsi:type="dcterms:W3CDTF">2013-09-26T00:33:29Z</dcterms:created>
  <dcterms:modified xsi:type="dcterms:W3CDTF">2019-09-19T08:38:53Z</dcterms:modified>
</cp:coreProperties>
</file>