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t0263\Desktop\"/>
    </mc:Choice>
  </mc:AlternateContent>
  <workbookProtection workbookAlgorithmName="SHA-512" workbookHashValue="1STlnYvQqrtH8gCJuCvslKnWi6zZ3CRdHpP7bxj27c+LeX0aVm2TjiEU3PPqpfrUxvQONKYV5W8xJwHoXuP87w==" workbookSaltValue="hrgcXxLkN078xo4vzMZWsA==" workbookSpinCount="100000" lockStructure="1"/>
  <bookViews>
    <workbookView xWindow="0" yWindow="0" windowWidth="28800" windowHeight="12450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I10" i="4"/>
  <c r="B10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<sst xmlns="http://schemas.openxmlformats.org/spreadsheetml/2006/main" count="240" uniqueCount="125">
  <si>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</si>
  <si>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</si>
  <si>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</si>
  <si>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</si>
  <si>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</si>
  <si>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</si>
  <si>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</si>
  <si>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</si>
  <si>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</si>
  <si>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</si>
  <si>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</si>
  <si>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</si>
  <si>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</si>
  <si>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</si>
  <si>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</si>
  <si>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</si>
  <si>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</si>
  <si>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</si>
  <si>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</si>
  <si>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</si>
  <si>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</si>
  <si>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</si>
  <si>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</si>
  <si>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</si>
  <si>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</si>
  <si>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</si>
  <si>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</si>
  <si>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</si>
  <si>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</si>
  <si>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</si>
  <si>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</si>
  <si>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</si>
  <si>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</si>
  <si>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</si>
  <si>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</si>
  <si>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</si>
  <si>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</si>
  <si>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</si>
  <si>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</si>
  <si>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</si>
  <si>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</si>
  <si>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</si>
  <si>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</si>
  <si>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</si>
  <si>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</si>
  <si>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</si>
  <si>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</si>
  <si>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</si>
  <si>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</si>
  <si>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</si>
  <si>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</si>
  <si>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</si>
  <si>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</si>
  <si>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</si>
  <si>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</si>
  <si>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</si>
  <si>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</si>
  <si>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</si>
  <si>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</si>
  <si>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</si>
  <si>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</si>
  <si>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</si>
  <si>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</si>
  <si>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</si>
  <si>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</si>
  <si>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</si>
  <si>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</si>
  <si>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</si>
  <si>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</si>
  <si>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</si>
  <si>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</si>
  <si>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</si>
  <si>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</si>
  <si>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</si>
  <si>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</si>
  <si>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</si>
  <si>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</si>
  <si>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</si>
  <si>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</si>
  <si>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</si>
  <si>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</si>
  <si>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</si>
  <si>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</si>
  <si>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</si>
  <si>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</si>
  <si>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</si>
  <si>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</si>
  <si>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</si>
  <si>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</si>
  <si>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</si>
  <si>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</si>
  <si>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</si>
  <si>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</si>
  <si>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</si>
  <si>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</si>
  <si>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</si>
  <si>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</si>
  <si>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</si>
  <si>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</si>
  <si>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</si>
  <si>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</si>
  <si>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</si>
  <si>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</si>
  <si>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</si>
  <si>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</si>
  <si>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</si>
  <si>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</si>
  <si>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</si>
  <si>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</si>
  <si>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徳島県　つるぎ町</t>
  </si>
  <si>
    <t>法非適用</t>
  </si>
  <si>
    <t>下水道事業</t>
  </si>
  <si>
    <t>農業集落排水</t>
  </si>
  <si>
    <t>F3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</si>
  <si>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</si>
  <si>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</si>
  <si>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</si>
  <si>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</si>
  <si>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</si>
  <si>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</si>
  <si>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</si>
  <si>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</si>
  <si>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・収益的収支比率については、概ね１００％を維持している。経費回収率は全国平均より高いが、使用料で賄われていないため、一般会計繰入金に依存していると考える。　　　　　　　　　　　　　　　　・汚水処理原価については、平均値より下回っており、低コスト化出来ているが、更なる低コストを検討することに努める。　　　　　　　　　　　　　・施設利用率については、平均値を上回っており、当該施設は加入率も鑑み、遊休状態にないことを示していると考える。　　　　　　　　　　　　　　・水洗化率については、高水準を維持しているが、１００％の加入率を目指し、更なる加入促進に努める。</t>
    <rPh sb="1" eb="3">
      <t>シュウエキ</t>
    </rPh>
    <rPh sb="3" eb="4">
      <t>テキ</t>
    </rPh>
    <rPh sb="4" eb="6">
      <t>シュウシ</t>
    </rPh>
    <rPh sb="6" eb="8">
      <t>ヒリツ</t>
    </rPh>
    <rPh sb="14" eb="15">
      <t>オオム</t>
    </rPh>
    <rPh sb="21" eb="23">
      <t>イジ</t>
    </rPh>
    <rPh sb="28" eb="30">
      <t>ケイヒ</t>
    </rPh>
    <rPh sb="30" eb="33">
      <t>カイシュウリツ</t>
    </rPh>
    <rPh sb="34" eb="36">
      <t>ゼンコク</t>
    </rPh>
    <rPh sb="36" eb="38">
      <t>ヘイキン</t>
    </rPh>
    <rPh sb="40" eb="41">
      <t>タカ</t>
    </rPh>
    <rPh sb="44" eb="47">
      <t>シヨウリョウ</t>
    </rPh>
    <rPh sb="48" eb="49">
      <t>マカナ</t>
    </rPh>
    <rPh sb="58" eb="60">
      <t>イッパン</t>
    </rPh>
    <rPh sb="60" eb="62">
      <t>カイケイ</t>
    </rPh>
    <rPh sb="62" eb="65">
      <t>クリイレキン</t>
    </rPh>
    <rPh sb="66" eb="68">
      <t>イゾン</t>
    </rPh>
    <rPh sb="73" eb="74">
      <t>カンガ</t>
    </rPh>
    <rPh sb="94" eb="96">
      <t>オスイ</t>
    </rPh>
    <rPh sb="96" eb="98">
      <t>ショリ</t>
    </rPh>
    <rPh sb="98" eb="100">
      <t>ゲンカ</t>
    </rPh>
    <rPh sb="106" eb="109">
      <t>ヘイキンチ</t>
    </rPh>
    <rPh sb="111" eb="113">
      <t>シタマワ</t>
    </rPh>
    <rPh sb="118" eb="119">
      <t>テイ</t>
    </rPh>
    <rPh sb="122" eb="123">
      <t>カ</t>
    </rPh>
    <rPh sb="123" eb="125">
      <t>デキ</t>
    </rPh>
    <rPh sb="130" eb="131">
      <t>サラ</t>
    </rPh>
    <rPh sb="133" eb="134">
      <t>テイ</t>
    </rPh>
    <rPh sb="138" eb="140">
      <t>ケントウ</t>
    </rPh>
    <rPh sb="145" eb="146">
      <t>ツト</t>
    </rPh>
    <rPh sb="163" eb="165">
      <t>シセツ</t>
    </rPh>
    <rPh sb="165" eb="168">
      <t>リヨウリツ</t>
    </rPh>
    <rPh sb="174" eb="177">
      <t>ヘイキンチ</t>
    </rPh>
    <rPh sb="178" eb="180">
      <t>ウワマワ</t>
    </rPh>
    <rPh sb="185" eb="187">
      <t>トウガイ</t>
    </rPh>
    <rPh sb="187" eb="189">
      <t>シセツ</t>
    </rPh>
    <rPh sb="190" eb="193">
      <t>カニュウリツ</t>
    </rPh>
    <rPh sb="194" eb="195">
      <t>カンガ</t>
    </rPh>
    <rPh sb="197" eb="199">
      <t>ユウキュウ</t>
    </rPh>
    <rPh sb="199" eb="201">
      <t>ジョウタイ</t>
    </rPh>
    <rPh sb="207" eb="208">
      <t>シメ</t>
    </rPh>
    <rPh sb="213" eb="214">
      <t>カンガ</t>
    </rPh>
    <rPh sb="232" eb="235">
      <t>スイセンカ</t>
    </rPh>
    <rPh sb="235" eb="236">
      <t>リツ</t>
    </rPh>
    <rPh sb="242" eb="245">
      <t>コウスイジュン</t>
    </rPh>
    <rPh sb="246" eb="248">
      <t>イジ</t>
    </rPh>
    <rPh sb="259" eb="262">
      <t>カニュウリツ</t>
    </rPh>
    <rPh sb="263" eb="265">
      <t>メザ</t>
    </rPh>
    <rPh sb="267" eb="268">
      <t>サラ</t>
    </rPh>
    <rPh sb="270" eb="272">
      <t>カニュウ</t>
    </rPh>
    <rPh sb="272" eb="274">
      <t>ソクシン</t>
    </rPh>
    <rPh sb="275" eb="276">
      <t>ツト</t>
    </rPh>
    <phoneticPr fontId="4"/>
  </si>
  <si>
    <t>・供用開始後１０年以上となるが、管渠の老朽化は現時点では、ほぼ見られない。</t>
    <rPh sb="1" eb="3">
      <t>キョウヨウ</t>
    </rPh>
    <rPh sb="3" eb="6">
      <t>カイシゴ</t>
    </rPh>
    <rPh sb="8" eb="9">
      <t>ネン</t>
    </rPh>
    <rPh sb="9" eb="11">
      <t>イジョウ</t>
    </rPh>
    <rPh sb="16" eb="18">
      <t>カンキョ</t>
    </rPh>
    <rPh sb="19" eb="22">
      <t>ロウキュウカ</t>
    </rPh>
    <rPh sb="23" eb="26">
      <t>ゲンジテン</t>
    </rPh>
    <rPh sb="31" eb="32">
      <t>ミカニュウリツメザサラカニュウソクシンツト</t>
    </rPh>
    <phoneticPr fontId="4"/>
  </si>
  <si>
    <t>・経費回収率が平均より高いが、依然として、一般会計繰入金に依存している傾向にある。将来的に、施設の維持管理、施設修繕等の費用増になる恐れがある為、使用料金改定、料金滞納対策を熟慮する。</t>
    <rPh sb="1" eb="3">
      <t>ケイヒ</t>
    </rPh>
    <rPh sb="3" eb="6">
      <t>カイシュウリツ</t>
    </rPh>
    <rPh sb="7" eb="9">
      <t>ヘイキン</t>
    </rPh>
    <rPh sb="11" eb="12">
      <t>タカ</t>
    </rPh>
    <rPh sb="15" eb="17">
      <t>イゼン</t>
    </rPh>
    <rPh sb="21" eb="23">
      <t>イッパン</t>
    </rPh>
    <rPh sb="23" eb="25">
      <t>カイケイ</t>
    </rPh>
    <rPh sb="25" eb="28">
      <t>クリイレキン</t>
    </rPh>
    <rPh sb="29" eb="31">
      <t>イゾン</t>
    </rPh>
    <rPh sb="35" eb="37">
      <t>ケイコウ</t>
    </rPh>
    <rPh sb="41" eb="44">
      <t>ショウライテキ</t>
    </rPh>
    <rPh sb="46" eb="48">
      <t>シセツ</t>
    </rPh>
    <rPh sb="49" eb="51">
      <t>イジ</t>
    </rPh>
    <rPh sb="51" eb="53">
      <t>カンリ</t>
    </rPh>
    <rPh sb="54" eb="56">
      <t>シセツ</t>
    </rPh>
    <rPh sb="56" eb="58">
      <t>シュウゼン</t>
    </rPh>
    <rPh sb="58" eb="59">
      <t>トウ</t>
    </rPh>
    <rPh sb="60" eb="63">
      <t>ヒヨウゾウ</t>
    </rPh>
    <rPh sb="66" eb="67">
      <t>オソ</t>
    </rPh>
    <rPh sb="71" eb="72">
      <t>タメ</t>
    </rPh>
    <rPh sb="73" eb="76">
      <t>シヨウリョウ</t>
    </rPh>
    <rPh sb="76" eb="77">
      <t>キン</t>
    </rPh>
    <rPh sb="77" eb="79">
      <t>カイテイ</t>
    </rPh>
    <rPh sb="80" eb="82">
      <t>リョウキン</t>
    </rPh>
    <rPh sb="82" eb="84">
      <t>タイノウ</t>
    </rPh>
    <rPh sb="84" eb="86">
      <t>タイサク</t>
    </rPh>
    <rPh sb="87" eb="89">
      <t>ジュクリョ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</si>
</sst>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66B-4511-8AA3-01114CB74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1265872"/>
        <c:axId val="331266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0.04</c:v>
                </c:pt>
                <c:pt idx="1">
                  <c:v>7.0000000000000007E-2</c:v>
                </c:pt>
                <c:pt idx="2">
                  <c:v>0.02</c:v>
                </c:pt>
                <c:pt idx="3">
                  <c:v>0.03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66B-4511-8AA3-01114CB74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1265872"/>
        <c:axId val="331266264"/>
      </c:lineChart>
      <c:dateAx>
        <c:axId val="331265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1266264"/>
        <c:crosses val="autoZero"/>
        <c:auto val="1"/>
        <c:lblOffset val="100"/>
        <c:baseTimeUnit val="years"/>
      </c:dateAx>
      <c:valAx>
        <c:axId val="331266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12658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104.03</c:v>
                </c:pt>
                <c:pt idx="1">
                  <c:v>99.2</c:v>
                </c:pt>
                <c:pt idx="2">
                  <c:v>99.9</c:v>
                </c:pt>
                <c:pt idx="3">
                  <c:v>99.56</c:v>
                </c:pt>
                <c:pt idx="4">
                  <c:v>100.78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CDB-4DCC-A5C8-BC844F2A6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1267440"/>
        <c:axId val="331267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CDB-4DCC-A5C8-BC844F2A6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1267440"/>
        <c:axId val="331267832"/>
      </c:lineChart>
      <c:dateAx>
        <c:axId val="331267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1267832"/>
        <c:crosses val="autoZero"/>
        <c:auto val="1"/>
        <c:lblOffset val="100"/>
        <c:baseTimeUnit val="years"/>
      </c:dateAx>
      <c:valAx>
        <c:axId val="331267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1267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51B-43F6-8A69-BE6ECF9A0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1269008"/>
        <c:axId val="331269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51B-43F6-8A69-BE6ECF9A0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1269008"/>
        <c:axId val="331269400"/>
      </c:lineChart>
      <c:dateAx>
        <c:axId val="331269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1269400"/>
        <c:crosses val="autoZero"/>
        <c:auto val="1"/>
        <c:lblOffset val="100"/>
        <c:baseTimeUnit val="years"/>
      </c:dateAx>
      <c:valAx>
        <c:axId val="331269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1269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389-43C3-B295-7A0ADA85F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1270576"/>
        <c:axId val="331270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389-43C3-B295-7A0ADA85F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1270576"/>
        <c:axId val="331270968"/>
      </c:lineChart>
      <c:dateAx>
        <c:axId val="331270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1270968"/>
        <c:crosses val="autoZero"/>
        <c:auto val="1"/>
        <c:lblOffset val="100"/>
        <c:baseTimeUnit val="years"/>
      </c:dateAx>
      <c:valAx>
        <c:axId val="331270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127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F94-4A1F-9F09-EBCBE692F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1272144"/>
        <c:axId val="331272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F94-4A1F-9F09-EBCBE692F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1272144"/>
        <c:axId val="331272536"/>
      </c:lineChart>
      <c:dateAx>
        <c:axId val="331272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1272536"/>
        <c:crosses val="autoZero"/>
        <c:auto val="1"/>
        <c:lblOffset val="100"/>
        <c:baseTimeUnit val="years"/>
      </c:dateAx>
      <c:valAx>
        <c:axId val="331272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1272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CDE-4A0A-A1F0-85E1099E51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1273712"/>
        <c:axId val="331274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CDE-4A0A-A1F0-85E1099E51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1273712"/>
        <c:axId val="331274104"/>
      </c:lineChart>
      <c:dateAx>
        <c:axId val="331273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1274104"/>
        <c:crosses val="autoZero"/>
        <c:auto val="1"/>
        <c:lblOffset val="100"/>
        <c:baseTimeUnit val="years"/>
      </c:dateAx>
      <c:valAx>
        <c:axId val="331274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12737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13C-4041-9597-BCB31F5C7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1275280"/>
        <c:axId val="331275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1117.1099999999999</c:v>
                </c:pt>
                <c:pt idx="1">
                  <c:v>1161.05</c:v>
                </c:pt>
                <c:pt idx="2">
                  <c:v>979.89</c:v>
                </c:pt>
                <c:pt idx="3">
                  <c:v>1051.43</c:v>
                </c:pt>
                <c:pt idx="4">
                  <c:v>982.29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13C-4041-9597-BCB31F5C7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1275280"/>
        <c:axId val="331275672"/>
      </c:lineChart>
      <c:dateAx>
        <c:axId val="331275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1275672"/>
        <c:crosses val="autoZero"/>
        <c:auto val="1"/>
        <c:lblOffset val="100"/>
        <c:baseTimeUnit val="years"/>
      </c:dateAx>
      <c:valAx>
        <c:axId val="331275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1275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66.510000000000005</c:v>
                </c:pt>
                <c:pt idx="1">
                  <c:v>42.38</c:v>
                </c:pt>
                <c:pt idx="2">
                  <c:v>63.89</c:v>
                </c:pt>
                <c:pt idx="3">
                  <c:v>64.28</c:v>
                </c:pt>
                <c:pt idx="4">
                  <c:v>64.64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018-480C-B11A-3C3061F25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1276848"/>
        <c:axId val="331277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41.04</c:v>
                </c:pt>
                <c:pt idx="1">
                  <c:v>41.08</c:v>
                </c:pt>
                <c:pt idx="2">
                  <c:v>41.34</c:v>
                </c:pt>
                <c:pt idx="3">
                  <c:v>40.06</c:v>
                </c:pt>
                <c:pt idx="4">
                  <c:v>41.25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018-480C-B11A-3C3061F25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1276848"/>
        <c:axId val="331277240"/>
      </c:lineChart>
      <c:dateAx>
        <c:axId val="331276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1277240"/>
        <c:crosses val="autoZero"/>
        <c:auto val="1"/>
        <c:lblOffset val="100"/>
        <c:baseTimeUnit val="years"/>
      </c:dateAx>
      <c:valAx>
        <c:axId val="331277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1276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200.75</c:v>
                </c:pt>
                <c:pt idx="1">
                  <c:v>321.05</c:v>
                </c:pt>
                <c:pt idx="2">
                  <c:v>217.9</c:v>
                </c:pt>
                <c:pt idx="3">
                  <c:v>229.85</c:v>
                </c:pt>
                <c:pt idx="4">
                  <c:v>222.98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BB4-481E-9BCC-C8FBCD7CA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3700944"/>
        <c:axId val="333701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357.08</c:v>
                </c:pt>
                <c:pt idx="1">
                  <c:v>378.08</c:v>
                </c:pt>
                <c:pt idx="2">
                  <c:v>357.49</c:v>
                </c:pt>
                <c:pt idx="3">
                  <c:v>355.22</c:v>
                </c:pt>
                <c:pt idx="4">
                  <c:v>334.48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BB4-481E-9BCC-C8FBCD7CA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3700944"/>
        <c:axId val="333701336"/>
      </c:lineChart>
      <c:dateAx>
        <c:axId val="333700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3701336"/>
        <c:crosses val="autoZero"/>
        <c:auto val="1"/>
        <c:lblOffset val="100"/>
        <c:baseTimeUnit val="years"/>
      </c:dateAx>
      <c:valAx>
        <c:axId val="333701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37009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55.2</c:v>
                </c:pt>
                <c:pt idx="1">
                  <c:v>58.82</c:v>
                </c:pt>
                <c:pt idx="2">
                  <c:v>57.92</c:v>
                </c:pt>
                <c:pt idx="3">
                  <c:v>57.92</c:v>
                </c:pt>
                <c:pt idx="4">
                  <c:v>56.56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192-499E-BD08-AAA65A258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3702512"/>
        <c:axId val="333702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45.95</c:v>
                </c:pt>
                <c:pt idx="1">
                  <c:v>44.69</c:v>
                </c:pt>
                <c:pt idx="2">
                  <c:v>44.69</c:v>
                </c:pt>
                <c:pt idx="3">
                  <c:v>42.84</c:v>
                </c:pt>
                <c:pt idx="4">
                  <c:v>40.93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192-499E-BD08-AAA65A258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3702512"/>
        <c:axId val="333702904"/>
      </c:lineChart>
      <c:dateAx>
        <c:axId val="333702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3702904"/>
        <c:crosses val="autoZero"/>
        <c:auto val="1"/>
        <c:lblOffset val="100"/>
        <c:baseTimeUnit val="years"/>
      </c:dateAx>
      <c:valAx>
        <c:axId val="333702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37025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99.43</c:v>
                </c:pt>
                <c:pt idx="1">
                  <c:v>99.43</c:v>
                </c:pt>
                <c:pt idx="2">
                  <c:v>99.44</c:v>
                </c:pt>
                <c:pt idx="3">
                  <c:v>93.99</c:v>
                </c:pt>
                <c:pt idx="4">
                  <c:v>94.31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817-4DF8-9F92-84A3CD699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3704080"/>
        <c:axId val="333704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71.97</c:v>
                </c:pt>
                <c:pt idx="1">
                  <c:v>70.59</c:v>
                </c:pt>
                <c:pt idx="2">
                  <c:v>69.67</c:v>
                </c:pt>
                <c:pt idx="3">
                  <c:v>66.3</c:v>
                </c:pt>
                <c:pt idx="4">
                  <c:v>62.73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817-4DF8-9F92-84A3CD699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3704080"/>
        <c:axId val="333704472"/>
      </c:lineChart>
      <c:dateAx>
        <c:axId val="333704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3704472"/>
        <c:crosses val="autoZero"/>
        <c:auto val="1"/>
        <c:lblOffset val="100"/>
        <c:baseTimeUnit val="years"/>
      </c:dateAx>
      <c:valAx>
        <c:axId val="333704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3704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【814.89】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【255.52】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T43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徳島県　つるぎ町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4" t="s">
        <v>1</v>
      </c>
      <c r="C7" s="64"/>
      <c r="D7" s="64"/>
      <c r="E7" s="64"/>
      <c r="F7" s="64"/>
      <c r="G7" s="64"/>
      <c r="H7" s="64"/>
      <c r="I7" s="64" t="s">
        <v>2</v>
      </c>
      <c r="J7" s="64"/>
      <c r="K7" s="64"/>
      <c r="L7" s="64"/>
      <c r="M7" s="64"/>
      <c r="N7" s="64"/>
      <c r="O7" s="64"/>
      <c r="P7" s="64" t="s">
        <v>3</v>
      </c>
      <c r="Q7" s="64"/>
      <c r="R7" s="64"/>
      <c r="S7" s="64"/>
      <c r="T7" s="64"/>
      <c r="U7" s="64"/>
      <c r="V7" s="64"/>
      <c r="W7" s="64" t="s">
        <v>4</v>
      </c>
      <c r="X7" s="64"/>
      <c r="Y7" s="64"/>
      <c r="Z7" s="64"/>
      <c r="AA7" s="64"/>
      <c r="AB7" s="64"/>
      <c r="AC7" s="64"/>
      <c r="AD7" s="64" t="s">
        <v>5</v>
      </c>
      <c r="AE7" s="64"/>
      <c r="AF7" s="64"/>
      <c r="AG7" s="64"/>
      <c r="AH7" s="64"/>
      <c r="AI7" s="64"/>
      <c r="AJ7" s="64"/>
      <c r="AK7" s="3"/>
      <c r="AL7" s="64" t="s">
        <v>6</v>
      </c>
      <c r="AM7" s="64"/>
      <c r="AN7" s="64"/>
      <c r="AO7" s="64"/>
      <c r="AP7" s="64"/>
      <c r="AQ7" s="64"/>
      <c r="AR7" s="64"/>
      <c r="AS7" s="64"/>
      <c r="AT7" s="64" t="s">
        <v>7</v>
      </c>
      <c r="AU7" s="64"/>
      <c r="AV7" s="64"/>
      <c r="AW7" s="64"/>
      <c r="AX7" s="64"/>
      <c r="AY7" s="64"/>
      <c r="AZ7" s="64"/>
      <c r="BA7" s="64"/>
      <c r="BB7" s="64" t="s">
        <v>8</v>
      </c>
      <c r="BC7" s="64"/>
      <c r="BD7" s="64"/>
      <c r="BE7" s="64"/>
      <c r="BF7" s="64"/>
      <c r="BG7" s="64"/>
      <c r="BH7" s="64"/>
      <c r="BI7" s="6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1" t="str">
        <f>データ!I6</f>
        <v>法非適用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農業集落排水</v>
      </c>
      <c r="Q8" s="71"/>
      <c r="R8" s="71"/>
      <c r="S8" s="71"/>
      <c r="T8" s="71"/>
      <c r="U8" s="71"/>
      <c r="V8" s="71"/>
      <c r="W8" s="71" t="str">
        <f>データ!L6</f>
        <v>F3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68">
        <f>データ!S6</f>
        <v>9308</v>
      </c>
      <c r="AM8" s="68"/>
      <c r="AN8" s="68"/>
      <c r="AO8" s="68"/>
      <c r="AP8" s="68"/>
      <c r="AQ8" s="68"/>
      <c r="AR8" s="68"/>
      <c r="AS8" s="68"/>
      <c r="AT8" s="67">
        <f>データ!T6</f>
        <v>194.84</v>
      </c>
      <c r="AU8" s="67"/>
      <c r="AV8" s="67"/>
      <c r="AW8" s="67"/>
      <c r="AX8" s="67"/>
      <c r="AY8" s="67"/>
      <c r="AZ8" s="67"/>
      <c r="BA8" s="67"/>
      <c r="BB8" s="67">
        <f>データ!U6</f>
        <v>47.77</v>
      </c>
      <c r="BC8" s="67"/>
      <c r="BD8" s="67"/>
      <c r="BE8" s="67"/>
      <c r="BF8" s="67"/>
      <c r="BG8" s="67"/>
      <c r="BH8" s="67"/>
      <c r="BI8" s="67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4" t="s">
        <v>12</v>
      </c>
      <c r="C9" s="64"/>
      <c r="D9" s="64"/>
      <c r="E9" s="64"/>
      <c r="F9" s="64"/>
      <c r="G9" s="64"/>
      <c r="H9" s="64"/>
      <c r="I9" s="64" t="s">
        <v>13</v>
      </c>
      <c r="J9" s="64"/>
      <c r="K9" s="64"/>
      <c r="L9" s="64"/>
      <c r="M9" s="64"/>
      <c r="N9" s="64"/>
      <c r="O9" s="64"/>
      <c r="P9" s="64" t="s">
        <v>14</v>
      </c>
      <c r="Q9" s="64"/>
      <c r="R9" s="64"/>
      <c r="S9" s="64"/>
      <c r="T9" s="64"/>
      <c r="U9" s="64"/>
      <c r="V9" s="64"/>
      <c r="W9" s="64" t="s">
        <v>15</v>
      </c>
      <c r="X9" s="64"/>
      <c r="Y9" s="64"/>
      <c r="Z9" s="64"/>
      <c r="AA9" s="64"/>
      <c r="AB9" s="64"/>
      <c r="AC9" s="64"/>
      <c r="AD9" s="64" t="s">
        <v>16</v>
      </c>
      <c r="AE9" s="64"/>
      <c r="AF9" s="64"/>
      <c r="AG9" s="64"/>
      <c r="AH9" s="64"/>
      <c r="AI9" s="64"/>
      <c r="AJ9" s="64"/>
      <c r="AK9" s="3"/>
      <c r="AL9" s="64" t="s">
        <v>17</v>
      </c>
      <c r="AM9" s="64"/>
      <c r="AN9" s="64"/>
      <c r="AO9" s="64"/>
      <c r="AP9" s="64"/>
      <c r="AQ9" s="64"/>
      <c r="AR9" s="64"/>
      <c r="AS9" s="64"/>
      <c r="AT9" s="64" t="s">
        <v>18</v>
      </c>
      <c r="AU9" s="64"/>
      <c r="AV9" s="64"/>
      <c r="AW9" s="64"/>
      <c r="AX9" s="64"/>
      <c r="AY9" s="64"/>
      <c r="AZ9" s="64"/>
      <c r="BA9" s="64"/>
      <c r="BB9" s="64" t="s">
        <v>19</v>
      </c>
      <c r="BC9" s="64"/>
      <c r="BD9" s="64"/>
      <c r="BE9" s="64"/>
      <c r="BF9" s="64"/>
      <c r="BG9" s="64"/>
      <c r="BH9" s="64"/>
      <c r="BI9" s="64"/>
      <c r="BJ9" s="3"/>
      <c r="BK9" s="3"/>
      <c r="BL9" s="65" t="s">
        <v>20</v>
      </c>
      <c r="BM9" s="66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7" t="str">
        <f>データ!N6</f>
        <v>-</v>
      </c>
      <c r="C10" s="67"/>
      <c r="D10" s="67"/>
      <c r="E10" s="67"/>
      <c r="F10" s="67"/>
      <c r="G10" s="67"/>
      <c r="H10" s="67"/>
      <c r="I10" s="67" t="str">
        <f>データ!O6</f>
        <v>該当数値なし</v>
      </c>
      <c r="J10" s="67"/>
      <c r="K10" s="67"/>
      <c r="L10" s="67"/>
      <c r="M10" s="67"/>
      <c r="N10" s="67"/>
      <c r="O10" s="67"/>
      <c r="P10" s="67">
        <f>データ!P6</f>
        <v>5.36</v>
      </c>
      <c r="Q10" s="67"/>
      <c r="R10" s="67"/>
      <c r="S10" s="67"/>
      <c r="T10" s="67"/>
      <c r="U10" s="67"/>
      <c r="V10" s="67"/>
      <c r="W10" s="67">
        <f>データ!Q6</f>
        <v>95.52</v>
      </c>
      <c r="X10" s="67"/>
      <c r="Y10" s="67"/>
      <c r="Z10" s="67"/>
      <c r="AA10" s="67"/>
      <c r="AB10" s="67"/>
      <c r="AC10" s="67"/>
      <c r="AD10" s="68">
        <f>データ!R6</f>
        <v>2800</v>
      </c>
      <c r="AE10" s="68"/>
      <c r="AF10" s="68"/>
      <c r="AG10" s="68"/>
      <c r="AH10" s="68"/>
      <c r="AI10" s="68"/>
      <c r="AJ10" s="68"/>
      <c r="AK10" s="2"/>
      <c r="AL10" s="68">
        <f>データ!V6</f>
        <v>492</v>
      </c>
      <c r="AM10" s="68"/>
      <c r="AN10" s="68"/>
      <c r="AO10" s="68"/>
      <c r="AP10" s="68"/>
      <c r="AQ10" s="68"/>
      <c r="AR10" s="68"/>
      <c r="AS10" s="68"/>
      <c r="AT10" s="67">
        <f>データ!W6</f>
        <v>0.48</v>
      </c>
      <c r="AU10" s="67"/>
      <c r="AV10" s="67"/>
      <c r="AW10" s="67"/>
      <c r="AX10" s="67"/>
      <c r="AY10" s="67"/>
      <c r="AZ10" s="67"/>
      <c r="BA10" s="67"/>
      <c r="BB10" s="67">
        <f>データ!X6</f>
        <v>1025</v>
      </c>
      <c r="BC10" s="67"/>
      <c r="BD10" s="67"/>
      <c r="BE10" s="67"/>
      <c r="BF10" s="67"/>
      <c r="BG10" s="67"/>
      <c r="BH10" s="67"/>
      <c r="BI10" s="67"/>
      <c r="BJ10" s="2"/>
      <c r="BK10" s="2"/>
      <c r="BL10" s="57" t="s">
        <v>22</v>
      </c>
      <c r="BM10" s="58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24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 x14ac:dyDescent="0.15">
      <c r="A14" s="2"/>
      <c r="B14" s="61" t="s">
        <v>25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41" t="s">
        <v>26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3"/>
    </row>
    <row r="15" spans="1:78" ht="13.5" customHeight="1" x14ac:dyDescent="0.15">
      <c r="A15" s="2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6"/>
      <c r="BK15" s="2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6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7" t="s">
        <v>122</v>
      </c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9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7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9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7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9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7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9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7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9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7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9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7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9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7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9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7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9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7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9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7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9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7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9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7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9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7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9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7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9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7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9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7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9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7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9"/>
    </row>
    <row r="34" spans="1:78" ht="13.5" customHeight="1" x14ac:dyDescent="0.15">
      <c r="A34" s="2"/>
      <c r="B34" s="16"/>
      <c r="C34" s="53" t="s">
        <v>27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19"/>
      <c r="R34" s="53" t="s">
        <v>28</v>
      </c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19"/>
      <c r="AG34" s="53" t="s">
        <v>29</v>
      </c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19"/>
      <c r="AV34" s="53" t="s">
        <v>30</v>
      </c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18"/>
      <c r="BK34" s="2"/>
      <c r="BL34" s="47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9"/>
    </row>
    <row r="35" spans="1:78" ht="13.5" customHeight="1" x14ac:dyDescent="0.15">
      <c r="A35" s="2"/>
      <c r="B35" s="16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19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19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19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18"/>
      <c r="BK35" s="2"/>
      <c r="BL35" s="47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9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7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9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7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9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7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9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7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9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7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9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7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9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7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9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7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9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0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2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1" t="s">
        <v>31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3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4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6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7" t="s">
        <v>123</v>
      </c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9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7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9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7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9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7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9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7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9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7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9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7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9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7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9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7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9"/>
    </row>
    <row r="56" spans="1:78" ht="13.5" customHeight="1" x14ac:dyDescent="0.15">
      <c r="A56" s="2"/>
      <c r="B56" s="16"/>
      <c r="C56" s="53" t="s">
        <v>32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19"/>
      <c r="R56" s="53" t="s">
        <v>33</v>
      </c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19"/>
      <c r="AG56" s="53" t="s">
        <v>34</v>
      </c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19"/>
      <c r="AV56" s="53" t="s">
        <v>35</v>
      </c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18"/>
      <c r="BK56" s="2"/>
      <c r="BL56" s="47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9"/>
    </row>
    <row r="57" spans="1:78" ht="13.5" customHeight="1" x14ac:dyDescent="0.15">
      <c r="A57" s="2"/>
      <c r="B57" s="16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19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19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19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18"/>
      <c r="BK57" s="2"/>
      <c r="BL57" s="47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9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7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9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7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9"/>
    </row>
    <row r="60" spans="1:78" ht="13.5" customHeight="1" x14ac:dyDescent="0.15">
      <c r="A60" s="2"/>
      <c r="B60" s="54" t="s">
        <v>36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6"/>
      <c r="BK60" s="2"/>
      <c r="BL60" s="47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9"/>
    </row>
    <row r="61" spans="1:78" ht="13.5" customHeight="1" x14ac:dyDescent="0.15">
      <c r="A61" s="2"/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6"/>
      <c r="BK61" s="2"/>
      <c r="BL61" s="47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9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7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9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0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52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1" t="s">
        <v>37</v>
      </c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3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4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6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7" t="s">
        <v>124</v>
      </c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 x14ac:dyDescent="0.15">
      <c r="A79" s="2"/>
      <c r="B79" s="16"/>
      <c r="C79" s="53" t="s">
        <v>38</v>
      </c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19"/>
      <c r="V79" s="19"/>
      <c r="W79" s="53" t="s">
        <v>39</v>
      </c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19"/>
      <c r="AP79" s="19"/>
      <c r="AQ79" s="53" t="s">
        <v>40</v>
      </c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17"/>
      <c r="BJ79" s="18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 x14ac:dyDescent="0.15">
      <c r="A80" s="2"/>
      <c r="B80" s="16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19"/>
      <c r="V80" s="19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19"/>
      <c r="AP80" s="19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17"/>
      <c r="BJ80" s="18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 x14ac:dyDescent="0.15">
      <c r="B86" s="25"/>
      <c r="C86" s="25"/>
      <c r="D86" s="25"/>
      <c r="E86" s="25" t="str">
        <f>データ!AI6</f>
        <v/>
      </c>
      <c r="F86" s="25" t="s">
        <v>55</v>
      </c>
      <c r="G86" s="25" t="s">
        <v>55</v>
      </c>
      <c r="H86" s="25" t="str">
        <f>データ!BP6</f>
        <v>【814.89】</v>
      </c>
      <c r="I86" s="25" t="str">
        <f>データ!CA6</f>
        <v>【60.64】</v>
      </c>
      <c r="J86" s="25" t="str">
        <f>データ!CL6</f>
        <v>【255.52】</v>
      </c>
      <c r="K86" s="25" t="str">
        <f>データ!CW6</f>
        <v>【52.49】</v>
      </c>
      <c r="L86" s="25" t="str">
        <f>データ!DH6</f>
        <v>【85.49】</v>
      </c>
      <c r="M86" s="25" t="s">
        <v>55</v>
      </c>
      <c r="N86" s="25" t="s">
        <v>55</v>
      </c>
      <c r="O86" s="25" t="str">
        <f>データ!EO6</f>
        <v>【0.11】</v>
      </c>
    </row>
  </sheetData>
  <sheetProtection algorithmName="SHA-512" hashValue="H4wuklk6fX/HrU5rS9nyWM2HqSmyLRzJoMSt1tw7X/WBaITSTf+6wT9xZ8Zjl8nT515M02Ffd2SZbBfldDcz/Q==" saltValue="aKuzpNbfZuXnma7+zW9lQw==" spinCount="100000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56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 x14ac:dyDescent="0.15">
      <c r="A2" s="27" t="s">
        <v>57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 x14ac:dyDescent="0.15">
      <c r="A3" s="27" t="s">
        <v>58</v>
      </c>
      <c r="B3" s="28" t="s">
        <v>59</v>
      </c>
      <c r="C3" s="28" t="s">
        <v>60</v>
      </c>
      <c r="D3" s="28" t="s">
        <v>61</v>
      </c>
      <c r="E3" s="28" t="s">
        <v>62</v>
      </c>
      <c r="F3" s="28" t="s">
        <v>63</v>
      </c>
      <c r="G3" s="28" t="s">
        <v>64</v>
      </c>
      <c r="H3" s="76" t="s">
        <v>65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66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67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7" t="s">
        <v>68</v>
      </c>
      <c r="B4" s="29"/>
      <c r="C4" s="29"/>
      <c r="D4" s="29"/>
      <c r="E4" s="29"/>
      <c r="F4" s="29"/>
      <c r="G4" s="29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69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70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71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72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73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74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75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76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77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78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79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7" t="s">
        <v>80</v>
      </c>
      <c r="B5" s="30"/>
      <c r="C5" s="30"/>
      <c r="D5" s="30"/>
      <c r="E5" s="30"/>
      <c r="F5" s="30"/>
      <c r="G5" s="30"/>
      <c r="H5" s="31" t="s">
        <v>81</v>
      </c>
      <c r="I5" s="31" t="s">
        <v>82</v>
      </c>
      <c r="J5" s="31" t="s">
        <v>83</v>
      </c>
      <c r="K5" s="31" t="s">
        <v>84</v>
      </c>
      <c r="L5" s="31" t="s">
        <v>85</v>
      </c>
      <c r="M5" s="31" t="s">
        <v>5</v>
      </c>
      <c r="N5" s="31" t="s">
        <v>86</v>
      </c>
      <c r="O5" s="31" t="s">
        <v>87</v>
      </c>
      <c r="P5" s="31" t="s">
        <v>88</v>
      </c>
      <c r="Q5" s="31" t="s">
        <v>89</v>
      </c>
      <c r="R5" s="31" t="s">
        <v>90</v>
      </c>
      <c r="S5" s="31" t="s">
        <v>91</v>
      </c>
      <c r="T5" s="31" t="s">
        <v>92</v>
      </c>
      <c r="U5" s="31" t="s">
        <v>93</v>
      </c>
      <c r="V5" s="31" t="s">
        <v>94</v>
      </c>
      <c r="W5" s="31" t="s">
        <v>95</v>
      </c>
      <c r="X5" s="31" t="s">
        <v>96</v>
      </c>
      <c r="Y5" s="31" t="s">
        <v>97</v>
      </c>
      <c r="Z5" s="31" t="s">
        <v>98</v>
      </c>
      <c r="AA5" s="31" t="s">
        <v>99</v>
      </c>
      <c r="AB5" s="31" t="s">
        <v>100</v>
      </c>
      <c r="AC5" s="31" t="s">
        <v>101</v>
      </c>
      <c r="AD5" s="31" t="s">
        <v>102</v>
      </c>
      <c r="AE5" s="31" t="s">
        <v>103</v>
      </c>
      <c r="AF5" s="31" t="s">
        <v>104</v>
      </c>
      <c r="AG5" s="31" t="s">
        <v>105</v>
      </c>
      <c r="AH5" s="31" t="s">
        <v>106</v>
      </c>
      <c r="AI5" s="31" t="s">
        <v>43</v>
      </c>
      <c r="AJ5" s="31" t="s">
        <v>97</v>
      </c>
      <c r="AK5" s="31" t="s">
        <v>98</v>
      </c>
      <c r="AL5" s="31" t="s">
        <v>99</v>
      </c>
      <c r="AM5" s="31" t="s">
        <v>100</v>
      </c>
      <c r="AN5" s="31" t="s">
        <v>101</v>
      </c>
      <c r="AO5" s="31" t="s">
        <v>102</v>
      </c>
      <c r="AP5" s="31" t="s">
        <v>103</v>
      </c>
      <c r="AQ5" s="31" t="s">
        <v>104</v>
      </c>
      <c r="AR5" s="31" t="s">
        <v>105</v>
      </c>
      <c r="AS5" s="31" t="s">
        <v>106</v>
      </c>
      <c r="AT5" s="31" t="s">
        <v>107</v>
      </c>
      <c r="AU5" s="31" t="s">
        <v>97</v>
      </c>
      <c r="AV5" s="31" t="s">
        <v>98</v>
      </c>
      <c r="AW5" s="31" t="s">
        <v>99</v>
      </c>
      <c r="AX5" s="31" t="s">
        <v>100</v>
      </c>
      <c r="AY5" s="31" t="s">
        <v>101</v>
      </c>
      <c r="AZ5" s="31" t="s">
        <v>102</v>
      </c>
      <c r="BA5" s="31" t="s">
        <v>103</v>
      </c>
      <c r="BB5" s="31" t="s">
        <v>104</v>
      </c>
      <c r="BC5" s="31" t="s">
        <v>105</v>
      </c>
      <c r="BD5" s="31" t="s">
        <v>106</v>
      </c>
      <c r="BE5" s="31" t="s">
        <v>107</v>
      </c>
      <c r="BF5" s="31" t="s">
        <v>97</v>
      </c>
      <c r="BG5" s="31" t="s">
        <v>98</v>
      </c>
      <c r="BH5" s="31" t="s">
        <v>99</v>
      </c>
      <c r="BI5" s="31" t="s">
        <v>100</v>
      </c>
      <c r="BJ5" s="31" t="s">
        <v>101</v>
      </c>
      <c r="BK5" s="31" t="s">
        <v>102</v>
      </c>
      <c r="BL5" s="31" t="s">
        <v>103</v>
      </c>
      <c r="BM5" s="31" t="s">
        <v>104</v>
      </c>
      <c r="BN5" s="31" t="s">
        <v>105</v>
      </c>
      <c r="BO5" s="31" t="s">
        <v>106</v>
      </c>
      <c r="BP5" s="31" t="s">
        <v>107</v>
      </c>
      <c r="BQ5" s="31" t="s">
        <v>97</v>
      </c>
      <c r="BR5" s="31" t="s">
        <v>98</v>
      </c>
      <c r="BS5" s="31" t="s">
        <v>99</v>
      </c>
      <c r="BT5" s="31" t="s">
        <v>100</v>
      </c>
      <c r="BU5" s="31" t="s">
        <v>101</v>
      </c>
      <c r="BV5" s="31" t="s">
        <v>102</v>
      </c>
      <c r="BW5" s="31" t="s">
        <v>103</v>
      </c>
      <c r="BX5" s="31" t="s">
        <v>104</v>
      </c>
      <c r="BY5" s="31" t="s">
        <v>105</v>
      </c>
      <c r="BZ5" s="31" t="s">
        <v>106</v>
      </c>
      <c r="CA5" s="31" t="s">
        <v>107</v>
      </c>
      <c r="CB5" s="31" t="s">
        <v>97</v>
      </c>
      <c r="CC5" s="31" t="s">
        <v>98</v>
      </c>
      <c r="CD5" s="31" t="s">
        <v>99</v>
      </c>
      <c r="CE5" s="31" t="s">
        <v>100</v>
      </c>
      <c r="CF5" s="31" t="s">
        <v>101</v>
      </c>
      <c r="CG5" s="31" t="s">
        <v>102</v>
      </c>
      <c r="CH5" s="31" t="s">
        <v>103</v>
      </c>
      <c r="CI5" s="31" t="s">
        <v>104</v>
      </c>
      <c r="CJ5" s="31" t="s">
        <v>105</v>
      </c>
      <c r="CK5" s="31" t="s">
        <v>106</v>
      </c>
      <c r="CL5" s="31" t="s">
        <v>107</v>
      </c>
      <c r="CM5" s="31" t="s">
        <v>97</v>
      </c>
      <c r="CN5" s="31" t="s">
        <v>98</v>
      </c>
      <c r="CO5" s="31" t="s">
        <v>99</v>
      </c>
      <c r="CP5" s="31" t="s">
        <v>100</v>
      </c>
      <c r="CQ5" s="31" t="s">
        <v>101</v>
      </c>
      <c r="CR5" s="31" t="s">
        <v>102</v>
      </c>
      <c r="CS5" s="31" t="s">
        <v>103</v>
      </c>
      <c r="CT5" s="31" t="s">
        <v>104</v>
      </c>
      <c r="CU5" s="31" t="s">
        <v>105</v>
      </c>
      <c r="CV5" s="31" t="s">
        <v>106</v>
      </c>
      <c r="CW5" s="31" t="s">
        <v>107</v>
      </c>
      <c r="CX5" s="31" t="s">
        <v>97</v>
      </c>
      <c r="CY5" s="31" t="s">
        <v>98</v>
      </c>
      <c r="CZ5" s="31" t="s">
        <v>99</v>
      </c>
      <c r="DA5" s="31" t="s">
        <v>100</v>
      </c>
      <c r="DB5" s="31" t="s">
        <v>101</v>
      </c>
      <c r="DC5" s="31" t="s">
        <v>102</v>
      </c>
      <c r="DD5" s="31" t="s">
        <v>103</v>
      </c>
      <c r="DE5" s="31" t="s">
        <v>104</v>
      </c>
      <c r="DF5" s="31" t="s">
        <v>105</v>
      </c>
      <c r="DG5" s="31" t="s">
        <v>106</v>
      </c>
      <c r="DH5" s="31" t="s">
        <v>107</v>
      </c>
      <c r="DI5" s="31" t="s">
        <v>97</v>
      </c>
      <c r="DJ5" s="31" t="s">
        <v>98</v>
      </c>
      <c r="DK5" s="31" t="s">
        <v>99</v>
      </c>
      <c r="DL5" s="31" t="s">
        <v>100</v>
      </c>
      <c r="DM5" s="31" t="s">
        <v>101</v>
      </c>
      <c r="DN5" s="31" t="s">
        <v>102</v>
      </c>
      <c r="DO5" s="31" t="s">
        <v>103</v>
      </c>
      <c r="DP5" s="31" t="s">
        <v>104</v>
      </c>
      <c r="DQ5" s="31" t="s">
        <v>105</v>
      </c>
      <c r="DR5" s="31" t="s">
        <v>106</v>
      </c>
      <c r="DS5" s="31" t="s">
        <v>107</v>
      </c>
      <c r="DT5" s="31" t="s">
        <v>97</v>
      </c>
      <c r="DU5" s="31" t="s">
        <v>98</v>
      </c>
      <c r="DV5" s="31" t="s">
        <v>99</v>
      </c>
      <c r="DW5" s="31" t="s">
        <v>100</v>
      </c>
      <c r="DX5" s="31" t="s">
        <v>101</v>
      </c>
      <c r="DY5" s="31" t="s">
        <v>102</v>
      </c>
      <c r="DZ5" s="31" t="s">
        <v>103</v>
      </c>
      <c r="EA5" s="31" t="s">
        <v>104</v>
      </c>
      <c r="EB5" s="31" t="s">
        <v>105</v>
      </c>
      <c r="EC5" s="31" t="s">
        <v>106</v>
      </c>
      <c r="ED5" s="31" t="s">
        <v>107</v>
      </c>
      <c r="EE5" s="31" t="s">
        <v>97</v>
      </c>
      <c r="EF5" s="31" t="s">
        <v>98</v>
      </c>
      <c r="EG5" s="31" t="s">
        <v>99</v>
      </c>
      <c r="EH5" s="31" t="s">
        <v>100</v>
      </c>
      <c r="EI5" s="31" t="s">
        <v>101</v>
      </c>
      <c r="EJ5" s="31" t="s">
        <v>102</v>
      </c>
      <c r="EK5" s="31" t="s">
        <v>103</v>
      </c>
      <c r="EL5" s="31" t="s">
        <v>104</v>
      </c>
      <c r="EM5" s="31" t="s">
        <v>105</v>
      </c>
      <c r="EN5" s="31" t="s">
        <v>106</v>
      </c>
      <c r="EO5" s="31" t="s">
        <v>107</v>
      </c>
    </row>
    <row r="6" spans="1:145" s="35" customFormat="1" x14ac:dyDescent="0.15">
      <c r="A6" s="27" t="s">
        <v>108</v>
      </c>
      <c r="B6" s="32">
        <f>B7</f>
        <v>2017</v>
      </c>
      <c r="C6" s="32">
        <f t="shared" ref="C6:X6" si="3">C7</f>
        <v>364681</v>
      </c>
      <c r="D6" s="32">
        <f t="shared" si="3"/>
        <v>47</v>
      </c>
      <c r="E6" s="32">
        <f t="shared" si="3"/>
        <v>17</v>
      </c>
      <c r="F6" s="32">
        <f t="shared" si="3"/>
        <v>5</v>
      </c>
      <c r="G6" s="32">
        <f t="shared" si="3"/>
        <v>0</v>
      </c>
      <c r="H6" s="32" t="str">
        <f t="shared" si="3"/>
        <v>徳島県　つるぎ町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農業集落排水</v>
      </c>
      <c r="L6" s="32" t="str">
        <f t="shared" si="3"/>
        <v>F3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5.36</v>
      </c>
      <c r="Q6" s="33">
        <f t="shared" si="3"/>
        <v>95.52</v>
      </c>
      <c r="R6" s="33">
        <f t="shared" si="3"/>
        <v>2800</v>
      </c>
      <c r="S6" s="33">
        <f t="shared" si="3"/>
        <v>9308</v>
      </c>
      <c r="T6" s="33">
        <f t="shared" si="3"/>
        <v>194.84</v>
      </c>
      <c r="U6" s="33">
        <f t="shared" si="3"/>
        <v>47.77</v>
      </c>
      <c r="V6" s="33">
        <f t="shared" si="3"/>
        <v>492</v>
      </c>
      <c r="W6" s="33">
        <f t="shared" si="3"/>
        <v>0.48</v>
      </c>
      <c r="X6" s="33">
        <f t="shared" si="3"/>
        <v>1025</v>
      </c>
      <c r="Y6" s="34">
        <f>IF(Y7="",NA(),Y7)</f>
        <v>104.03</v>
      </c>
      <c r="Z6" s="34">
        <f t="shared" ref="Z6:AH6" si="4">IF(Z7="",NA(),Z7)</f>
        <v>99.2</v>
      </c>
      <c r="AA6" s="34">
        <f t="shared" si="4"/>
        <v>99.9</v>
      </c>
      <c r="AB6" s="34">
        <f t="shared" si="4"/>
        <v>99.56</v>
      </c>
      <c r="AC6" s="34">
        <f t="shared" si="4"/>
        <v>100.78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3">
        <f>IF(BF7="",NA(),BF7)</f>
        <v>0</v>
      </c>
      <c r="BG6" s="33">
        <f t="shared" ref="BG6:BO6" si="7">IF(BG7="",NA(),BG7)</f>
        <v>0</v>
      </c>
      <c r="BH6" s="33">
        <f t="shared" si="7"/>
        <v>0</v>
      </c>
      <c r="BI6" s="33">
        <f t="shared" si="7"/>
        <v>0</v>
      </c>
      <c r="BJ6" s="33">
        <f t="shared" si="7"/>
        <v>0</v>
      </c>
      <c r="BK6" s="34">
        <f t="shared" si="7"/>
        <v>1117.1099999999999</v>
      </c>
      <c r="BL6" s="34">
        <f t="shared" si="7"/>
        <v>1161.05</v>
      </c>
      <c r="BM6" s="34">
        <f t="shared" si="7"/>
        <v>979.89</v>
      </c>
      <c r="BN6" s="34">
        <f t="shared" si="7"/>
        <v>1051.43</v>
      </c>
      <c r="BO6" s="34">
        <f t="shared" si="7"/>
        <v>982.29</v>
      </c>
      <c r="BP6" s="33" t="str">
        <f>IF(BP7="","",IF(BP7="-","【-】","【"&amp;SUBSTITUTE(TEXT(BP7,"#,##0.00"),"-","△")&amp;"】"))</f>
        <v>【814.89】</v>
      </c>
      <c r="BQ6" s="34">
        <f>IF(BQ7="",NA(),BQ7)</f>
        <v>66.510000000000005</v>
      </c>
      <c r="BR6" s="34">
        <f t="shared" ref="BR6:BZ6" si="8">IF(BR7="",NA(),BR7)</f>
        <v>42.38</v>
      </c>
      <c r="BS6" s="34">
        <f t="shared" si="8"/>
        <v>63.89</v>
      </c>
      <c r="BT6" s="34">
        <f t="shared" si="8"/>
        <v>64.28</v>
      </c>
      <c r="BU6" s="34">
        <f t="shared" si="8"/>
        <v>64.64</v>
      </c>
      <c r="BV6" s="34">
        <f t="shared" si="8"/>
        <v>41.04</v>
      </c>
      <c r="BW6" s="34">
        <f t="shared" si="8"/>
        <v>41.08</v>
      </c>
      <c r="BX6" s="34">
        <f t="shared" si="8"/>
        <v>41.34</v>
      </c>
      <c r="BY6" s="34">
        <f t="shared" si="8"/>
        <v>40.06</v>
      </c>
      <c r="BZ6" s="34">
        <f t="shared" si="8"/>
        <v>41.25</v>
      </c>
      <c r="CA6" s="33" t="str">
        <f>IF(CA7="","",IF(CA7="-","【-】","【"&amp;SUBSTITUTE(TEXT(CA7,"#,##0.00"),"-","△")&amp;"】"))</f>
        <v>【60.64】</v>
      </c>
      <c r="CB6" s="34">
        <f>IF(CB7="",NA(),CB7)</f>
        <v>200.75</v>
      </c>
      <c r="CC6" s="34">
        <f t="shared" ref="CC6:CK6" si="9">IF(CC7="",NA(),CC7)</f>
        <v>321.05</v>
      </c>
      <c r="CD6" s="34">
        <f t="shared" si="9"/>
        <v>217.9</v>
      </c>
      <c r="CE6" s="34">
        <f t="shared" si="9"/>
        <v>229.85</v>
      </c>
      <c r="CF6" s="34">
        <f t="shared" si="9"/>
        <v>222.98</v>
      </c>
      <c r="CG6" s="34">
        <f t="shared" si="9"/>
        <v>357.08</v>
      </c>
      <c r="CH6" s="34">
        <f t="shared" si="9"/>
        <v>378.08</v>
      </c>
      <c r="CI6" s="34">
        <f t="shared" si="9"/>
        <v>357.49</v>
      </c>
      <c r="CJ6" s="34">
        <f t="shared" si="9"/>
        <v>355.22</v>
      </c>
      <c r="CK6" s="34">
        <f t="shared" si="9"/>
        <v>334.48</v>
      </c>
      <c r="CL6" s="33" t="str">
        <f>IF(CL7="","",IF(CL7="-","【-】","【"&amp;SUBSTITUTE(TEXT(CL7,"#,##0.00"),"-","△")&amp;"】"))</f>
        <v>【255.52】</v>
      </c>
      <c r="CM6" s="34">
        <f>IF(CM7="",NA(),CM7)</f>
        <v>55.2</v>
      </c>
      <c r="CN6" s="34">
        <f t="shared" ref="CN6:CV6" si="10">IF(CN7="",NA(),CN7)</f>
        <v>58.82</v>
      </c>
      <c r="CO6" s="34">
        <f t="shared" si="10"/>
        <v>57.92</v>
      </c>
      <c r="CP6" s="34">
        <f t="shared" si="10"/>
        <v>57.92</v>
      </c>
      <c r="CQ6" s="34">
        <f t="shared" si="10"/>
        <v>56.56</v>
      </c>
      <c r="CR6" s="34">
        <f t="shared" si="10"/>
        <v>45.95</v>
      </c>
      <c r="CS6" s="34">
        <f t="shared" si="10"/>
        <v>44.69</v>
      </c>
      <c r="CT6" s="34">
        <f t="shared" si="10"/>
        <v>44.69</v>
      </c>
      <c r="CU6" s="34">
        <f t="shared" si="10"/>
        <v>42.84</v>
      </c>
      <c r="CV6" s="34">
        <f t="shared" si="10"/>
        <v>40.93</v>
      </c>
      <c r="CW6" s="33" t="str">
        <f>IF(CW7="","",IF(CW7="-","【-】","【"&amp;SUBSTITUTE(TEXT(CW7,"#,##0.00"),"-","△")&amp;"】"))</f>
        <v>【52.49】</v>
      </c>
      <c r="CX6" s="34">
        <f>IF(CX7="",NA(),CX7)</f>
        <v>99.43</v>
      </c>
      <c r="CY6" s="34">
        <f t="shared" ref="CY6:DG6" si="11">IF(CY7="",NA(),CY7)</f>
        <v>99.43</v>
      </c>
      <c r="CZ6" s="34">
        <f t="shared" si="11"/>
        <v>99.44</v>
      </c>
      <c r="DA6" s="34">
        <f t="shared" si="11"/>
        <v>93.99</v>
      </c>
      <c r="DB6" s="34">
        <f t="shared" si="11"/>
        <v>94.31</v>
      </c>
      <c r="DC6" s="34">
        <f t="shared" si="11"/>
        <v>71.97</v>
      </c>
      <c r="DD6" s="34">
        <f t="shared" si="11"/>
        <v>70.59</v>
      </c>
      <c r="DE6" s="34">
        <f t="shared" si="11"/>
        <v>69.67</v>
      </c>
      <c r="DF6" s="34">
        <f t="shared" si="11"/>
        <v>66.3</v>
      </c>
      <c r="DG6" s="34">
        <f t="shared" si="11"/>
        <v>62.73</v>
      </c>
      <c r="DH6" s="33" t="str">
        <f>IF(DH7="","",IF(DH7="-","【-】","【"&amp;SUBSTITUTE(TEXT(DH7,"#,##0.00"),"-","△")&amp;"】"))</f>
        <v>【85.49】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3">
        <f>IF(EE7="",NA(),EE7)</f>
        <v>0</v>
      </c>
      <c r="EF6" s="33">
        <f t="shared" ref="EF6:EN6" si="14">IF(EF7="",NA(),EF7)</f>
        <v>0</v>
      </c>
      <c r="EG6" s="33">
        <f t="shared" si="14"/>
        <v>0</v>
      </c>
      <c r="EH6" s="33">
        <f t="shared" si="14"/>
        <v>0</v>
      </c>
      <c r="EI6" s="33">
        <f t="shared" si="14"/>
        <v>0</v>
      </c>
      <c r="EJ6" s="34">
        <f t="shared" si="14"/>
        <v>0.04</v>
      </c>
      <c r="EK6" s="34">
        <f t="shared" si="14"/>
        <v>7.0000000000000007E-2</v>
      </c>
      <c r="EL6" s="34">
        <f t="shared" si="14"/>
        <v>0.02</v>
      </c>
      <c r="EM6" s="34">
        <f t="shared" si="14"/>
        <v>0.03</v>
      </c>
      <c r="EN6" s="33">
        <f t="shared" si="14"/>
        <v>0</v>
      </c>
      <c r="EO6" s="33" t="str">
        <f>IF(EO7="","",IF(EO7="-","【-】","【"&amp;SUBSTITUTE(TEXT(EO7,"#,##0.00"),"-","△")&amp;"】"))</f>
        <v>【0.11】</v>
      </c>
    </row>
    <row r="7" spans="1:145" s="35" customFormat="1" x14ac:dyDescent="0.15">
      <c r="A7" s="27"/>
      <c r="B7" s="36">
        <v>2017</v>
      </c>
      <c r="C7" s="36">
        <v>364681</v>
      </c>
      <c r="D7" s="36">
        <v>47</v>
      </c>
      <c r="E7" s="36">
        <v>17</v>
      </c>
      <c r="F7" s="36">
        <v>5</v>
      </c>
      <c r="G7" s="36">
        <v>0</v>
      </c>
      <c r="H7" s="36" t="s">
        <v>109</v>
      </c>
      <c r="I7" s="36" t="s">
        <v>110</v>
      </c>
      <c r="J7" s="36" t="s">
        <v>111</v>
      </c>
      <c r="K7" s="36" t="s">
        <v>112</v>
      </c>
      <c r="L7" s="36" t="s">
        <v>113</v>
      </c>
      <c r="M7" s="36" t="s">
        <v>114</v>
      </c>
      <c r="N7" s="37" t="s">
        <v>115</v>
      </c>
      <c r="O7" s="37" t="s">
        <v>116</v>
      </c>
      <c r="P7" s="37">
        <v>5.36</v>
      </c>
      <c r="Q7" s="37">
        <v>95.52</v>
      </c>
      <c r="R7" s="37">
        <v>2800</v>
      </c>
      <c r="S7" s="37">
        <v>9308</v>
      </c>
      <c r="T7" s="37">
        <v>194.84</v>
      </c>
      <c r="U7" s="37">
        <v>47.77</v>
      </c>
      <c r="V7" s="37">
        <v>492</v>
      </c>
      <c r="W7" s="37">
        <v>0.48</v>
      </c>
      <c r="X7" s="37">
        <v>1025</v>
      </c>
      <c r="Y7" s="37">
        <v>104.03</v>
      </c>
      <c r="Z7" s="37">
        <v>99.2</v>
      </c>
      <c r="AA7" s="37">
        <v>99.9</v>
      </c>
      <c r="AB7" s="37">
        <v>99.56</v>
      </c>
      <c r="AC7" s="37">
        <v>100.78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0</v>
      </c>
      <c r="BG7" s="37">
        <v>0</v>
      </c>
      <c r="BH7" s="37">
        <v>0</v>
      </c>
      <c r="BI7" s="37">
        <v>0</v>
      </c>
      <c r="BJ7" s="37">
        <v>0</v>
      </c>
      <c r="BK7" s="37">
        <v>1117.1099999999999</v>
      </c>
      <c r="BL7" s="37">
        <v>1161.05</v>
      </c>
      <c r="BM7" s="37">
        <v>979.89</v>
      </c>
      <c r="BN7" s="37">
        <v>1051.43</v>
      </c>
      <c r="BO7" s="37">
        <v>982.29</v>
      </c>
      <c r="BP7" s="37">
        <v>814.89</v>
      </c>
      <c r="BQ7" s="37">
        <v>66.510000000000005</v>
      </c>
      <c r="BR7" s="37">
        <v>42.38</v>
      </c>
      <c r="BS7" s="37">
        <v>63.89</v>
      </c>
      <c r="BT7" s="37">
        <v>64.28</v>
      </c>
      <c r="BU7" s="37">
        <v>64.64</v>
      </c>
      <c r="BV7" s="37">
        <v>41.04</v>
      </c>
      <c r="BW7" s="37">
        <v>41.08</v>
      </c>
      <c r="BX7" s="37">
        <v>41.34</v>
      </c>
      <c r="BY7" s="37">
        <v>40.06</v>
      </c>
      <c r="BZ7" s="37">
        <v>41.25</v>
      </c>
      <c r="CA7" s="37">
        <v>60.64</v>
      </c>
      <c r="CB7" s="37">
        <v>200.75</v>
      </c>
      <c r="CC7" s="37">
        <v>321.05</v>
      </c>
      <c r="CD7" s="37">
        <v>217.9</v>
      </c>
      <c r="CE7" s="37">
        <v>229.85</v>
      </c>
      <c r="CF7" s="37">
        <v>222.98</v>
      </c>
      <c r="CG7" s="37">
        <v>357.08</v>
      </c>
      <c r="CH7" s="37">
        <v>378.08</v>
      </c>
      <c r="CI7" s="37">
        <v>357.49</v>
      </c>
      <c r="CJ7" s="37">
        <v>355.22</v>
      </c>
      <c r="CK7" s="37">
        <v>334.48</v>
      </c>
      <c r="CL7" s="37">
        <v>255.52</v>
      </c>
      <c r="CM7" s="37">
        <v>55.2</v>
      </c>
      <c r="CN7" s="37">
        <v>58.82</v>
      </c>
      <c r="CO7" s="37">
        <v>57.92</v>
      </c>
      <c r="CP7" s="37">
        <v>57.92</v>
      </c>
      <c r="CQ7" s="37">
        <v>56.56</v>
      </c>
      <c r="CR7" s="37">
        <v>45.95</v>
      </c>
      <c r="CS7" s="37">
        <v>44.69</v>
      </c>
      <c r="CT7" s="37">
        <v>44.69</v>
      </c>
      <c r="CU7" s="37">
        <v>42.84</v>
      </c>
      <c r="CV7" s="37">
        <v>40.93</v>
      </c>
      <c r="CW7" s="37">
        <v>52.49</v>
      </c>
      <c r="CX7" s="37">
        <v>99.43</v>
      </c>
      <c r="CY7" s="37">
        <v>99.43</v>
      </c>
      <c r="CZ7" s="37">
        <v>99.44</v>
      </c>
      <c r="DA7" s="37">
        <v>93.99</v>
      </c>
      <c r="DB7" s="37">
        <v>94.31</v>
      </c>
      <c r="DC7" s="37">
        <v>71.97</v>
      </c>
      <c r="DD7" s="37">
        <v>70.59</v>
      </c>
      <c r="DE7" s="37">
        <v>69.67</v>
      </c>
      <c r="DF7" s="37">
        <v>66.3</v>
      </c>
      <c r="DG7" s="37">
        <v>62.73</v>
      </c>
      <c r="DH7" s="37">
        <v>85.49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>
        <v>0</v>
      </c>
      <c r="EF7" s="37">
        <v>0</v>
      </c>
      <c r="EG7" s="37">
        <v>0</v>
      </c>
      <c r="EH7" s="37">
        <v>0</v>
      </c>
      <c r="EI7" s="37">
        <v>0</v>
      </c>
      <c r="EJ7" s="37">
        <v>0.04</v>
      </c>
      <c r="EK7" s="37">
        <v>7.0000000000000007E-2</v>
      </c>
      <c r="EL7" s="37">
        <v>0.02</v>
      </c>
      <c r="EM7" s="37">
        <v>0.03</v>
      </c>
      <c r="EN7" s="37">
        <v>0</v>
      </c>
      <c r="EO7" s="37">
        <v>0.11</v>
      </c>
    </row>
    <row r="8" spans="1:145" x14ac:dyDescent="0.1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 x14ac:dyDescent="0.15">
      <c r="A9" s="39"/>
      <c r="B9" s="39" t="s">
        <v>117</v>
      </c>
      <c r="C9" s="39" t="s">
        <v>118</v>
      </c>
      <c r="D9" s="39" t="s">
        <v>119</v>
      </c>
      <c r="E9" s="39" t="s">
        <v>120</v>
      </c>
      <c r="F9" s="39" t="s">
        <v>121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 x14ac:dyDescent="0.15">
      <c r="A10" s="39" t="s">
        <v>59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dcterms:created xsi:type="dcterms:W3CDTF">2018-12-03T09:29:00Z</dcterms:created>
  <dcterms:modified xsi:type="dcterms:W3CDTF">2019-01-23T00:44:54Z</dcterms:modified>
  <cp:category/>
</cp:coreProperties>
</file>