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mc:AlternateContent xmlns:mc="http://schemas.openxmlformats.org/markup-compatibility/2006">
    <mc:Choice Requires="x15">
      <x15ac:absPath xmlns:x15ac="http://schemas.microsoft.com/office/spreadsheetml/2010/11/ac" url="E:\"/>
    </mc:Choice>
  </mc:AlternateContent>
  <workbookProtection workbookAlgorithmName="SHA-512" workbookHashValue="4uIlvC6KF77gw0jbL1NV9eyD4a9PpvULlUtwk1UbGT9Axpoj/v1Hn6Ee6J+FlLu2SHb6leYfVbbL724dUa+nBw==" workbookSaltValue="MkGE9dk4E5DzTg3DFlp8f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B10" i="4"/>
  <c r="AD8" i="4"/>
  <c r="I8" i="4"/>
  <c r="B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<sst xmlns="http://schemas.openxmlformats.org/spreadsheetml/2006/main" count="240" uniqueCount="126">
  <si>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</si>
  <si>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</si>
  <si>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</si>
  <si>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</si>
  <si>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</si>
  <si>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</si>
  <si>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</si>
  <si>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</si>
  <si>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</si>
  <si>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</si>
  <si>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</si>
  <si>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</si>
  <si>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</si>
  <si>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</si>
  <si>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</si>
  <si>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</si>
  <si>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</si>
  <si>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</si>
  <si>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</si>
  <si>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</si>
  <si>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</si>
  <si>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</si>
  <si>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</si>
  <si>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</si>
  <si>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</si>
  <si>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</si>
  <si>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</si>
  <si>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</si>
  <si>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</si>
  <si>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</si>
  <si>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</si>
  <si>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</si>
  <si>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</si>
  <si>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</si>
  <si>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</si>
  <si>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</si>
  <si>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</si>
  <si>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</si>
  <si>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</si>
  <si>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</si>
  <si>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</si>
  <si>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</si>
  <si>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</si>
  <si>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</si>
  <si>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</si>
  <si>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</si>
  <si>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</si>
  <si>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</si>
  <si>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</si>
  <si>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</si>
  <si>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</si>
  <si>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</si>
  <si>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</si>
  <si>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</si>
  <si>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</si>
  <si>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</si>
  <si>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</si>
  <si>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</si>
  <si>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</si>
  <si>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</si>
  <si>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</si>
  <si>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</si>
  <si>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</si>
  <si>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</si>
  <si>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</si>
  <si>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</si>
  <si>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</si>
  <si>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</si>
  <si>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</si>
  <si>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</si>
  <si>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</si>
  <si>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</si>
  <si>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</si>
  <si>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</si>
  <si>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</si>
  <si>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</si>
  <si>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</si>
  <si>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</si>
  <si>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</si>
  <si>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</si>
  <si>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</si>
  <si>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</si>
  <si>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</si>
  <si>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</si>
  <si>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</si>
  <si>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</si>
  <si>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</si>
  <si>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</si>
  <si>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</si>
  <si>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</si>
  <si>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</si>
  <si>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</si>
  <si>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</si>
  <si>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</si>
  <si>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</si>
  <si>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</si>
  <si>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</si>
  <si>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</si>
  <si>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</si>
  <si>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</si>
  <si>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</si>
  <si>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</si>
  <si>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</si>
  <si>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</si>
  <si>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</si>
  <si>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</si>
  <si>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</si>
  <si>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</si>
  <si>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</si>
  <si>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</si>
  <si>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松茂町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</si>
  <si>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</si>
  <si>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</si>
  <si>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</si>
  <si>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</si>
  <si>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</si>
  <si>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</si>
  <si>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</si>
  <si>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</si>
  <si>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</si>
  <si>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</si>
  <si>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</si>
  <si>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</si>
  <si>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汚水処理場や中継ポンプ場の故障や取替にかかる修繕費は年々増加してきているが、管渠に関しては、更新や修繕は行っていない。今後、初期に整備済みの区域については更新計画が必要となってくる。</t>
    <phoneticPr fontId="4"/>
  </si>
  <si>
    <t>　農業集落排水事業の収益的収支比率や経費回収率が100％を下回っており、施設の維持管理に掛かる費用や地方債の償還金が、一般会計からの繰入金がなければ使用料収入では賄えない経営状況にある。
　今後は、未接続世帯へ農業集落排水地区の農業用排水の水質保全及び生活環境の改善への理解を得るための啓発に力を入れ接続率の向上、使用料収入の増加に向けた取組みと汚水処理費の削減が必要である。</t>
    <rPh sb="1" eb="3">
      <t>ノウギョウ</t>
    </rPh>
    <rPh sb="3" eb="5">
      <t>シュウラク</t>
    </rPh>
    <rPh sb="5" eb="7">
      <t>ハイスイ</t>
    </rPh>
    <rPh sb="7" eb="9">
      <t>ジギョウ</t>
    </rPh>
    <rPh sb="18" eb="20">
      <t>ケイヒ</t>
    </rPh>
    <rPh sb="20" eb="22">
      <t>カイシュウ</t>
    </rPh>
    <rPh sb="22" eb="23">
      <t>リツ</t>
    </rPh>
    <rPh sb="29" eb="31">
      <t>シタマワ</t>
    </rPh>
    <rPh sb="41" eb="43">
      <t>カンリ</t>
    </rPh>
    <rPh sb="50" eb="53">
      <t>チホウサイ</t>
    </rPh>
    <rPh sb="54" eb="56">
      <t>ショウカン</t>
    </rPh>
    <rPh sb="56" eb="57">
      <t>キン</t>
    </rPh>
    <rPh sb="105" eb="111">
      <t>ノウギョウシュウラクハイスイ</t>
    </rPh>
    <rPh sb="173" eb="175">
      <t>オスイ</t>
    </rPh>
    <rPh sb="175" eb="177">
      <t>ショリ</t>
    </rPh>
    <rPh sb="177" eb="178">
      <t>ヒ</t>
    </rPh>
    <rPh sb="179" eb="181">
      <t>サクゲン</t>
    </rPh>
    <phoneticPr fontId="4"/>
  </si>
  <si>
    <t>収益的収支比率が100％を下回っており、単年度の収支が赤字であるのは、農業集落排水への接続率が伸び悩んでおり、使用料収入と維持管理費等の収支がアンバランスであることが原因といえる。また収益については、使用料金では維持管理費や地方債償還金が賄いきれていないため、一般会計からの繰入金に依存している状態である。　　　　　　　　　　　　　　　　　　　　経費回収率についても100％を下回っているが、平成28年度に使用料金の算定方式を改正したため、当該指標は類似団体平均値や全国平均を上回っており、改善されたといえる。　　　　　　　　　　　　　　　　　　　　　　　　　　　　　　　　水洗化率は過去5年間の伸び率が横ばいで、平均値より20％下回っている。　　　　　　　　　　　　　　　　　　　　　　　すべての数値を100％に近づけるためには、接続率を上げ、使用料収入の増加と汚水処理費の削減が必要である。</t>
    <rPh sb="43" eb="45">
      <t>セツゾク</t>
    </rPh>
    <rPh sb="55" eb="58">
      <t>シヨウリョウ</t>
    </rPh>
    <rPh sb="58" eb="60">
      <t>シュウニュウ</t>
    </rPh>
    <rPh sb="92" eb="94">
      <t>シュウエキ</t>
    </rPh>
    <rPh sb="103" eb="104">
      <t>キン</t>
    </rPh>
    <rPh sb="112" eb="115">
      <t>チホウサイ</t>
    </rPh>
    <rPh sb="115" eb="118">
      <t>ショウカンキン</t>
    </rPh>
    <rPh sb="141" eb="143">
      <t>イゾン</t>
    </rPh>
    <rPh sb="147" eb="149">
      <t>ジョウタイ</t>
    </rPh>
    <rPh sb="173" eb="175">
      <t>ケイヒ</t>
    </rPh>
    <rPh sb="175" eb="177">
      <t>カイシュウ</t>
    </rPh>
    <rPh sb="177" eb="178">
      <t>リツ</t>
    </rPh>
    <rPh sb="188" eb="189">
      <t>シタ</t>
    </rPh>
    <rPh sb="189" eb="190">
      <t>マワ</t>
    </rPh>
    <rPh sb="206" eb="207">
      <t>キン</t>
    </rPh>
    <rPh sb="208" eb="210">
      <t>サンテイ</t>
    </rPh>
    <rPh sb="210" eb="212">
      <t>ホウシキ</t>
    </rPh>
    <rPh sb="225" eb="227">
      <t>ルイジ</t>
    </rPh>
    <rPh sb="227" eb="229">
      <t>ダンタイ</t>
    </rPh>
    <rPh sb="229" eb="231">
      <t>ヘイキン</t>
    </rPh>
    <rPh sb="231" eb="232">
      <t>チ</t>
    </rPh>
    <rPh sb="233" eb="235">
      <t>ゼンコク</t>
    </rPh>
    <rPh sb="245" eb="247">
      <t>カイゼン</t>
    </rPh>
    <rPh sb="287" eb="290">
      <t>スイセンカ</t>
    </rPh>
    <rPh sb="290" eb="291">
      <t>リツ</t>
    </rPh>
    <rPh sb="292" eb="294">
      <t>カコ</t>
    </rPh>
    <rPh sb="302" eb="303">
      <t>ヨコ</t>
    </rPh>
    <rPh sb="307" eb="309">
      <t>ヘイキン</t>
    </rPh>
    <rPh sb="309" eb="310">
      <t>チ</t>
    </rPh>
    <rPh sb="315" eb="317">
      <t>シタマワ</t>
    </rPh>
    <rPh sb="349" eb="351">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</si>
</sst>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B3-448B-BB2E-B00D1ECFAB2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ECB3-448B-BB2E-B00D1ECFAB2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52.14</c:v>
                </c:pt>
                <c:pt idx="1">
                  <c:v>52.14</c:v>
                </c:pt>
                <c:pt idx="2">
                  <c:v>56.25</c:v>
                </c:pt>
                <c:pt idx="3">
                  <c:v>55.43</c:v>
                </c:pt>
                <c:pt idx="4">
                  <c:v>53.78</c:v>
                </c:pt>
              </c:numCache>
            </c:numRef>
          </c:val>
          <c:extLst>
            <c:ext xmlns:c16="http://schemas.microsoft.com/office/drawing/2014/chart" uri="{C3380CC4-5D6E-409C-BE32-E72D297353CC}">
              <c16:uniqueId val="{00000000-6547-41E1-8F0B-CF490AC7D55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6547-41E1-8F0B-CF490AC7D55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64</c:v>
                </c:pt>
                <c:pt idx="1">
                  <c:v>64.44</c:v>
                </c:pt>
                <c:pt idx="2">
                  <c:v>65.209999999999994</c:v>
                </c:pt>
                <c:pt idx="3">
                  <c:v>64.31</c:v>
                </c:pt>
                <c:pt idx="4">
                  <c:v>63.03</c:v>
                </c:pt>
              </c:numCache>
            </c:numRef>
          </c:val>
          <c:extLst>
            <c:ext xmlns:c16="http://schemas.microsoft.com/office/drawing/2014/chart" uri="{C3380CC4-5D6E-409C-BE32-E72D297353CC}">
              <c16:uniqueId val="{00000000-361D-4B5C-85F5-76CA90CB5E8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361D-4B5C-85F5-76CA90CB5E8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73.94</c:v>
                </c:pt>
                <c:pt idx="1">
                  <c:v>73.8</c:v>
                </c:pt>
                <c:pt idx="2">
                  <c:v>71.19</c:v>
                </c:pt>
                <c:pt idx="3">
                  <c:v>76.41</c:v>
                </c:pt>
                <c:pt idx="4">
                  <c:v>76.319999999999993</c:v>
                </c:pt>
              </c:numCache>
            </c:numRef>
          </c:val>
          <c:extLst>
            <c:ext xmlns:c16="http://schemas.microsoft.com/office/drawing/2014/chart" uri="{C3380CC4-5D6E-409C-BE32-E72D297353CC}">
              <c16:uniqueId val="{00000000-6E99-4E00-8B31-79701B86CF6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99-4E00-8B31-79701B86CF6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BE-4D40-B523-02B575828AF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BE-4D40-B523-02B575828AF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34-4B26-87D9-FF832D8F982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34-4B26-87D9-FF832D8F982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57-40BE-A8D1-95700F6BFA3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57-40BE-A8D1-95700F6BFA3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A9-45C5-9C1E-55FE7305A11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A9-45C5-9C1E-55FE7305A11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583.49</c:v>
                </c:pt>
                <c:pt idx="1">
                  <c:v>469.48</c:v>
                </c:pt>
                <c:pt idx="2">
                  <c:v>607.78</c:v>
                </c:pt>
                <c:pt idx="3" formatCode="#,##0.00;&quot;△&quot;#,##0.00">
                  <c:v>0</c:v>
                </c:pt>
                <c:pt idx="4" formatCode="#,##0.00;&quot;△&quot;#,##0.00">
                  <c:v>0</c:v>
                </c:pt>
              </c:numCache>
            </c:numRef>
          </c:val>
          <c:extLst>
            <c:ext xmlns:c16="http://schemas.microsoft.com/office/drawing/2014/chart" uri="{C3380CC4-5D6E-409C-BE32-E72D297353CC}">
              <c16:uniqueId val="{00000000-784E-448C-AB62-97476B54717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784E-448C-AB62-97476B54717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34.92</c:v>
                </c:pt>
                <c:pt idx="1">
                  <c:v>36.89</c:v>
                </c:pt>
                <c:pt idx="2">
                  <c:v>38.11</c:v>
                </c:pt>
                <c:pt idx="3">
                  <c:v>65.69</c:v>
                </c:pt>
                <c:pt idx="4">
                  <c:v>62.71</c:v>
                </c:pt>
              </c:numCache>
            </c:numRef>
          </c:val>
          <c:extLst>
            <c:ext xmlns:c16="http://schemas.microsoft.com/office/drawing/2014/chart" uri="{C3380CC4-5D6E-409C-BE32-E72D297353CC}">
              <c16:uniqueId val="{00000000-92B3-4A27-BA4A-C85415E13DD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92B3-4A27-BA4A-C85415E13DD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223.58</c:v>
                </c:pt>
                <c:pt idx="1">
                  <c:v>220.65</c:v>
                </c:pt>
                <c:pt idx="2">
                  <c:v>218.78</c:v>
                </c:pt>
                <c:pt idx="3">
                  <c:v>208.09</c:v>
                </c:pt>
                <c:pt idx="4">
                  <c:v>230.66</c:v>
                </c:pt>
              </c:numCache>
            </c:numRef>
          </c:val>
          <c:extLst>
            <c:ext xmlns:c16="http://schemas.microsoft.com/office/drawing/2014/chart" uri="{C3380CC4-5D6E-409C-BE32-E72D297353CC}">
              <c16:uniqueId val="{00000000-4853-45F0-B101-15A5F4B6B27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4853-45F0-B101-15A5F4B6B27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徳島県　松茂町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15184</v>
      </c>
      <c r="AM8" s="49"/>
      <c r="AN8" s="49"/>
      <c r="AO8" s="49"/>
      <c r="AP8" s="49"/>
      <c r="AQ8" s="49"/>
      <c r="AR8" s="49"/>
      <c r="AS8" s="49"/>
      <c r="AT8" s="44">
        <f>データ!T6</f>
        <v>14.24</v>
      </c>
      <c r="AU8" s="44"/>
      <c r="AV8" s="44"/>
      <c r="AW8" s="44"/>
      <c r="AX8" s="44"/>
      <c r="AY8" s="44"/>
      <c r="AZ8" s="44"/>
      <c r="BA8" s="44"/>
      <c r="BB8" s="44">
        <f>データ!U6</f>
        <v>1066.29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10.78</v>
      </c>
      <c r="Q10" s="44"/>
      <c r="R10" s="44"/>
      <c r="S10" s="44"/>
      <c r="T10" s="44"/>
      <c r="U10" s="44"/>
      <c r="V10" s="44"/>
      <c r="W10" s="44">
        <f>データ!Q6</f>
        <v>100</v>
      </c>
      <c r="X10" s="44"/>
      <c r="Y10" s="44"/>
      <c r="Z10" s="44"/>
      <c r="AA10" s="44"/>
      <c r="AB10" s="44"/>
      <c r="AC10" s="44"/>
      <c r="AD10" s="49">
        <f>データ!R6</f>
        <v>2618</v>
      </c>
      <c r="AE10" s="49"/>
      <c r="AF10" s="49"/>
      <c r="AG10" s="49"/>
      <c r="AH10" s="49"/>
      <c r="AI10" s="49"/>
      <c r="AJ10" s="49"/>
      <c r="AK10" s="2"/>
      <c r="AL10" s="49">
        <f>データ!V6</f>
        <v>1631</v>
      </c>
      <c r="AM10" s="49"/>
      <c r="AN10" s="49"/>
      <c r="AO10" s="49"/>
      <c r="AP10" s="49"/>
      <c r="AQ10" s="49"/>
      <c r="AR10" s="49"/>
      <c r="AS10" s="49"/>
      <c r="AT10" s="44">
        <f>データ!W6</f>
        <v>1.2</v>
      </c>
      <c r="AU10" s="44"/>
      <c r="AV10" s="44"/>
      <c r="AW10" s="44"/>
      <c r="AX10" s="44"/>
      <c r="AY10" s="44"/>
      <c r="AZ10" s="44"/>
      <c r="BA10" s="44"/>
      <c r="BB10" s="44">
        <f>データ!X6</f>
        <v>1359.17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Uxcz0PCOutS6c50qDwBytQRr3p88GPA6Nk5uqAyTMZZSfq02w6RwarLaVVMxsWoz8iEKyp2gV1wKfm/4yk4MyQ==" saltValue="aV/j+5NFYzBUgnZSjpWkD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364011</v>
      </c>
      <c r="D6" s="32">
        <f t="shared" si="3"/>
        <v>47</v>
      </c>
      <c r="E6" s="32">
        <f t="shared" si="3"/>
        <v>17</v>
      </c>
      <c r="F6" s="32">
        <f t="shared" si="3"/>
        <v>5</v>
      </c>
      <c r="G6" s="32">
        <f t="shared" si="3"/>
        <v>0</v>
      </c>
      <c r="H6" s="32" t="str">
        <f t="shared" si="3"/>
        <v>徳島県　松茂町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10.78</v>
      </c>
      <c r="Q6" s="33">
        <f t="shared" si="3"/>
        <v>100</v>
      </c>
      <c r="R6" s="33">
        <f t="shared" si="3"/>
        <v>2618</v>
      </c>
      <c r="S6" s="33">
        <f t="shared" si="3"/>
        <v>15184</v>
      </c>
      <c r="T6" s="33">
        <f t="shared" si="3"/>
        <v>14.24</v>
      </c>
      <c r="U6" s="33">
        <f t="shared" si="3"/>
        <v>1066.29</v>
      </c>
      <c r="V6" s="33">
        <f t="shared" si="3"/>
        <v>1631</v>
      </c>
      <c r="W6" s="33">
        <f t="shared" si="3"/>
        <v>1.2</v>
      </c>
      <c r="X6" s="33">
        <f t="shared" si="3"/>
        <v>1359.17</v>
      </c>
      <c r="Y6" s="34">
        <f>IF(Y7="",NA(),Y7)</f>
        <v>73.94</v>
      </c>
      <c r="Z6" s="34">
        <f t="shared" ref="Z6:AH6" si="4">IF(Z7="",NA(),Z7)</f>
        <v>73.8</v>
      </c>
      <c r="AA6" s="34">
        <f t="shared" si="4"/>
        <v>71.19</v>
      </c>
      <c r="AB6" s="34">
        <f t="shared" si="4"/>
        <v>76.41</v>
      </c>
      <c r="AC6" s="34">
        <f t="shared" si="4"/>
        <v>76.319999999999993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583.49</v>
      </c>
      <c r="BG6" s="34">
        <f t="shared" ref="BG6:BO6" si="7">IF(BG7="",NA(),BG7)</f>
        <v>469.48</v>
      </c>
      <c r="BH6" s="34">
        <f t="shared" si="7"/>
        <v>607.78</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34.92</v>
      </c>
      <c r="BR6" s="34">
        <f t="shared" ref="BR6:BZ6" si="8">IF(BR7="",NA(),BR7)</f>
        <v>36.89</v>
      </c>
      <c r="BS6" s="34">
        <f t="shared" si="8"/>
        <v>38.11</v>
      </c>
      <c r="BT6" s="34">
        <f t="shared" si="8"/>
        <v>65.69</v>
      </c>
      <c r="BU6" s="34">
        <f t="shared" si="8"/>
        <v>62.71</v>
      </c>
      <c r="BV6" s="34">
        <f t="shared" si="8"/>
        <v>50.9</v>
      </c>
      <c r="BW6" s="34">
        <f t="shared" si="8"/>
        <v>50.82</v>
      </c>
      <c r="BX6" s="34">
        <f t="shared" si="8"/>
        <v>52.19</v>
      </c>
      <c r="BY6" s="34">
        <f t="shared" si="8"/>
        <v>55.32</v>
      </c>
      <c r="BZ6" s="34">
        <f t="shared" si="8"/>
        <v>59.8</v>
      </c>
      <c r="CA6" s="33" t="str">
        <f>IF(CA7="","",IF(CA7="-","【-】","【"&amp;SUBSTITUTE(TEXT(CA7,"#,##0.00"),"-","△")&amp;"】"))</f>
        <v>【60.64】</v>
      </c>
      <c r="CB6" s="34">
        <f>IF(CB7="",NA(),CB7)</f>
        <v>223.58</v>
      </c>
      <c r="CC6" s="34">
        <f t="shared" ref="CC6:CK6" si="9">IF(CC7="",NA(),CC7)</f>
        <v>220.65</v>
      </c>
      <c r="CD6" s="34">
        <f t="shared" si="9"/>
        <v>218.78</v>
      </c>
      <c r="CE6" s="34">
        <f t="shared" si="9"/>
        <v>208.09</v>
      </c>
      <c r="CF6" s="34">
        <f t="shared" si="9"/>
        <v>230.66</v>
      </c>
      <c r="CG6" s="34">
        <f t="shared" si="9"/>
        <v>293.27</v>
      </c>
      <c r="CH6" s="34">
        <f t="shared" si="9"/>
        <v>300.52</v>
      </c>
      <c r="CI6" s="34">
        <f t="shared" si="9"/>
        <v>296.14</v>
      </c>
      <c r="CJ6" s="34">
        <f t="shared" si="9"/>
        <v>283.17</v>
      </c>
      <c r="CK6" s="34">
        <f t="shared" si="9"/>
        <v>263.76</v>
      </c>
      <c r="CL6" s="33" t="str">
        <f>IF(CL7="","",IF(CL7="-","【-】","【"&amp;SUBSTITUTE(TEXT(CL7,"#,##0.00"),"-","△")&amp;"】"))</f>
        <v>【255.52】</v>
      </c>
      <c r="CM6" s="34">
        <f>IF(CM7="",NA(),CM7)</f>
        <v>52.14</v>
      </c>
      <c r="CN6" s="34">
        <f t="shared" ref="CN6:CV6" si="10">IF(CN7="",NA(),CN7)</f>
        <v>52.14</v>
      </c>
      <c r="CO6" s="34">
        <f t="shared" si="10"/>
        <v>56.25</v>
      </c>
      <c r="CP6" s="34">
        <f t="shared" si="10"/>
        <v>55.43</v>
      </c>
      <c r="CQ6" s="34">
        <f t="shared" si="10"/>
        <v>53.78</v>
      </c>
      <c r="CR6" s="34">
        <f t="shared" si="10"/>
        <v>53.78</v>
      </c>
      <c r="CS6" s="34">
        <f t="shared" si="10"/>
        <v>53.24</v>
      </c>
      <c r="CT6" s="34">
        <f t="shared" si="10"/>
        <v>52.31</v>
      </c>
      <c r="CU6" s="34">
        <f t="shared" si="10"/>
        <v>60.65</v>
      </c>
      <c r="CV6" s="34">
        <f t="shared" si="10"/>
        <v>51.75</v>
      </c>
      <c r="CW6" s="33" t="str">
        <f>IF(CW7="","",IF(CW7="-","【-】","【"&amp;SUBSTITUTE(TEXT(CW7,"#,##0.00"),"-","△")&amp;"】"))</f>
        <v>【52.49】</v>
      </c>
      <c r="CX6" s="34">
        <f>IF(CX7="",NA(),CX7)</f>
        <v>64</v>
      </c>
      <c r="CY6" s="34">
        <f t="shared" ref="CY6:DG6" si="11">IF(CY7="",NA(),CY7)</f>
        <v>64.44</v>
      </c>
      <c r="CZ6" s="34">
        <f t="shared" si="11"/>
        <v>65.209999999999994</v>
      </c>
      <c r="DA6" s="34">
        <f t="shared" si="11"/>
        <v>64.31</v>
      </c>
      <c r="DB6" s="34">
        <f t="shared" si="11"/>
        <v>63.03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364011</v>
      </c>
      <c r="D7" s="36">
        <v>47</v>
      </c>
      <c r="E7" s="36">
        <v>17</v>
      </c>
      <c r="F7" s="36">
        <v>5</v>
      </c>
      <c r="G7" s="36">
        <v>0</v>
      </c>
      <c r="H7" s="36" t="s">
        <v>110</v>
      </c>
      <c r="I7" s="36" t="s">
        <v>111</v>
      </c>
      <c r="J7" s="36" t="s">
        <v>112</v>
      </c>
      <c r="K7" s="36" t="s">
        <v>113</v>
      </c>
      <c r="L7" s="36" t="s">
        <v>114</v>
      </c>
      <c r="M7" s="36" t="s">
        <v>115</v>
      </c>
      <c r="N7" s="37" t="s">
        <v>116</v>
      </c>
      <c r="O7" s="37" t="s">
        <v>117</v>
      </c>
      <c r="P7" s="37">
        <v>10.78</v>
      </c>
      <c r="Q7" s="37">
        <v>100</v>
      </c>
      <c r="R7" s="37">
        <v>2618</v>
      </c>
      <c r="S7" s="37">
        <v>15184</v>
      </c>
      <c r="T7" s="37">
        <v>14.24</v>
      </c>
      <c r="U7" s="37">
        <v>1066.29</v>
      </c>
      <c r="V7" s="37">
        <v>1631</v>
      </c>
      <c r="W7" s="37">
        <v>1.2</v>
      </c>
      <c r="X7" s="37">
        <v>1359.17</v>
      </c>
      <c r="Y7" s="37">
        <v>73.94</v>
      </c>
      <c r="Z7" s="37">
        <v>73.8</v>
      </c>
      <c r="AA7" s="37">
        <v>71.19</v>
      </c>
      <c r="AB7" s="37">
        <v>76.41</v>
      </c>
      <c r="AC7" s="37">
        <v>76.319999999999993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583.49</v>
      </c>
      <c r="BG7" s="37">
        <v>469.48</v>
      </c>
      <c r="BH7" s="37">
        <v>607.78</v>
      </c>
      <c r="BI7" s="37">
        <v>0</v>
      </c>
      <c r="BJ7" s="37">
        <v>0</v>
      </c>
      <c r="BK7" s="37">
        <v>1126.77</v>
      </c>
      <c r="BL7" s="37">
        <v>1044.8</v>
      </c>
      <c r="BM7" s="37">
        <v>1081.8</v>
      </c>
      <c r="BN7" s="37">
        <v>974.93</v>
      </c>
      <c r="BO7" s="37">
        <v>855.8</v>
      </c>
      <c r="BP7" s="37">
        <v>814.89</v>
      </c>
      <c r="BQ7" s="37">
        <v>34.92</v>
      </c>
      <c r="BR7" s="37">
        <v>36.89</v>
      </c>
      <c r="BS7" s="37">
        <v>38.11</v>
      </c>
      <c r="BT7" s="37">
        <v>65.69</v>
      </c>
      <c r="BU7" s="37">
        <v>62.71</v>
      </c>
      <c r="BV7" s="37">
        <v>50.9</v>
      </c>
      <c r="BW7" s="37">
        <v>50.82</v>
      </c>
      <c r="BX7" s="37">
        <v>52.19</v>
      </c>
      <c r="BY7" s="37">
        <v>55.32</v>
      </c>
      <c r="BZ7" s="37">
        <v>59.8</v>
      </c>
      <c r="CA7" s="37">
        <v>60.64</v>
      </c>
      <c r="CB7" s="37">
        <v>223.58</v>
      </c>
      <c r="CC7" s="37">
        <v>220.65</v>
      </c>
      <c r="CD7" s="37">
        <v>218.78</v>
      </c>
      <c r="CE7" s="37">
        <v>208.09</v>
      </c>
      <c r="CF7" s="37">
        <v>230.66</v>
      </c>
      <c r="CG7" s="37">
        <v>293.27</v>
      </c>
      <c r="CH7" s="37">
        <v>300.52</v>
      </c>
      <c r="CI7" s="37">
        <v>296.14</v>
      </c>
      <c r="CJ7" s="37">
        <v>283.17</v>
      </c>
      <c r="CK7" s="37">
        <v>263.76</v>
      </c>
      <c r="CL7" s="37">
        <v>255.52</v>
      </c>
      <c r="CM7" s="37">
        <v>52.14</v>
      </c>
      <c r="CN7" s="37">
        <v>52.14</v>
      </c>
      <c r="CO7" s="37">
        <v>56.25</v>
      </c>
      <c r="CP7" s="37">
        <v>55.43</v>
      </c>
      <c r="CQ7" s="37">
        <v>53.78</v>
      </c>
      <c r="CR7" s="37">
        <v>53.78</v>
      </c>
      <c r="CS7" s="37">
        <v>53.24</v>
      </c>
      <c r="CT7" s="37">
        <v>52.31</v>
      </c>
      <c r="CU7" s="37">
        <v>60.65</v>
      </c>
      <c r="CV7" s="37">
        <v>51.75</v>
      </c>
      <c r="CW7" s="37">
        <v>52.49</v>
      </c>
      <c r="CX7" s="37">
        <v>64</v>
      </c>
      <c r="CY7" s="37">
        <v>64.44</v>
      </c>
      <c r="CZ7" s="37">
        <v>65.209999999999994</v>
      </c>
      <c r="DA7" s="37">
        <v>64.31</v>
      </c>
      <c r="DB7" s="37">
        <v>63.03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松原弥生</cp:lastModifiedBy>
  <cp:lastPrinted>2019-02-04T02:53:07Z</cp:lastPrinted>
  <dcterms:created xsi:type="dcterms:W3CDTF">2018-12-03T09:28:57Z</dcterms:created>
  <dcterms:modified xsi:type="dcterms:W3CDTF">2019-02-04T03:01:13Z</dcterms:modified>
  <cp:category/>
</cp:coreProperties>
</file>