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L8U0ikyRqCrwVvavxhwA1pdzeTspap954J+XrXKTs3myyVRTf4BdUS81CbCAEOUY2qVxO1MFeUdSp8G9l23fYQ==" workbookSaltValue="2hjraVqVso2Oqs+bHviu9g==" workbookSpinCount="100000" lockStructure="1"/>
  <bookViews>
    <workbookView xWindow="0" yWindow="0" windowWidth="20445" windowHeight="1330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BB10" i="4"/>
  <c r="AT10" i="4"/>
  <c r="AL10" i="4"/>
  <c r="P10" i="4"/>
  <c r="I10" i="4"/>
  <c r="AT8" i="4"/>
  <c r="AL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<sst xmlns="http://schemas.openxmlformats.org/spreadsheetml/2006/main" count="240" uniqueCount="126">
  <si>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</si>
  <si>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</si>
  <si>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</si>
  <si>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</si>
  <si>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</si>
  <si>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</si>
  <si>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</si>
  <si>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</si>
  <si>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</si>
  <si>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</si>
  <si>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</si>
  <si>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</si>
  <si>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</si>
  <si>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</si>
  <si>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</si>
  <si>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</si>
  <si>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</si>
  <si>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</si>
  <si>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</si>
  <si>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</si>
  <si>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</si>
  <si>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</si>
  <si>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</si>
  <si>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</si>
  <si>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</si>
  <si>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</si>
  <si>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</si>
  <si>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</si>
  <si>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</si>
  <si>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</si>
  <si>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</si>
  <si>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</si>
  <si>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</si>
  <si>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</si>
  <si>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</si>
  <si>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</si>
  <si>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</si>
  <si>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</si>
  <si>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</si>
  <si>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</si>
  <si>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</si>
  <si>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</si>
  <si>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</si>
  <si>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</si>
  <si>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</si>
  <si>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</si>
  <si>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</si>
  <si>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</si>
  <si>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</si>
  <si>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</si>
  <si>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</si>
  <si>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</si>
  <si>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</si>
  <si>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</si>
  <si>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</si>
  <si>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</si>
  <si>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</si>
  <si>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</si>
  <si>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</si>
  <si>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</si>
  <si>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</si>
  <si>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</si>
  <si>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</si>
  <si>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</si>
  <si>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</si>
  <si>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</si>
  <si>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</si>
  <si>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</si>
  <si>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</si>
  <si>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</si>
  <si>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</si>
  <si>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</si>
  <si>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</si>
  <si>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</si>
  <si>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</si>
  <si>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</si>
  <si>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</si>
  <si>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</si>
  <si>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</si>
  <si>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</si>
  <si>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</si>
  <si>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</si>
  <si>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</si>
  <si>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</si>
  <si>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</si>
  <si>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</si>
  <si>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</si>
  <si>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</si>
  <si>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</si>
  <si>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</si>
  <si>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</si>
  <si>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</si>
  <si>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</si>
  <si>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</si>
  <si>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</si>
  <si>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</si>
  <si>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</si>
  <si>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</si>
  <si>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</si>
  <si>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</si>
  <si>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</si>
  <si>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</si>
  <si>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</si>
  <si>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</si>
  <si>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</si>
  <si>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</si>
  <si>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</si>
  <si>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</si>
  <si>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</si>
  <si>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</si>
  <si>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海陽町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</si>
  <si>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</si>
  <si>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</si>
  <si>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</si>
  <si>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</si>
  <si>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</si>
  <si>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</si>
  <si>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</si>
  <si>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</si>
  <si>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</si>
  <si>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</si>
  <si>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</si>
  <si>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</si>
  <si>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町内で４処理区を有しており、平成８年から一部供用を開始している。経営については、一般会計からの繰入金に依存している状況である。工事は完了しており、今後加入者の増加が見込まれないため、経費の削減に努めていく。</t>
    <rPh sb="1" eb="3">
      <t>チョウナイ</t>
    </rPh>
    <rPh sb="5" eb="7">
      <t>ショリ</t>
    </rPh>
    <rPh sb="7" eb="8">
      <t>ク</t>
    </rPh>
    <rPh sb="9" eb="10">
      <t>ユウ</t>
    </rPh>
    <rPh sb="15" eb="17">
      <t>ヘイセイ</t>
    </rPh>
    <rPh sb="18" eb="19">
      <t>ネン</t>
    </rPh>
    <rPh sb="21" eb="23">
      <t>イチブ</t>
    </rPh>
    <rPh sb="23" eb="25">
      <t>キョウヨウ</t>
    </rPh>
    <rPh sb="26" eb="28">
      <t>カイシ</t>
    </rPh>
    <rPh sb="33" eb="35">
      <t>ケイエイ</t>
    </rPh>
    <rPh sb="41" eb="43">
      <t>イッパン</t>
    </rPh>
    <rPh sb="43" eb="45">
      <t>カイケイ</t>
    </rPh>
    <rPh sb="48" eb="51">
      <t>クリイレキン</t>
    </rPh>
    <rPh sb="52" eb="54">
      <t>イゾン</t>
    </rPh>
    <rPh sb="58" eb="60">
      <t>ジョウキョウ</t>
    </rPh>
    <rPh sb="64" eb="66">
      <t>コウジ</t>
    </rPh>
    <rPh sb="67" eb="69">
      <t>カンリョウ</t>
    </rPh>
    <rPh sb="74" eb="76">
      <t>コンゴ</t>
    </rPh>
    <rPh sb="76" eb="79">
      <t>カニュウシャ</t>
    </rPh>
    <rPh sb="80" eb="82">
      <t>ゾウカ</t>
    </rPh>
    <rPh sb="83" eb="85">
      <t>ミコ</t>
    </rPh>
    <rPh sb="92" eb="94">
      <t>ケイヒ</t>
    </rPh>
    <rPh sb="95" eb="97">
      <t>サクゲン</t>
    </rPh>
    <rPh sb="98" eb="99">
      <t>ツト</t>
    </rPh>
    <phoneticPr fontId="15"/>
  </si>
  <si>
    <t>　管路の更新には至っていないが、一部施設の老朽化による修繕が発生し、随時対応している。長寿命化対策の策定など、中長期的な修繕計画の策定が必要である。</t>
    <rPh sb="1" eb="2">
      <t>カン</t>
    </rPh>
    <rPh sb="2" eb="3">
      <t>ロ</t>
    </rPh>
    <rPh sb="4" eb="6">
      <t>コウシン</t>
    </rPh>
    <rPh sb="8" eb="9">
      <t>イタ</t>
    </rPh>
    <rPh sb="16" eb="18">
      <t>イチブ</t>
    </rPh>
    <rPh sb="18" eb="20">
      <t>シセツ</t>
    </rPh>
    <rPh sb="21" eb="24">
      <t>ロウキュウカ</t>
    </rPh>
    <rPh sb="27" eb="29">
      <t>シュウゼン</t>
    </rPh>
    <rPh sb="30" eb="32">
      <t>ハッセイ</t>
    </rPh>
    <rPh sb="34" eb="36">
      <t>ズイジ</t>
    </rPh>
    <rPh sb="36" eb="38">
      <t>タイオウ</t>
    </rPh>
    <rPh sb="43" eb="46">
      <t>チョウジュミョウ</t>
    </rPh>
    <rPh sb="46" eb="47">
      <t>カ</t>
    </rPh>
    <rPh sb="47" eb="49">
      <t>タイサク</t>
    </rPh>
    <rPh sb="50" eb="52">
      <t>サクテイ</t>
    </rPh>
    <rPh sb="55" eb="59">
      <t>チュウチョウキテキ</t>
    </rPh>
    <rPh sb="60" eb="62">
      <t>シュウゼン</t>
    </rPh>
    <rPh sb="62" eb="64">
      <t>ケイカク</t>
    </rPh>
    <rPh sb="65" eb="67">
      <t>サクテイ</t>
    </rPh>
    <rPh sb="68" eb="70">
      <t>ヒツヨウ</t>
    </rPh>
    <phoneticPr fontId="15"/>
  </si>
  <si>
    <t>　修繕計画を策定することにより、費用の平均化を図るなど、計画的な経営に努める。
　また、効率的な経営を目指すため、将来的には公共下水道施設との施設統合も検討する。</t>
    <rPh sb="1" eb="3">
      <t>シュウゼン</t>
    </rPh>
    <rPh sb="3" eb="5">
      <t>ケイカク</t>
    </rPh>
    <rPh sb="6" eb="8">
      <t>サクテイ</t>
    </rPh>
    <rPh sb="16" eb="18">
      <t>ヒヨウ</t>
    </rPh>
    <rPh sb="19" eb="21">
      <t>ヘイキン</t>
    </rPh>
    <rPh sb="21" eb="22">
      <t>カ</t>
    </rPh>
    <rPh sb="23" eb="24">
      <t>ハカ</t>
    </rPh>
    <rPh sb="28" eb="31">
      <t>ケイカクテキ</t>
    </rPh>
    <rPh sb="32" eb="34">
      <t>ケイエイ</t>
    </rPh>
    <rPh sb="35" eb="36">
      <t>ツト</t>
    </rPh>
    <rPh sb="44" eb="47">
      <t>コウリツテキ</t>
    </rPh>
    <rPh sb="48" eb="50">
      <t>ケイエイ</t>
    </rPh>
    <rPh sb="51" eb="53">
      <t>メザ</t>
    </rPh>
    <rPh sb="57" eb="60">
      <t>ショウライテキ</t>
    </rPh>
    <rPh sb="62" eb="64">
      <t>コウキョウ</t>
    </rPh>
    <rPh sb="64" eb="67">
      <t>ゲスイドウ</t>
    </rPh>
    <rPh sb="67" eb="69">
      <t>シセツ</t>
    </rPh>
    <rPh sb="71" eb="73">
      <t>シセツ</t>
    </rPh>
    <rPh sb="73" eb="75">
      <t>トウゴウ</t>
    </rPh>
    <rPh sb="76" eb="78">
      <t>ケントウ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</si>
</sst>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AE-4ACF-9C38-C9A712579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830144"/>
        <c:axId val="114062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0.02</c:v>
                </c:pt>
                <c:pt idx="2">
                  <c:v>0.01</c:v>
                </c:pt>
                <c:pt idx="3">
                  <c:v>2.0499999999999998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AE-4ACF-9C38-C9A712579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830144"/>
        <c:axId val="114062080"/>
      </c:lineChart>
      <c:dateAx>
        <c:axId val="113830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062080"/>
        <c:crosses val="autoZero"/>
        <c:auto val="1"/>
        <c:lblOffset val="100"/>
        <c:baseTimeUnit val="years"/>
      </c:dateAx>
      <c:valAx>
        <c:axId val="114062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830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63.94</c:v>
                </c:pt>
                <c:pt idx="1">
                  <c:v>64.790000000000006</c:v>
                </c:pt>
                <c:pt idx="2">
                  <c:v>65.349999999999994</c:v>
                </c:pt>
                <c:pt idx="3">
                  <c:v>56.62</c:v>
                </c:pt>
                <c:pt idx="4">
                  <c:v>54.65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30-43D0-8CFC-0ECB49955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814976"/>
        <c:axId val="118821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53.78</c:v>
                </c:pt>
                <c:pt idx="1">
                  <c:v>53.24</c:v>
                </c:pt>
                <c:pt idx="2">
                  <c:v>52.31</c:v>
                </c:pt>
                <c:pt idx="3">
                  <c:v>60.65</c:v>
                </c:pt>
                <c:pt idx="4">
                  <c:v>51.75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30-43D0-8CFC-0ECB49955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814976"/>
        <c:axId val="118821248"/>
      </c:lineChart>
      <c:dateAx>
        <c:axId val="118814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821248"/>
        <c:crosses val="autoZero"/>
        <c:auto val="1"/>
        <c:lblOffset val="100"/>
        <c:baseTimeUnit val="years"/>
      </c:dateAx>
      <c:valAx>
        <c:axId val="118821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814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81.84</c:v>
                </c:pt>
                <c:pt idx="1">
                  <c:v>83.27</c:v>
                </c:pt>
                <c:pt idx="2">
                  <c:v>81.13</c:v>
                </c:pt>
                <c:pt idx="3">
                  <c:v>80.62</c:v>
                </c:pt>
                <c:pt idx="4">
                  <c:v>80.37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5E-4AD1-98F7-D6F406E1B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856320"/>
        <c:axId val="118866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84.06</c:v>
                </c:pt>
                <c:pt idx="1">
                  <c:v>84.07</c:v>
                </c:pt>
                <c:pt idx="2">
                  <c:v>84.32</c:v>
                </c:pt>
                <c:pt idx="3">
                  <c:v>84.58</c:v>
                </c:pt>
                <c:pt idx="4">
                  <c:v>84.84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5E-4AD1-98F7-D6F406E1B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856320"/>
        <c:axId val="118866688"/>
      </c:lineChart>
      <c:dateAx>
        <c:axId val="11885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866688"/>
        <c:crosses val="autoZero"/>
        <c:auto val="1"/>
        <c:lblOffset val="100"/>
        <c:baseTimeUnit val="years"/>
      </c:dateAx>
      <c:valAx>
        <c:axId val="118866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8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97.5</c:v>
                </c:pt>
                <c:pt idx="1">
                  <c:v>100.61</c:v>
                </c:pt>
                <c:pt idx="2">
                  <c:v>101.55</c:v>
                </c:pt>
                <c:pt idx="3">
                  <c:v>103.11</c:v>
                </c:pt>
                <c:pt idx="4">
                  <c:v>104.93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61-429E-A22F-AABDE0174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088960"/>
        <c:axId val="114091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261-429E-A22F-AABDE0174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088960"/>
        <c:axId val="114091136"/>
      </c:lineChart>
      <c:dateAx>
        <c:axId val="114088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091136"/>
        <c:crosses val="autoZero"/>
        <c:auto val="1"/>
        <c:lblOffset val="100"/>
        <c:baseTimeUnit val="years"/>
      </c:dateAx>
      <c:valAx>
        <c:axId val="114091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088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5E-4037-B0BE-5F2740081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158976"/>
        <c:axId val="114165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5E-4037-B0BE-5F2740081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158976"/>
        <c:axId val="114165248"/>
      </c:lineChart>
      <c:dateAx>
        <c:axId val="114158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165248"/>
        <c:crosses val="autoZero"/>
        <c:auto val="1"/>
        <c:lblOffset val="100"/>
        <c:baseTimeUnit val="years"/>
      </c:dateAx>
      <c:valAx>
        <c:axId val="114165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158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6B-46AC-92CC-EF267F29C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249728"/>
        <c:axId val="114251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E6B-46AC-92CC-EF267F29C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49728"/>
        <c:axId val="114251648"/>
      </c:lineChart>
      <c:dateAx>
        <c:axId val="114249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251648"/>
        <c:crosses val="autoZero"/>
        <c:auto val="1"/>
        <c:lblOffset val="100"/>
        <c:baseTimeUnit val="years"/>
      </c:dateAx>
      <c:valAx>
        <c:axId val="114251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249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74-4BEC-AC7A-BA69BFC79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364800"/>
        <c:axId val="114366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374-4BEC-AC7A-BA69BFC79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364800"/>
        <c:axId val="114366720"/>
      </c:lineChart>
      <c:dateAx>
        <c:axId val="114364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366720"/>
        <c:crosses val="autoZero"/>
        <c:auto val="1"/>
        <c:lblOffset val="100"/>
        <c:baseTimeUnit val="years"/>
      </c:dateAx>
      <c:valAx>
        <c:axId val="114366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364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3F-4DF1-BF9C-A3AD8CA64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410240"/>
        <c:axId val="114412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B3F-4DF1-BF9C-A3AD8CA64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410240"/>
        <c:axId val="114412160"/>
      </c:lineChart>
      <c:dateAx>
        <c:axId val="114410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412160"/>
        <c:crosses val="autoZero"/>
        <c:auto val="1"/>
        <c:lblOffset val="100"/>
        <c:baseTimeUnit val="years"/>
      </c:dateAx>
      <c:valAx>
        <c:axId val="114412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410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17.2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AA-4424-A606-3250AAC2D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649984"/>
        <c:axId val="118651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1126.77</c:v>
                </c:pt>
                <c:pt idx="1">
                  <c:v>1044.8</c:v>
                </c:pt>
                <c:pt idx="2">
                  <c:v>1081.8</c:v>
                </c:pt>
                <c:pt idx="3">
                  <c:v>974.93</c:v>
                </c:pt>
                <c:pt idx="4">
                  <c:v>855.8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AA-4424-A606-3250AAC2D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649984"/>
        <c:axId val="118651904"/>
      </c:lineChart>
      <c:dateAx>
        <c:axId val="118649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651904"/>
        <c:crosses val="autoZero"/>
        <c:auto val="1"/>
        <c:lblOffset val="100"/>
        <c:baseTimeUnit val="years"/>
      </c:dateAx>
      <c:valAx>
        <c:axId val="118651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649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50.95</c:v>
                </c:pt>
                <c:pt idx="1">
                  <c:v>42.54</c:v>
                </c:pt>
                <c:pt idx="2">
                  <c:v>44</c:v>
                </c:pt>
                <c:pt idx="3">
                  <c:v>37.299999999999997</c:v>
                </c:pt>
                <c:pt idx="4">
                  <c:v>41.99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FD-44EE-9DD7-C7C665CEF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703616"/>
        <c:axId val="118705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50.9</c:v>
                </c:pt>
                <c:pt idx="1">
                  <c:v>50.82</c:v>
                </c:pt>
                <c:pt idx="2">
                  <c:v>52.19</c:v>
                </c:pt>
                <c:pt idx="3">
                  <c:v>55.32</c:v>
                </c:pt>
                <c:pt idx="4">
                  <c:v>59.8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BFD-44EE-9DD7-C7C665CEF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03616"/>
        <c:axId val="118705536"/>
      </c:lineChart>
      <c:dateAx>
        <c:axId val="118703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705536"/>
        <c:crosses val="autoZero"/>
        <c:auto val="1"/>
        <c:lblOffset val="100"/>
        <c:baseTimeUnit val="years"/>
      </c:dateAx>
      <c:valAx>
        <c:axId val="118705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703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213.88</c:v>
                </c:pt>
                <c:pt idx="1">
                  <c:v>252.16</c:v>
                </c:pt>
                <c:pt idx="2">
                  <c:v>238.01</c:v>
                </c:pt>
                <c:pt idx="3">
                  <c:v>282.69</c:v>
                </c:pt>
                <c:pt idx="4">
                  <c:v>249.94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36-401A-9AB0-2391ADD47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749056"/>
        <c:axId val="118755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293.27</c:v>
                </c:pt>
                <c:pt idx="1">
                  <c:v>300.52</c:v>
                </c:pt>
                <c:pt idx="2">
                  <c:v>296.14</c:v>
                </c:pt>
                <c:pt idx="3">
                  <c:v>283.17</c:v>
                </c:pt>
                <c:pt idx="4">
                  <c:v>263.76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36-401A-9AB0-2391ADD47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49056"/>
        <c:axId val="118755328"/>
      </c:lineChart>
      <c:dateAx>
        <c:axId val="118749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755328"/>
        <c:crosses val="autoZero"/>
        <c:auto val="1"/>
        <c:lblOffset val="100"/>
        <c:baseTimeUnit val="years"/>
      </c:dateAx>
      <c:valAx>
        <c:axId val="118755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749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R1" zoomScaleNormal="100" workbookViewId="0">
      <selection activeCell="CC71" sqref="CC71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68" t="str">
        <f>データ!H6</f>
        <v>徳島県　海陽町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8" t="s">
        <v>1</v>
      </c>
      <c r="C7" s="58"/>
      <c r="D7" s="58"/>
      <c r="E7" s="58"/>
      <c r="F7" s="58"/>
      <c r="G7" s="58"/>
      <c r="H7" s="58"/>
      <c r="I7" s="58" t="s">
        <v>2</v>
      </c>
      <c r="J7" s="58"/>
      <c r="K7" s="58"/>
      <c r="L7" s="58"/>
      <c r="M7" s="58"/>
      <c r="N7" s="58"/>
      <c r="O7" s="58"/>
      <c r="P7" s="58" t="s">
        <v>3</v>
      </c>
      <c r="Q7" s="58"/>
      <c r="R7" s="58"/>
      <c r="S7" s="58"/>
      <c r="T7" s="58"/>
      <c r="U7" s="58"/>
      <c r="V7" s="58"/>
      <c r="W7" s="58" t="s">
        <v>4</v>
      </c>
      <c r="X7" s="58"/>
      <c r="Y7" s="58"/>
      <c r="Z7" s="58"/>
      <c r="AA7" s="58"/>
      <c r="AB7" s="58"/>
      <c r="AC7" s="58"/>
      <c r="AD7" s="58" t="s">
        <v>5</v>
      </c>
      <c r="AE7" s="58"/>
      <c r="AF7" s="58"/>
      <c r="AG7" s="58"/>
      <c r="AH7" s="58"/>
      <c r="AI7" s="58"/>
      <c r="AJ7" s="58"/>
      <c r="AK7" s="3"/>
      <c r="AL7" s="58" t="s">
        <v>6</v>
      </c>
      <c r="AM7" s="58"/>
      <c r="AN7" s="58"/>
      <c r="AO7" s="58"/>
      <c r="AP7" s="58"/>
      <c r="AQ7" s="58"/>
      <c r="AR7" s="58"/>
      <c r="AS7" s="58"/>
      <c r="AT7" s="58" t="s">
        <v>7</v>
      </c>
      <c r="AU7" s="58"/>
      <c r="AV7" s="58"/>
      <c r="AW7" s="58"/>
      <c r="AX7" s="58"/>
      <c r="AY7" s="58"/>
      <c r="AZ7" s="58"/>
      <c r="BA7" s="58"/>
      <c r="BB7" s="58" t="s">
        <v>8</v>
      </c>
      <c r="BC7" s="58"/>
      <c r="BD7" s="58"/>
      <c r="BE7" s="58"/>
      <c r="BF7" s="58"/>
      <c r="BG7" s="58"/>
      <c r="BH7" s="58"/>
      <c r="BI7" s="58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農業集落排水</v>
      </c>
      <c r="Q8" s="65"/>
      <c r="R8" s="65"/>
      <c r="S8" s="65"/>
      <c r="T8" s="65"/>
      <c r="U8" s="65"/>
      <c r="V8" s="65"/>
      <c r="W8" s="65" t="str">
        <f>データ!L6</f>
        <v>F2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62">
        <f>データ!S6</f>
        <v>9625</v>
      </c>
      <c r="AM8" s="62"/>
      <c r="AN8" s="62"/>
      <c r="AO8" s="62"/>
      <c r="AP8" s="62"/>
      <c r="AQ8" s="62"/>
      <c r="AR8" s="62"/>
      <c r="AS8" s="62"/>
      <c r="AT8" s="61">
        <f>データ!T6</f>
        <v>327.64999999999998</v>
      </c>
      <c r="AU8" s="61"/>
      <c r="AV8" s="61"/>
      <c r="AW8" s="61"/>
      <c r="AX8" s="61"/>
      <c r="AY8" s="61"/>
      <c r="AZ8" s="61"/>
      <c r="BA8" s="61"/>
      <c r="BB8" s="61">
        <f>データ!U6</f>
        <v>29.38</v>
      </c>
      <c r="BC8" s="61"/>
      <c r="BD8" s="61"/>
      <c r="BE8" s="61"/>
      <c r="BF8" s="61"/>
      <c r="BG8" s="61"/>
      <c r="BH8" s="61"/>
      <c r="BI8" s="61"/>
      <c r="BJ8" s="3"/>
      <c r="BK8" s="3"/>
      <c r="BL8" s="63" t="s">
        <v>10</v>
      </c>
      <c r="BM8" s="64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58" t="s">
        <v>12</v>
      </c>
      <c r="C9" s="58"/>
      <c r="D9" s="58"/>
      <c r="E9" s="58"/>
      <c r="F9" s="58"/>
      <c r="G9" s="58"/>
      <c r="H9" s="58"/>
      <c r="I9" s="58" t="s">
        <v>13</v>
      </c>
      <c r="J9" s="58"/>
      <c r="K9" s="58"/>
      <c r="L9" s="58"/>
      <c r="M9" s="58"/>
      <c r="N9" s="58"/>
      <c r="O9" s="58"/>
      <c r="P9" s="58" t="s">
        <v>14</v>
      </c>
      <c r="Q9" s="58"/>
      <c r="R9" s="58"/>
      <c r="S9" s="58"/>
      <c r="T9" s="58"/>
      <c r="U9" s="58"/>
      <c r="V9" s="58"/>
      <c r="W9" s="58" t="s">
        <v>15</v>
      </c>
      <c r="X9" s="58"/>
      <c r="Y9" s="58"/>
      <c r="Z9" s="58"/>
      <c r="AA9" s="58"/>
      <c r="AB9" s="58"/>
      <c r="AC9" s="58"/>
      <c r="AD9" s="58" t="s">
        <v>16</v>
      </c>
      <c r="AE9" s="58"/>
      <c r="AF9" s="58"/>
      <c r="AG9" s="58"/>
      <c r="AH9" s="58"/>
      <c r="AI9" s="58"/>
      <c r="AJ9" s="58"/>
      <c r="AK9" s="3"/>
      <c r="AL9" s="58" t="s">
        <v>17</v>
      </c>
      <c r="AM9" s="58"/>
      <c r="AN9" s="58"/>
      <c r="AO9" s="58"/>
      <c r="AP9" s="58"/>
      <c r="AQ9" s="58"/>
      <c r="AR9" s="58"/>
      <c r="AS9" s="58"/>
      <c r="AT9" s="58" t="s">
        <v>18</v>
      </c>
      <c r="AU9" s="58"/>
      <c r="AV9" s="58"/>
      <c r="AW9" s="58"/>
      <c r="AX9" s="58"/>
      <c r="AY9" s="58"/>
      <c r="AZ9" s="58"/>
      <c r="BA9" s="58"/>
      <c r="BB9" s="58" t="s">
        <v>19</v>
      </c>
      <c r="BC9" s="58"/>
      <c r="BD9" s="58"/>
      <c r="BE9" s="58"/>
      <c r="BF9" s="58"/>
      <c r="BG9" s="58"/>
      <c r="BH9" s="58"/>
      <c r="BI9" s="58"/>
      <c r="BJ9" s="3"/>
      <c r="BK9" s="3"/>
      <c r="BL9" s="59" t="s">
        <v>20</v>
      </c>
      <c r="BM9" s="60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1" t="str">
        <f>データ!N6</f>
        <v>-</v>
      </c>
      <c r="C10" s="61"/>
      <c r="D10" s="61"/>
      <c r="E10" s="61"/>
      <c r="F10" s="61"/>
      <c r="G10" s="61"/>
      <c r="H10" s="61"/>
      <c r="I10" s="61" t="str">
        <f>データ!O6</f>
        <v>該当数値なし</v>
      </c>
      <c r="J10" s="61"/>
      <c r="K10" s="61"/>
      <c r="L10" s="61"/>
      <c r="M10" s="61"/>
      <c r="N10" s="61"/>
      <c r="O10" s="61"/>
      <c r="P10" s="61">
        <f>データ!P6</f>
        <v>8.5</v>
      </c>
      <c r="Q10" s="61"/>
      <c r="R10" s="61"/>
      <c r="S10" s="61"/>
      <c r="T10" s="61"/>
      <c r="U10" s="61"/>
      <c r="V10" s="61"/>
      <c r="W10" s="61">
        <f>データ!Q6</f>
        <v>100</v>
      </c>
      <c r="X10" s="61"/>
      <c r="Y10" s="61"/>
      <c r="Z10" s="61"/>
      <c r="AA10" s="61"/>
      <c r="AB10" s="61"/>
      <c r="AC10" s="61"/>
      <c r="AD10" s="62">
        <f>データ!R6</f>
        <v>2590</v>
      </c>
      <c r="AE10" s="62"/>
      <c r="AF10" s="62"/>
      <c r="AG10" s="62"/>
      <c r="AH10" s="62"/>
      <c r="AI10" s="62"/>
      <c r="AJ10" s="62"/>
      <c r="AK10" s="2"/>
      <c r="AL10" s="62">
        <f>データ!V6</f>
        <v>810</v>
      </c>
      <c r="AM10" s="62"/>
      <c r="AN10" s="62"/>
      <c r="AO10" s="62"/>
      <c r="AP10" s="62"/>
      <c r="AQ10" s="62"/>
      <c r="AR10" s="62"/>
      <c r="AS10" s="62"/>
      <c r="AT10" s="61">
        <f>データ!W6</f>
        <v>0.75</v>
      </c>
      <c r="AU10" s="61"/>
      <c r="AV10" s="61"/>
      <c r="AW10" s="61"/>
      <c r="AX10" s="61"/>
      <c r="AY10" s="61"/>
      <c r="AZ10" s="61"/>
      <c r="BA10" s="61"/>
      <c r="BB10" s="61">
        <f>データ!X6</f>
        <v>1080</v>
      </c>
      <c r="BC10" s="61"/>
      <c r="BD10" s="61"/>
      <c r="BE10" s="61"/>
      <c r="BF10" s="61"/>
      <c r="BG10" s="61"/>
      <c r="BH10" s="61"/>
      <c r="BI10" s="61"/>
      <c r="BJ10" s="2"/>
      <c r="BK10" s="2"/>
      <c r="BL10" s="51" t="s">
        <v>22</v>
      </c>
      <c r="BM10" s="52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7" t="s">
        <v>123</v>
      </c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7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7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7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7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7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7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7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7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7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7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7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7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7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7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7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7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7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9"/>
    </row>
    <row r="34" spans="1:78" ht="13.5" customHeight="1">
      <c r="A34" s="2"/>
      <c r="B34" s="16"/>
      <c r="C34" s="47" t="s">
        <v>27</v>
      </c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19"/>
      <c r="R34" s="47" t="s">
        <v>28</v>
      </c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19"/>
      <c r="AG34" s="47" t="s">
        <v>29</v>
      </c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19"/>
      <c r="AV34" s="47" t="s">
        <v>30</v>
      </c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18"/>
      <c r="BK34" s="2"/>
      <c r="BL34" s="77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9"/>
    </row>
    <row r="35" spans="1:78" ht="13.5" customHeight="1">
      <c r="A35" s="2"/>
      <c r="B35" s="16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19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19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19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18"/>
      <c r="BK35" s="2"/>
      <c r="BL35" s="77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7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7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7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7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7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7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7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7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7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0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7" t="s">
        <v>124</v>
      </c>
      <c r="BM47" s="78"/>
      <c r="BN47" s="78"/>
      <c r="BO47" s="78"/>
      <c r="BP47" s="78"/>
      <c r="BQ47" s="78"/>
      <c r="BR47" s="78"/>
      <c r="BS47" s="78"/>
      <c r="BT47" s="78"/>
      <c r="BU47" s="78"/>
      <c r="BV47" s="78"/>
      <c r="BW47" s="78"/>
      <c r="BX47" s="78"/>
      <c r="BY47" s="78"/>
      <c r="BZ47" s="7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7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7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7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7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7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7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7"/>
      <c r="BM53" s="78"/>
      <c r="BN53" s="78"/>
      <c r="BO53" s="78"/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7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7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7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9"/>
    </row>
    <row r="56" spans="1:78" ht="13.5" customHeight="1">
      <c r="A56" s="2"/>
      <c r="B56" s="16"/>
      <c r="C56" s="47" t="s">
        <v>32</v>
      </c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19"/>
      <c r="R56" s="47" t="s">
        <v>33</v>
      </c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19"/>
      <c r="AG56" s="47" t="s">
        <v>34</v>
      </c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19"/>
      <c r="AV56" s="47" t="s">
        <v>35</v>
      </c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18"/>
      <c r="BK56" s="2"/>
      <c r="BL56" s="77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9"/>
    </row>
    <row r="57" spans="1:78" ht="13.5" customHeight="1">
      <c r="A57" s="2"/>
      <c r="B57" s="16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19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19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19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18"/>
      <c r="BK57" s="2"/>
      <c r="BL57" s="77"/>
      <c r="BM57" s="78"/>
      <c r="BN57" s="78"/>
      <c r="BO57" s="78"/>
      <c r="BP57" s="78"/>
      <c r="BQ57" s="78"/>
      <c r="BR57" s="78"/>
      <c r="BS57" s="78"/>
      <c r="BT57" s="78"/>
      <c r="BU57" s="78"/>
      <c r="BV57" s="78"/>
      <c r="BW57" s="78"/>
      <c r="BX57" s="78"/>
      <c r="BY57" s="78"/>
      <c r="BZ57" s="7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7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7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79"/>
    </row>
    <row r="60" spans="1:78" ht="13.5" customHeight="1">
      <c r="A60" s="2"/>
      <c r="B60" s="48" t="s">
        <v>36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77"/>
      <c r="BM60" s="78"/>
      <c r="BN60" s="78"/>
      <c r="BO60" s="78"/>
      <c r="BP60" s="78"/>
      <c r="BQ60" s="78"/>
      <c r="BR60" s="78"/>
      <c r="BS60" s="78"/>
      <c r="BT60" s="78"/>
      <c r="BU60" s="78"/>
      <c r="BV60" s="78"/>
      <c r="BW60" s="78"/>
      <c r="BX60" s="78"/>
      <c r="BY60" s="78"/>
      <c r="BZ60" s="79"/>
    </row>
    <row r="61" spans="1:78" ht="13.5" customHeight="1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77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7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7"/>
      <c r="BM62" s="78"/>
      <c r="BN62" s="78"/>
      <c r="BO62" s="78"/>
      <c r="BP62" s="78"/>
      <c r="BQ62" s="78"/>
      <c r="BR62" s="78"/>
      <c r="BS62" s="78"/>
      <c r="BT62" s="78"/>
      <c r="BU62" s="78"/>
      <c r="BV62" s="78"/>
      <c r="BW62" s="78"/>
      <c r="BX62" s="78"/>
      <c r="BY62" s="78"/>
      <c r="BZ62" s="7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80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7" t="s">
        <v>125</v>
      </c>
      <c r="BM66" s="78"/>
      <c r="BN66" s="78"/>
      <c r="BO66" s="78"/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7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7"/>
      <c r="BM67" s="78"/>
      <c r="BN67" s="78"/>
      <c r="BO67" s="78"/>
      <c r="BP67" s="78"/>
      <c r="BQ67" s="78"/>
      <c r="BR67" s="78"/>
      <c r="BS67" s="78"/>
      <c r="BT67" s="78"/>
      <c r="BU67" s="78"/>
      <c r="BV67" s="78"/>
      <c r="BW67" s="78"/>
      <c r="BX67" s="78"/>
      <c r="BY67" s="78"/>
      <c r="BZ67" s="7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7"/>
      <c r="BM68" s="78"/>
      <c r="BN68" s="78"/>
      <c r="BO68" s="78"/>
      <c r="BP68" s="78"/>
      <c r="BQ68" s="78"/>
      <c r="BR68" s="78"/>
      <c r="BS68" s="78"/>
      <c r="BT68" s="78"/>
      <c r="BU68" s="78"/>
      <c r="BV68" s="78"/>
      <c r="BW68" s="78"/>
      <c r="BX68" s="78"/>
      <c r="BY68" s="78"/>
      <c r="BZ68" s="7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7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/>
      <c r="BX69" s="78"/>
      <c r="BY69" s="78"/>
      <c r="BZ69" s="7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7"/>
      <c r="BM70" s="78"/>
      <c r="BN70" s="78"/>
      <c r="BO70" s="78"/>
      <c r="BP70" s="78"/>
      <c r="BQ70" s="78"/>
      <c r="BR70" s="78"/>
      <c r="BS70" s="78"/>
      <c r="BT70" s="78"/>
      <c r="BU70" s="78"/>
      <c r="BV70" s="78"/>
      <c r="BW70" s="78"/>
      <c r="BX70" s="78"/>
      <c r="BY70" s="78"/>
      <c r="BZ70" s="7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7"/>
      <c r="BM71" s="78"/>
      <c r="BN71" s="78"/>
      <c r="BO71" s="78"/>
      <c r="BP71" s="78"/>
      <c r="BQ71" s="78"/>
      <c r="BR71" s="78"/>
      <c r="BS71" s="78"/>
      <c r="BT71" s="78"/>
      <c r="BU71" s="78"/>
      <c r="BV71" s="78"/>
      <c r="BW71" s="78"/>
      <c r="BX71" s="78"/>
      <c r="BY71" s="78"/>
      <c r="BZ71" s="7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7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7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7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7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7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7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7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7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7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7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7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7"/>
      <c r="BM78" s="78"/>
      <c r="BN78" s="78"/>
      <c r="BO78" s="78"/>
      <c r="BP78" s="78"/>
      <c r="BQ78" s="78"/>
      <c r="BR78" s="78"/>
      <c r="BS78" s="78"/>
      <c r="BT78" s="78"/>
      <c r="BU78" s="78"/>
      <c r="BV78" s="78"/>
      <c r="BW78" s="78"/>
      <c r="BX78" s="78"/>
      <c r="BY78" s="78"/>
      <c r="BZ78" s="79"/>
    </row>
    <row r="79" spans="1:78" ht="13.5" customHeight="1">
      <c r="A79" s="2"/>
      <c r="B79" s="16"/>
      <c r="C79" s="47" t="s">
        <v>38</v>
      </c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19"/>
      <c r="V79" s="19"/>
      <c r="W79" s="47" t="s">
        <v>39</v>
      </c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19"/>
      <c r="AP79" s="19"/>
      <c r="AQ79" s="47" t="s">
        <v>40</v>
      </c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17"/>
      <c r="BJ79" s="18"/>
      <c r="BK79" s="2"/>
      <c r="BL79" s="77"/>
      <c r="BM79" s="78"/>
      <c r="BN79" s="78"/>
      <c r="BO79" s="78"/>
      <c r="BP79" s="78"/>
      <c r="BQ79" s="78"/>
      <c r="BR79" s="78"/>
      <c r="BS79" s="78"/>
      <c r="BT79" s="78"/>
      <c r="BU79" s="78"/>
      <c r="BV79" s="78"/>
      <c r="BW79" s="78"/>
      <c r="BX79" s="78"/>
      <c r="BY79" s="78"/>
      <c r="BZ79" s="79"/>
    </row>
    <row r="80" spans="1:78" ht="13.5" customHeight="1">
      <c r="A80" s="2"/>
      <c r="B80" s="16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19"/>
      <c r="V80" s="19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19"/>
      <c r="AP80" s="19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17"/>
      <c r="BJ80" s="18"/>
      <c r="BK80" s="2"/>
      <c r="BL80" s="77"/>
      <c r="BM80" s="78"/>
      <c r="BN80" s="78"/>
      <c r="BO80" s="78"/>
      <c r="BP80" s="78"/>
      <c r="BQ80" s="78"/>
      <c r="BR80" s="78"/>
      <c r="BS80" s="78"/>
      <c r="BT80" s="78"/>
      <c r="BU80" s="78"/>
      <c r="BV80" s="78"/>
      <c r="BW80" s="78"/>
      <c r="BX80" s="78"/>
      <c r="BY80" s="78"/>
      <c r="BZ80" s="7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7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0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2"/>
    </row>
    <row r="83" spans="1:78">
      <c r="C83" s="2" t="s">
        <v>41</v>
      </c>
    </row>
    <row r="84" spans="1:78">
      <c r="C84" s="2" t="s">
        <v>42</v>
      </c>
    </row>
    <row r="85" spans="1:78" hidden="1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>
      <c r="B86" s="25"/>
      <c r="C86" s="25"/>
      <c r="D86" s="25"/>
      <c r="E86" s="25" t="str">
        <f>データ!AI6</f>
        <v/>
      </c>
      <c r="F86" s="25" t="s">
        <v>55</v>
      </c>
      <c r="G86" s="25" t="s">
        <v>56</v>
      </c>
      <c r="H86" s="25" t="str">
        <f>データ!BP6</f>
        <v>【814.89】</v>
      </c>
      <c r="I86" s="25" t="str">
        <f>データ!CA6</f>
        <v>【60.64】</v>
      </c>
      <c r="J86" s="25" t="str">
        <f>データ!CL6</f>
        <v>【255.52】</v>
      </c>
      <c r="K86" s="25" t="str">
        <f>データ!CW6</f>
        <v>【52.49】</v>
      </c>
      <c r="L86" s="25" t="str">
        <f>データ!DH6</f>
        <v>【85.49】</v>
      </c>
      <c r="M86" s="25" t="s">
        <v>56</v>
      </c>
      <c r="N86" s="25" t="s">
        <v>56</v>
      </c>
      <c r="O86" s="25" t="str">
        <f>データ!EO6</f>
        <v>【0.11】</v>
      </c>
    </row>
  </sheetData>
  <sheetProtection algorithmName="SHA-512" hashValue="0T8GglKooMWumHR/V2OeznpVzCgMfX4zPeBmsRr2QdqzmyFuHQNjvWZXziGN6E1FYO8C1oukREzyZdi0h85EoQ==" saltValue="9aIQY6TCMRYJlMon1LMKEQ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0" t="s">
        <v>66</v>
      </c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2"/>
      <c r="Y3" s="76" t="s">
        <v>67</v>
      </c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 t="s">
        <v>68</v>
      </c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</row>
    <row r="4" spans="1:145">
      <c r="A4" s="27" t="s">
        <v>69</v>
      </c>
      <c r="B4" s="29"/>
      <c r="C4" s="29"/>
      <c r="D4" s="29"/>
      <c r="E4" s="29"/>
      <c r="F4" s="29"/>
      <c r="G4" s="29"/>
      <c r="H4" s="73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5"/>
      <c r="Y4" s="69" t="s">
        <v>70</v>
      </c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 t="s">
        <v>71</v>
      </c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 t="s">
        <v>72</v>
      </c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 t="s">
        <v>73</v>
      </c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 t="s">
        <v>74</v>
      </c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 t="s">
        <v>75</v>
      </c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 t="s">
        <v>76</v>
      </c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 t="s">
        <v>77</v>
      </c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 t="s">
        <v>78</v>
      </c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 t="s">
        <v>79</v>
      </c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 t="s">
        <v>80</v>
      </c>
      <c r="EF4" s="69"/>
      <c r="EG4" s="69"/>
      <c r="EH4" s="69"/>
      <c r="EI4" s="69"/>
      <c r="EJ4" s="69"/>
      <c r="EK4" s="69"/>
      <c r="EL4" s="69"/>
      <c r="EM4" s="69"/>
      <c r="EN4" s="69"/>
      <c r="EO4" s="69"/>
    </row>
    <row r="5" spans="1:14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>
      <c r="A6" s="27" t="s">
        <v>109</v>
      </c>
      <c r="B6" s="32">
        <f>B7</f>
        <v>2017</v>
      </c>
      <c r="C6" s="32">
        <f t="shared" ref="C6:X6" si="3">C7</f>
        <v>363880</v>
      </c>
      <c r="D6" s="32">
        <f t="shared" si="3"/>
        <v>47</v>
      </c>
      <c r="E6" s="32">
        <f t="shared" si="3"/>
        <v>17</v>
      </c>
      <c r="F6" s="32">
        <f t="shared" si="3"/>
        <v>5</v>
      </c>
      <c r="G6" s="32">
        <f t="shared" si="3"/>
        <v>0</v>
      </c>
      <c r="H6" s="32" t="str">
        <f t="shared" si="3"/>
        <v>徳島県　海陽町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農業集落排水</v>
      </c>
      <c r="L6" s="32" t="str">
        <f t="shared" si="3"/>
        <v>F2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8.5</v>
      </c>
      <c r="Q6" s="33">
        <f t="shared" si="3"/>
        <v>100</v>
      </c>
      <c r="R6" s="33">
        <f t="shared" si="3"/>
        <v>2590</v>
      </c>
      <c r="S6" s="33">
        <f t="shared" si="3"/>
        <v>9625</v>
      </c>
      <c r="T6" s="33">
        <f t="shared" si="3"/>
        <v>327.64999999999998</v>
      </c>
      <c r="U6" s="33">
        <f t="shared" si="3"/>
        <v>29.38</v>
      </c>
      <c r="V6" s="33">
        <f t="shared" si="3"/>
        <v>810</v>
      </c>
      <c r="W6" s="33">
        <f t="shared" si="3"/>
        <v>0.75</v>
      </c>
      <c r="X6" s="33">
        <f t="shared" si="3"/>
        <v>1080</v>
      </c>
      <c r="Y6" s="34">
        <f>IF(Y7="",NA(),Y7)</f>
        <v>97.5</v>
      </c>
      <c r="Z6" s="34">
        <f t="shared" ref="Z6:AH6" si="4">IF(Z7="",NA(),Z7)</f>
        <v>100.61</v>
      </c>
      <c r="AA6" s="34">
        <f t="shared" si="4"/>
        <v>101.55</v>
      </c>
      <c r="AB6" s="34">
        <f t="shared" si="4"/>
        <v>103.11</v>
      </c>
      <c r="AC6" s="34">
        <f t="shared" si="4"/>
        <v>104.93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4">
        <f t="shared" si="7"/>
        <v>17.2</v>
      </c>
      <c r="BI6" s="33">
        <f t="shared" si="7"/>
        <v>0</v>
      </c>
      <c r="BJ6" s="33">
        <f t="shared" si="7"/>
        <v>0</v>
      </c>
      <c r="BK6" s="34">
        <f t="shared" si="7"/>
        <v>1126.77</v>
      </c>
      <c r="BL6" s="34">
        <f t="shared" si="7"/>
        <v>1044.8</v>
      </c>
      <c r="BM6" s="34">
        <f t="shared" si="7"/>
        <v>1081.8</v>
      </c>
      <c r="BN6" s="34">
        <f t="shared" si="7"/>
        <v>974.93</v>
      </c>
      <c r="BO6" s="34">
        <f t="shared" si="7"/>
        <v>855.8</v>
      </c>
      <c r="BP6" s="33" t="str">
        <f>IF(BP7="","",IF(BP7="-","【-】","【"&amp;SUBSTITUTE(TEXT(BP7,"#,##0.00"),"-","△")&amp;"】"))</f>
        <v>【814.89】</v>
      </c>
      <c r="BQ6" s="34">
        <f>IF(BQ7="",NA(),BQ7)</f>
        <v>50.95</v>
      </c>
      <c r="BR6" s="34">
        <f t="shared" ref="BR6:BZ6" si="8">IF(BR7="",NA(),BR7)</f>
        <v>42.54</v>
      </c>
      <c r="BS6" s="34">
        <f t="shared" si="8"/>
        <v>44</v>
      </c>
      <c r="BT6" s="34">
        <f t="shared" si="8"/>
        <v>37.299999999999997</v>
      </c>
      <c r="BU6" s="34">
        <f t="shared" si="8"/>
        <v>41.99</v>
      </c>
      <c r="BV6" s="34">
        <f t="shared" si="8"/>
        <v>50.9</v>
      </c>
      <c r="BW6" s="34">
        <f t="shared" si="8"/>
        <v>50.82</v>
      </c>
      <c r="BX6" s="34">
        <f t="shared" si="8"/>
        <v>52.19</v>
      </c>
      <c r="BY6" s="34">
        <f t="shared" si="8"/>
        <v>55.32</v>
      </c>
      <c r="BZ6" s="34">
        <f t="shared" si="8"/>
        <v>59.8</v>
      </c>
      <c r="CA6" s="33" t="str">
        <f>IF(CA7="","",IF(CA7="-","【-】","【"&amp;SUBSTITUTE(TEXT(CA7,"#,##0.00"),"-","△")&amp;"】"))</f>
        <v>【60.64】</v>
      </c>
      <c r="CB6" s="34">
        <f>IF(CB7="",NA(),CB7)</f>
        <v>213.88</v>
      </c>
      <c r="CC6" s="34">
        <f t="shared" ref="CC6:CK6" si="9">IF(CC7="",NA(),CC7)</f>
        <v>252.16</v>
      </c>
      <c r="CD6" s="34">
        <f t="shared" si="9"/>
        <v>238.01</v>
      </c>
      <c r="CE6" s="34">
        <f t="shared" si="9"/>
        <v>282.69</v>
      </c>
      <c r="CF6" s="34">
        <f t="shared" si="9"/>
        <v>249.94</v>
      </c>
      <c r="CG6" s="34">
        <f t="shared" si="9"/>
        <v>293.27</v>
      </c>
      <c r="CH6" s="34">
        <f t="shared" si="9"/>
        <v>300.52</v>
      </c>
      <c r="CI6" s="34">
        <f t="shared" si="9"/>
        <v>296.14</v>
      </c>
      <c r="CJ6" s="34">
        <f t="shared" si="9"/>
        <v>283.17</v>
      </c>
      <c r="CK6" s="34">
        <f t="shared" si="9"/>
        <v>263.76</v>
      </c>
      <c r="CL6" s="33" t="str">
        <f>IF(CL7="","",IF(CL7="-","【-】","【"&amp;SUBSTITUTE(TEXT(CL7,"#,##0.00"),"-","△")&amp;"】"))</f>
        <v>【255.52】</v>
      </c>
      <c r="CM6" s="34">
        <f>IF(CM7="",NA(),CM7)</f>
        <v>63.94</v>
      </c>
      <c r="CN6" s="34">
        <f t="shared" ref="CN6:CV6" si="10">IF(CN7="",NA(),CN7)</f>
        <v>64.790000000000006</v>
      </c>
      <c r="CO6" s="34">
        <f t="shared" si="10"/>
        <v>65.349999999999994</v>
      </c>
      <c r="CP6" s="34">
        <f t="shared" si="10"/>
        <v>56.62</v>
      </c>
      <c r="CQ6" s="34">
        <f t="shared" si="10"/>
        <v>54.65</v>
      </c>
      <c r="CR6" s="34">
        <f t="shared" si="10"/>
        <v>53.78</v>
      </c>
      <c r="CS6" s="34">
        <f t="shared" si="10"/>
        <v>53.24</v>
      </c>
      <c r="CT6" s="34">
        <f t="shared" si="10"/>
        <v>52.31</v>
      </c>
      <c r="CU6" s="34">
        <f t="shared" si="10"/>
        <v>60.65</v>
      </c>
      <c r="CV6" s="34">
        <f t="shared" si="10"/>
        <v>51.75</v>
      </c>
      <c r="CW6" s="33" t="str">
        <f>IF(CW7="","",IF(CW7="-","【-】","【"&amp;SUBSTITUTE(TEXT(CW7,"#,##0.00"),"-","△")&amp;"】"))</f>
        <v>【52.49】</v>
      </c>
      <c r="CX6" s="34">
        <f>IF(CX7="",NA(),CX7)</f>
        <v>81.84</v>
      </c>
      <c r="CY6" s="34">
        <f t="shared" ref="CY6:DG6" si="11">IF(CY7="",NA(),CY7)</f>
        <v>83.27</v>
      </c>
      <c r="CZ6" s="34">
        <f t="shared" si="11"/>
        <v>81.13</v>
      </c>
      <c r="DA6" s="34">
        <f t="shared" si="11"/>
        <v>80.62</v>
      </c>
      <c r="DB6" s="34">
        <f t="shared" si="11"/>
        <v>80.37</v>
      </c>
      <c r="DC6" s="34">
        <f t="shared" si="11"/>
        <v>84.06</v>
      </c>
      <c r="DD6" s="34">
        <f t="shared" si="11"/>
        <v>84.07</v>
      </c>
      <c r="DE6" s="34">
        <f t="shared" si="11"/>
        <v>84.32</v>
      </c>
      <c r="DF6" s="34">
        <f t="shared" si="11"/>
        <v>84.58</v>
      </c>
      <c r="DG6" s="34">
        <f t="shared" si="11"/>
        <v>84.84</v>
      </c>
      <c r="DH6" s="33" t="str">
        <f>IF(DH7="","",IF(DH7="-","【-】","【"&amp;SUBSTITUTE(TEXT(DH7,"#,##0.00"),"-","△")&amp;"】"))</f>
        <v>【85.49】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0.03</v>
      </c>
      <c r="EK6" s="34">
        <f t="shared" si="14"/>
        <v>0.02</v>
      </c>
      <c r="EL6" s="34">
        <f t="shared" si="14"/>
        <v>0.01</v>
      </c>
      <c r="EM6" s="34">
        <f t="shared" si="14"/>
        <v>2.0499999999999998</v>
      </c>
      <c r="EN6" s="34">
        <f t="shared" si="14"/>
        <v>0.01</v>
      </c>
      <c r="EO6" s="33" t="str">
        <f>IF(EO7="","",IF(EO7="-","【-】","【"&amp;SUBSTITUTE(TEXT(EO7,"#,##0.00"),"-","△")&amp;"】"))</f>
        <v>【0.11】</v>
      </c>
    </row>
    <row r="7" spans="1:145" s="35" customFormat="1">
      <c r="A7" s="27"/>
      <c r="B7" s="36">
        <v>2017</v>
      </c>
      <c r="C7" s="36">
        <v>363880</v>
      </c>
      <c r="D7" s="36">
        <v>47</v>
      </c>
      <c r="E7" s="36">
        <v>17</v>
      </c>
      <c r="F7" s="36">
        <v>5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8.5</v>
      </c>
      <c r="Q7" s="37">
        <v>100</v>
      </c>
      <c r="R7" s="37">
        <v>2590</v>
      </c>
      <c r="S7" s="37">
        <v>9625</v>
      </c>
      <c r="T7" s="37">
        <v>327.64999999999998</v>
      </c>
      <c r="U7" s="37">
        <v>29.38</v>
      </c>
      <c r="V7" s="37">
        <v>810</v>
      </c>
      <c r="W7" s="37">
        <v>0.75</v>
      </c>
      <c r="X7" s="37">
        <v>1080</v>
      </c>
      <c r="Y7" s="37">
        <v>97.5</v>
      </c>
      <c r="Z7" s="37">
        <v>100.61</v>
      </c>
      <c r="AA7" s="37">
        <v>101.55</v>
      </c>
      <c r="AB7" s="37">
        <v>103.11</v>
      </c>
      <c r="AC7" s="37">
        <v>104.93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17.2</v>
      </c>
      <c r="BI7" s="37">
        <v>0</v>
      </c>
      <c r="BJ7" s="37">
        <v>0</v>
      </c>
      <c r="BK7" s="37">
        <v>1126.77</v>
      </c>
      <c r="BL7" s="37">
        <v>1044.8</v>
      </c>
      <c r="BM7" s="37">
        <v>1081.8</v>
      </c>
      <c r="BN7" s="37">
        <v>974.93</v>
      </c>
      <c r="BO7" s="37">
        <v>855.8</v>
      </c>
      <c r="BP7" s="37">
        <v>814.89</v>
      </c>
      <c r="BQ7" s="37">
        <v>50.95</v>
      </c>
      <c r="BR7" s="37">
        <v>42.54</v>
      </c>
      <c r="BS7" s="37">
        <v>44</v>
      </c>
      <c r="BT7" s="37">
        <v>37.299999999999997</v>
      </c>
      <c r="BU7" s="37">
        <v>41.99</v>
      </c>
      <c r="BV7" s="37">
        <v>50.9</v>
      </c>
      <c r="BW7" s="37">
        <v>50.82</v>
      </c>
      <c r="BX7" s="37">
        <v>52.19</v>
      </c>
      <c r="BY7" s="37">
        <v>55.32</v>
      </c>
      <c r="BZ7" s="37">
        <v>59.8</v>
      </c>
      <c r="CA7" s="37">
        <v>60.64</v>
      </c>
      <c r="CB7" s="37">
        <v>213.88</v>
      </c>
      <c r="CC7" s="37">
        <v>252.16</v>
      </c>
      <c r="CD7" s="37">
        <v>238.01</v>
      </c>
      <c r="CE7" s="37">
        <v>282.69</v>
      </c>
      <c r="CF7" s="37">
        <v>249.94</v>
      </c>
      <c r="CG7" s="37">
        <v>293.27</v>
      </c>
      <c r="CH7" s="37">
        <v>300.52</v>
      </c>
      <c r="CI7" s="37">
        <v>296.14</v>
      </c>
      <c r="CJ7" s="37">
        <v>283.17</v>
      </c>
      <c r="CK7" s="37">
        <v>263.76</v>
      </c>
      <c r="CL7" s="37">
        <v>255.52</v>
      </c>
      <c r="CM7" s="37">
        <v>63.94</v>
      </c>
      <c r="CN7" s="37">
        <v>64.790000000000006</v>
      </c>
      <c r="CO7" s="37">
        <v>65.349999999999994</v>
      </c>
      <c r="CP7" s="37">
        <v>56.62</v>
      </c>
      <c r="CQ7" s="37">
        <v>54.65</v>
      </c>
      <c r="CR7" s="37">
        <v>53.78</v>
      </c>
      <c r="CS7" s="37">
        <v>53.24</v>
      </c>
      <c r="CT7" s="37">
        <v>52.31</v>
      </c>
      <c r="CU7" s="37">
        <v>60.65</v>
      </c>
      <c r="CV7" s="37">
        <v>51.75</v>
      </c>
      <c r="CW7" s="37">
        <v>52.49</v>
      </c>
      <c r="CX7" s="37">
        <v>81.84</v>
      </c>
      <c r="CY7" s="37">
        <v>83.27</v>
      </c>
      <c r="CZ7" s="37">
        <v>81.13</v>
      </c>
      <c r="DA7" s="37">
        <v>80.62</v>
      </c>
      <c r="DB7" s="37">
        <v>80.37</v>
      </c>
      <c r="DC7" s="37">
        <v>84.06</v>
      </c>
      <c r="DD7" s="37">
        <v>84.07</v>
      </c>
      <c r="DE7" s="37">
        <v>84.32</v>
      </c>
      <c r="DF7" s="37">
        <v>84.58</v>
      </c>
      <c r="DG7" s="37">
        <v>84.84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0.03</v>
      </c>
      <c r="EK7" s="37">
        <v>0.02</v>
      </c>
      <c r="EL7" s="37">
        <v>0.01</v>
      </c>
      <c r="EM7" s="37">
        <v>2.0499999999999998</v>
      </c>
      <c r="EN7" s="37">
        <v>0.01</v>
      </c>
      <c r="EO7" s="37">
        <v>0.11</v>
      </c>
    </row>
    <row r="8" spans="1:14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村本　英信</cp:lastModifiedBy>
  <dcterms:created xsi:type="dcterms:W3CDTF">2018-12-03T09:28:56Z</dcterms:created>
  <dcterms:modified xsi:type="dcterms:W3CDTF">2019-01-28T06:11:37Z</dcterms:modified>
</cp:coreProperties>
</file>