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30集排\H30 提出\公営企業に係る経営比較分析表（平成２９年度決算）の分析等について\"/>
    </mc:Choice>
  </mc:AlternateContent>
  <workbookProtection workbookAlgorithmName="SHA-512" workbookHashValue="j5pgsmq53xgOa6iG82sdHnWCf1KYK9aBf8j88W194iQCz5hJYrcEuaKuoSgqg8I/Y6huYa7/JoRboPphdFQdBg==" workbookSaltValue="e04v9MvP/jIPnb7pzfRnN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<sst xmlns="http://schemas.openxmlformats.org/spreadsheetml/2006/main" count="240" uniqueCount="127">
  <si>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</si>
  <si>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</si>
  <si>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</si>
  <si>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</si>
  <si>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</si>
  <si>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</si>
  <si>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</si>
  <si>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</si>
  <si>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</si>
  <si>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</si>
  <si>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</si>
  <si>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</si>
  <si>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</si>
  <si>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</si>
  <si>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</si>
  <si>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</si>
  <si>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</si>
  <si>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</si>
  <si>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</si>
  <si>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</si>
  <si>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</si>
  <si>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</si>
  <si>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</si>
  <si>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</si>
  <si>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</si>
  <si>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</si>
  <si>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</si>
  <si>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</si>
  <si>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</si>
  <si>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</si>
  <si>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</si>
  <si>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</si>
  <si>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</si>
  <si>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</si>
  <si>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</si>
  <si>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</si>
  <si>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</si>
  <si>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</si>
  <si>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</si>
  <si>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</si>
  <si>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</si>
  <si>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</si>
  <si>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</si>
  <si>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</si>
  <si>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</si>
  <si>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</si>
  <si>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</si>
  <si>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</si>
  <si>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</si>
  <si>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</si>
  <si>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</si>
  <si>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</si>
  <si>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</si>
  <si>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</si>
  <si>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</si>
  <si>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</si>
  <si>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</si>
  <si>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</si>
  <si>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</si>
  <si>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</si>
  <si>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</si>
  <si>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</si>
  <si>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</si>
  <si>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</si>
  <si>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</si>
  <si>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</si>
  <si>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</si>
  <si>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</si>
  <si>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</si>
  <si>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</si>
  <si>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</si>
  <si>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</si>
  <si>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</si>
  <si>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</si>
  <si>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</si>
  <si>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</si>
  <si>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</si>
  <si>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</si>
  <si>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</si>
  <si>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</si>
  <si>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</si>
  <si>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</si>
  <si>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</si>
  <si>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</si>
  <si>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</si>
  <si>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</si>
  <si>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</si>
  <si>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</si>
  <si>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</si>
  <si>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</si>
  <si>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</si>
  <si>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</si>
  <si>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</si>
  <si>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</si>
  <si>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</si>
  <si>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</si>
  <si>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</si>
  <si>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</si>
  <si>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</si>
  <si>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</si>
  <si>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</si>
  <si>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</si>
  <si>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</si>
  <si>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</si>
  <si>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</si>
  <si>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</si>
  <si>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</si>
  <si>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</si>
  <si>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</si>
  <si>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</si>
  <si>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</si>
  <si>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</si>
  <si>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</si>
  <si>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</si>
  <si>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</si>
  <si>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</si>
  <si>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</si>
  <si>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</si>
  <si>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</si>
  <si>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</si>
  <si>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</si>
  <si>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</si>
  <si>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</si>
  <si>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</si>
  <si>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佐那河内村では、H28～H30に仁井田処理施設と宮前処理施設の統合工事と施設機能回復工事を行う。H28で仁井田処理施設と宮前処理施設を統合し、これで6箇所あった汚水処理施設は4箇所に再編される。この事業実施により、村内全ての施設で機能回復工事が完了することとなる。
　各処理場における機能回復工事により、施設内機器についてはほぼ更新される予定である。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</si>
  <si>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佐那河内村は、豊かな自然と園瀬川の清流が自慢で、村民の環境保全に対する意識が高いため、⑧表の水洗化率はH28で98.20%と全国平均の84.84%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H29では、汚水処理原価はH28より減少し、経費回収率については微減となっている。また、汚水処理原価は全国平均264円に対し、150円であり、経費回収率についても92.13%と高い水準を維持している。
　佐那河内村の汚水処理については、経営の健全性を示す、①表の収益的収支比率では75.61%と高い比率となっているが、単年度収支で黒字となる100％を下回っており経営改善に向けた取り組みが必要である。そのため、近年経営改善に向けた取組みを行った結果、H27までの指標は前年度より上昇傾向だったが、H28・H29で機能回復工事、統合工事を行ったため前年度より低下してしまった。
　今後については、人口減少による料金収入の減少も見込まれることから、適正な維持管理体制の構築と、更なる汚水処理原価を下げる方策を検討する必要性があり、今後も経営改善に向けた取り組みが必要である。
　なお、④企業債残高対事業規模比率については、決算統計での記入ミスにより当該値が前年度より大きくなってしまった。</t>
    <rPh sb="195" eb="197">
      <t>ゲンショウ</t>
    </rPh>
    <rPh sb="209" eb="211">
      <t>ビゲン</t>
    </rPh>
    <rPh sb="568" eb="571">
      <t>キギョウサイ</t>
    </rPh>
    <rPh sb="571" eb="573">
      <t>ザンダカ</t>
    </rPh>
    <rPh sb="573" eb="574">
      <t>タイ</t>
    </rPh>
    <rPh sb="574" eb="576">
      <t>ジギョウ</t>
    </rPh>
    <rPh sb="576" eb="578">
      <t>キボ</t>
    </rPh>
    <rPh sb="578" eb="580">
      <t>ヒリツ</t>
    </rPh>
    <rPh sb="586" eb="588">
      <t>ケッサン</t>
    </rPh>
    <rPh sb="588" eb="590">
      <t>トウケイ</t>
    </rPh>
    <rPh sb="592" eb="594">
      <t>キニュウ</t>
    </rPh>
    <rPh sb="599" eb="600">
      <t>トウ</t>
    </rPh>
    <rPh sb="600" eb="601">
      <t>ガイ</t>
    </rPh>
    <rPh sb="601" eb="602">
      <t>チ</t>
    </rPh>
    <rPh sb="603" eb="606">
      <t>ゼンネンド</t>
    </rPh>
    <rPh sb="608" eb="609">
      <t>オオ</t>
    </rPh>
    <phoneticPr fontId="4"/>
  </si>
  <si>
    <t xml:space="preserve">佐那河内村の汚水処理については、経営の健全性を示す、①表の収益的収支比率では75.61%と高い比率となっているが、単年度収支で黒字となる100％を下回っており経営改善に向けた取り組みが必要である。H23～H25の機能回復工事、H28～H30では施設統合等の工事を行い、今後は収益的収支比率は下がると考えられる。
　また、近い将来的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</si>
</sst>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A3-4D85-B37E-A2AE51534667}"/>
            </c:ext>
          </c:extLst>
        </c:ser>
        <c:dLbls>
          <c:showLegendKey val="0"/>
          <c:showVal val="0"/>
          <c:showCatName val="0"/>
          <c:showSerName val="0"/>
          <c:showPercent val="0"/>
          <c:showBubbleSize val="0"/>
        </c:dLbls>
        <c:gapWidth val="150"/>
        <c:axId val="182641608"/>
        <c:axId val="1826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3A3-4D85-B37E-A2AE51534667}"/>
            </c:ext>
          </c:extLst>
        </c:ser>
        <c:dLbls>
          <c:showLegendKey val="0"/>
          <c:showVal val="0"/>
          <c:showCatName val="0"/>
          <c:showSerName val="0"/>
          <c:showPercent val="0"/>
          <c:showBubbleSize val="0"/>
        </c:dLbls>
        <c:marker val="1"/>
        <c:smooth val="0"/>
        <c:axId val="182641608"/>
        <c:axId val="182641992"/>
      </c:lineChart>
      <c:dateAx>
        <c:axId val="182641608"/>
        <c:scaling>
          <c:orientation val="minMax"/>
        </c:scaling>
        <c:delete val="1"/>
        <c:axPos val="b"/>
        <c:numFmt formatCode="ge" sourceLinked="1"/>
        <c:majorTickMark val="none"/>
        <c:minorTickMark val="none"/>
        <c:tickLblPos val="none"/>
        <c:crossAx val="182641992"/>
        <c:crosses val="autoZero"/>
        <c:auto val="1"/>
        <c:lblOffset val="100"/>
        <c:baseTimeUnit val="years"/>
      </c:dateAx>
      <c:valAx>
        <c:axId val="1826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65.92</c:v>
                </c:pt>
                <c:pt idx="1">
                  <c:v>65.92</c:v>
                </c:pt>
                <c:pt idx="2">
                  <c:v>65.92</c:v>
                </c:pt>
                <c:pt idx="3">
                  <c:v>69.55</c:v>
                </c:pt>
                <c:pt idx="4">
                  <c:v>72.34</c:v>
                </c:pt>
              </c:numCache>
            </c:numRef>
          </c:val>
          <c:extLst xmlns:c16r2="http://schemas.microsoft.com/office/drawing/2015/06/chart">
            <c:ext xmlns:c16="http://schemas.microsoft.com/office/drawing/2014/chart" uri="{C3380CC4-5D6E-409C-BE32-E72D297353CC}">
              <c16:uniqueId val="{00000000-A8F6-42F1-86B0-231F1E5846FB}"/>
            </c:ext>
          </c:extLst>
        </c:ser>
        <c:dLbls>
          <c:showLegendKey val="0"/>
          <c:showVal val="0"/>
          <c:showCatName val="0"/>
          <c:showSerName val="0"/>
          <c:showPercent val="0"/>
          <c:showBubbleSize val="0"/>
        </c:dLbls>
        <c:gapWidth val="150"/>
        <c:axId val="183469824"/>
        <c:axId val="1834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8F6-42F1-86B0-231F1E5846FB}"/>
            </c:ext>
          </c:extLst>
        </c:ser>
        <c:dLbls>
          <c:showLegendKey val="0"/>
          <c:showVal val="0"/>
          <c:showCatName val="0"/>
          <c:showSerName val="0"/>
          <c:showPercent val="0"/>
          <c:showBubbleSize val="0"/>
        </c:dLbls>
        <c:marker val="1"/>
        <c:smooth val="0"/>
        <c:axId val="183469824"/>
        <c:axId val="183470216"/>
      </c:lineChart>
      <c:dateAx>
        <c:axId val="183469824"/>
        <c:scaling>
          <c:orientation val="minMax"/>
        </c:scaling>
        <c:delete val="1"/>
        <c:axPos val="b"/>
        <c:numFmt formatCode="ge" sourceLinked="1"/>
        <c:majorTickMark val="none"/>
        <c:minorTickMark val="none"/>
        <c:tickLblPos val="none"/>
        <c:crossAx val="183470216"/>
        <c:crosses val="autoZero"/>
        <c:auto val="1"/>
        <c:lblOffset val="100"/>
        <c:baseTimeUnit val="years"/>
      </c:dateAx>
      <c:valAx>
        <c:axId val="1834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97.45</c:v>
                </c:pt>
                <c:pt idx="1">
                  <c:v>97.35</c:v>
                </c:pt>
                <c:pt idx="2">
                  <c:v>97.34</c:v>
                </c:pt>
                <c:pt idx="3">
                  <c:v>97.56</c:v>
                </c:pt>
                <c:pt idx="4">
                  <c:v>98.2</c:v>
                </c:pt>
              </c:numCache>
            </c:numRef>
          </c:val>
          <c:extLst xmlns:c16r2="http://schemas.microsoft.com/office/drawing/2015/06/chart">
            <c:ext xmlns:c16="http://schemas.microsoft.com/office/drawing/2014/chart" uri="{C3380CC4-5D6E-409C-BE32-E72D297353CC}">
              <c16:uniqueId val="{00000000-6547-4076-A199-D442783A06E4}"/>
            </c:ext>
          </c:extLst>
        </c:ser>
        <c:dLbls>
          <c:showLegendKey val="0"/>
          <c:showVal val="0"/>
          <c:showCatName val="0"/>
          <c:showSerName val="0"/>
          <c:showPercent val="0"/>
          <c:showBubbleSize val="0"/>
        </c:dLbls>
        <c:gapWidth val="150"/>
        <c:axId val="183471392"/>
        <c:axId val="18365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547-4076-A199-D442783A06E4}"/>
            </c:ext>
          </c:extLst>
        </c:ser>
        <c:dLbls>
          <c:showLegendKey val="0"/>
          <c:showVal val="0"/>
          <c:showCatName val="0"/>
          <c:showSerName val="0"/>
          <c:showPercent val="0"/>
          <c:showBubbleSize val="0"/>
        </c:dLbls>
        <c:marker val="1"/>
        <c:smooth val="0"/>
        <c:axId val="183471392"/>
        <c:axId val="183654232"/>
      </c:lineChart>
      <c:dateAx>
        <c:axId val="183471392"/>
        <c:scaling>
          <c:orientation val="minMax"/>
        </c:scaling>
        <c:delete val="1"/>
        <c:axPos val="b"/>
        <c:numFmt formatCode="ge" sourceLinked="1"/>
        <c:majorTickMark val="none"/>
        <c:minorTickMark val="none"/>
        <c:tickLblPos val="none"/>
        <c:crossAx val="183654232"/>
        <c:crosses val="autoZero"/>
        <c:auto val="1"/>
        <c:lblOffset val="100"/>
        <c:baseTimeUnit val="years"/>
      </c:dateAx>
      <c:valAx>
        <c:axId val="18365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80.790000000000006</c:v>
                </c:pt>
                <c:pt idx="1">
                  <c:v>82.84</c:v>
                </c:pt>
                <c:pt idx="2">
                  <c:v>92.82</c:v>
                </c:pt>
                <c:pt idx="3">
                  <c:v>75.180000000000007</c:v>
                </c:pt>
                <c:pt idx="4">
                  <c:v>75.61</c:v>
                </c:pt>
              </c:numCache>
            </c:numRef>
          </c:val>
          <c:extLst xmlns:c16r2="http://schemas.microsoft.com/office/drawing/2015/06/chart">
            <c:ext xmlns:c16="http://schemas.microsoft.com/office/drawing/2014/chart" uri="{C3380CC4-5D6E-409C-BE32-E72D297353CC}">
              <c16:uniqueId val="{00000000-916B-422F-ADC2-48922FE48220}"/>
            </c:ext>
          </c:extLst>
        </c:ser>
        <c:dLbls>
          <c:showLegendKey val="0"/>
          <c:showVal val="0"/>
          <c:showCatName val="0"/>
          <c:showSerName val="0"/>
          <c:showPercent val="0"/>
          <c:showBubbleSize val="0"/>
        </c:dLbls>
        <c:gapWidth val="150"/>
        <c:axId val="183307112"/>
        <c:axId val="18330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6B-422F-ADC2-48922FE48220}"/>
            </c:ext>
          </c:extLst>
        </c:ser>
        <c:dLbls>
          <c:showLegendKey val="0"/>
          <c:showVal val="0"/>
          <c:showCatName val="0"/>
          <c:showSerName val="0"/>
          <c:showPercent val="0"/>
          <c:showBubbleSize val="0"/>
        </c:dLbls>
        <c:marker val="1"/>
        <c:smooth val="0"/>
        <c:axId val="183307112"/>
        <c:axId val="183307496"/>
      </c:lineChart>
      <c:dateAx>
        <c:axId val="183307112"/>
        <c:scaling>
          <c:orientation val="minMax"/>
        </c:scaling>
        <c:delete val="1"/>
        <c:axPos val="b"/>
        <c:numFmt formatCode="ge" sourceLinked="1"/>
        <c:majorTickMark val="none"/>
        <c:minorTickMark val="none"/>
        <c:tickLblPos val="none"/>
        <c:crossAx val="183307496"/>
        <c:crosses val="autoZero"/>
        <c:auto val="1"/>
        <c:lblOffset val="100"/>
        <c:baseTimeUnit val="years"/>
      </c:dateAx>
      <c:valAx>
        <c:axId val="1833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0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BA-4A41-BE33-256844848DD1}"/>
            </c:ext>
          </c:extLst>
        </c:ser>
        <c:dLbls>
          <c:showLegendKey val="0"/>
          <c:showVal val="0"/>
          <c:showCatName val="0"/>
          <c:showSerName val="0"/>
          <c:showPercent val="0"/>
          <c:showBubbleSize val="0"/>
        </c:dLbls>
        <c:gapWidth val="150"/>
        <c:axId val="182706096"/>
        <c:axId val="1826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BA-4A41-BE33-256844848DD1}"/>
            </c:ext>
          </c:extLst>
        </c:ser>
        <c:dLbls>
          <c:showLegendKey val="0"/>
          <c:showVal val="0"/>
          <c:showCatName val="0"/>
          <c:showSerName val="0"/>
          <c:showPercent val="0"/>
          <c:showBubbleSize val="0"/>
        </c:dLbls>
        <c:marker val="1"/>
        <c:smooth val="0"/>
        <c:axId val="182706096"/>
        <c:axId val="182683456"/>
      </c:lineChart>
      <c:dateAx>
        <c:axId val="182706096"/>
        <c:scaling>
          <c:orientation val="minMax"/>
        </c:scaling>
        <c:delete val="1"/>
        <c:axPos val="b"/>
        <c:numFmt formatCode="ge" sourceLinked="1"/>
        <c:majorTickMark val="none"/>
        <c:minorTickMark val="none"/>
        <c:tickLblPos val="none"/>
        <c:crossAx val="182683456"/>
        <c:crosses val="autoZero"/>
        <c:auto val="1"/>
        <c:lblOffset val="100"/>
        <c:baseTimeUnit val="years"/>
      </c:dateAx>
      <c:valAx>
        <c:axId val="182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77-49AF-8B45-D04AC532E862}"/>
            </c:ext>
          </c:extLst>
        </c:ser>
        <c:dLbls>
          <c:showLegendKey val="0"/>
          <c:showVal val="0"/>
          <c:showCatName val="0"/>
          <c:showSerName val="0"/>
          <c:showPercent val="0"/>
          <c:showBubbleSize val="0"/>
        </c:dLbls>
        <c:gapWidth val="150"/>
        <c:axId val="183434688"/>
        <c:axId val="11177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77-49AF-8B45-D04AC532E862}"/>
            </c:ext>
          </c:extLst>
        </c:ser>
        <c:dLbls>
          <c:showLegendKey val="0"/>
          <c:showVal val="0"/>
          <c:showCatName val="0"/>
          <c:showSerName val="0"/>
          <c:showPercent val="0"/>
          <c:showBubbleSize val="0"/>
        </c:dLbls>
        <c:marker val="1"/>
        <c:smooth val="0"/>
        <c:axId val="183434688"/>
        <c:axId val="111776568"/>
      </c:lineChart>
      <c:dateAx>
        <c:axId val="183434688"/>
        <c:scaling>
          <c:orientation val="minMax"/>
        </c:scaling>
        <c:delete val="1"/>
        <c:axPos val="b"/>
        <c:numFmt formatCode="ge" sourceLinked="1"/>
        <c:majorTickMark val="none"/>
        <c:minorTickMark val="none"/>
        <c:tickLblPos val="none"/>
        <c:crossAx val="111776568"/>
        <c:crosses val="autoZero"/>
        <c:auto val="1"/>
        <c:lblOffset val="100"/>
        <c:baseTimeUnit val="years"/>
      </c:dateAx>
      <c:valAx>
        <c:axId val="11177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61-4272-A59A-30381F5D5898}"/>
            </c:ext>
          </c:extLst>
        </c:ser>
        <c:dLbls>
          <c:showLegendKey val="0"/>
          <c:showVal val="0"/>
          <c:showCatName val="0"/>
          <c:showSerName val="0"/>
          <c:showPercent val="0"/>
          <c:showBubbleSize val="0"/>
        </c:dLbls>
        <c:gapWidth val="150"/>
        <c:axId val="111779312"/>
        <c:axId val="11177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61-4272-A59A-30381F5D5898}"/>
            </c:ext>
          </c:extLst>
        </c:ser>
        <c:dLbls>
          <c:showLegendKey val="0"/>
          <c:showVal val="0"/>
          <c:showCatName val="0"/>
          <c:showSerName val="0"/>
          <c:showPercent val="0"/>
          <c:showBubbleSize val="0"/>
        </c:dLbls>
        <c:marker val="1"/>
        <c:smooth val="0"/>
        <c:axId val="111779312"/>
        <c:axId val="111779704"/>
      </c:lineChart>
      <c:dateAx>
        <c:axId val="111779312"/>
        <c:scaling>
          <c:orientation val="minMax"/>
        </c:scaling>
        <c:delete val="1"/>
        <c:axPos val="b"/>
        <c:numFmt formatCode="ge" sourceLinked="1"/>
        <c:majorTickMark val="none"/>
        <c:minorTickMark val="none"/>
        <c:tickLblPos val="none"/>
        <c:crossAx val="111779704"/>
        <c:crosses val="autoZero"/>
        <c:auto val="1"/>
        <c:lblOffset val="100"/>
        <c:baseTimeUnit val="years"/>
      </c:dateAx>
      <c:valAx>
        <c:axId val="11177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19-49B8-BF51-159D6146D8A5}"/>
            </c:ext>
          </c:extLst>
        </c:ser>
        <c:dLbls>
          <c:showLegendKey val="0"/>
          <c:showVal val="0"/>
          <c:showCatName val="0"/>
          <c:showSerName val="0"/>
          <c:showPercent val="0"/>
          <c:showBubbleSize val="0"/>
        </c:dLbls>
        <c:gapWidth val="150"/>
        <c:axId val="111780880"/>
        <c:axId val="11178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19-49B8-BF51-159D6146D8A5}"/>
            </c:ext>
          </c:extLst>
        </c:ser>
        <c:dLbls>
          <c:showLegendKey val="0"/>
          <c:showVal val="0"/>
          <c:showCatName val="0"/>
          <c:showSerName val="0"/>
          <c:showPercent val="0"/>
          <c:showBubbleSize val="0"/>
        </c:dLbls>
        <c:marker val="1"/>
        <c:smooth val="0"/>
        <c:axId val="111780880"/>
        <c:axId val="111781272"/>
      </c:lineChart>
      <c:dateAx>
        <c:axId val="111780880"/>
        <c:scaling>
          <c:orientation val="minMax"/>
        </c:scaling>
        <c:delete val="1"/>
        <c:axPos val="b"/>
        <c:numFmt formatCode="ge" sourceLinked="1"/>
        <c:majorTickMark val="none"/>
        <c:minorTickMark val="none"/>
        <c:tickLblPos val="none"/>
        <c:crossAx val="111781272"/>
        <c:crosses val="autoZero"/>
        <c:auto val="1"/>
        <c:lblOffset val="100"/>
        <c:baseTimeUnit val="years"/>
      </c:dateAx>
      <c:valAx>
        <c:axId val="1117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50.79</c:v>
                </c:pt>
                <c:pt idx="1">
                  <c:v>0</c:v>
                </c:pt>
                <c:pt idx="2" formatCode="#,##0.00;&quot;△&quot;#,##0.00;&quot;-&quot;">
                  <c:v>13.59</c:v>
                </c:pt>
                <c:pt idx="3">
                  <c:v>0</c:v>
                </c:pt>
                <c:pt idx="4" formatCode="#,##0.00;&quot;△&quot;#,##0.00;&quot;-&quot;">
                  <c:v>3662.03</c:v>
                </c:pt>
              </c:numCache>
            </c:numRef>
          </c:val>
          <c:extLst xmlns:c16r2="http://schemas.microsoft.com/office/drawing/2015/06/chart">
            <c:ext xmlns:c16="http://schemas.microsoft.com/office/drawing/2014/chart" uri="{C3380CC4-5D6E-409C-BE32-E72D297353CC}">
              <c16:uniqueId val="{00000000-4DEE-4A72-AD7D-E79D3CCD7C83}"/>
            </c:ext>
          </c:extLst>
        </c:ser>
        <c:dLbls>
          <c:showLegendKey val="0"/>
          <c:showVal val="0"/>
          <c:showCatName val="0"/>
          <c:showSerName val="0"/>
          <c:showPercent val="0"/>
          <c:showBubbleSize val="0"/>
        </c:dLbls>
        <c:gapWidth val="150"/>
        <c:axId val="111778920"/>
        <c:axId val="1117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DEE-4A72-AD7D-E79D3CCD7C83}"/>
            </c:ext>
          </c:extLst>
        </c:ser>
        <c:dLbls>
          <c:showLegendKey val="0"/>
          <c:showVal val="0"/>
          <c:showCatName val="0"/>
          <c:showSerName val="0"/>
          <c:showPercent val="0"/>
          <c:showBubbleSize val="0"/>
        </c:dLbls>
        <c:marker val="1"/>
        <c:smooth val="0"/>
        <c:axId val="111778920"/>
        <c:axId val="111778528"/>
      </c:lineChart>
      <c:dateAx>
        <c:axId val="111778920"/>
        <c:scaling>
          <c:orientation val="minMax"/>
        </c:scaling>
        <c:delete val="1"/>
        <c:axPos val="b"/>
        <c:numFmt formatCode="ge" sourceLinked="1"/>
        <c:majorTickMark val="none"/>
        <c:minorTickMark val="none"/>
        <c:tickLblPos val="none"/>
        <c:crossAx val="111778528"/>
        <c:crosses val="autoZero"/>
        <c:auto val="1"/>
        <c:lblOffset val="100"/>
        <c:baseTimeUnit val="years"/>
      </c:dateAx>
      <c:valAx>
        <c:axId val="1117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109.86</c:v>
                </c:pt>
                <c:pt idx="1">
                  <c:v>72.47</c:v>
                </c:pt>
                <c:pt idx="2">
                  <c:v>89.62</c:v>
                </c:pt>
                <c:pt idx="3">
                  <c:v>92.54</c:v>
                </c:pt>
                <c:pt idx="4">
                  <c:v>92.13</c:v>
                </c:pt>
              </c:numCache>
            </c:numRef>
          </c:val>
          <c:extLst xmlns:c16r2="http://schemas.microsoft.com/office/drawing/2015/06/chart">
            <c:ext xmlns:c16="http://schemas.microsoft.com/office/drawing/2014/chart" uri="{C3380CC4-5D6E-409C-BE32-E72D297353CC}">
              <c16:uniqueId val="{00000000-5121-45F5-8F6A-95B0F470F024}"/>
            </c:ext>
          </c:extLst>
        </c:ser>
        <c:dLbls>
          <c:showLegendKey val="0"/>
          <c:showVal val="0"/>
          <c:showCatName val="0"/>
          <c:showSerName val="0"/>
          <c:showPercent val="0"/>
          <c:showBubbleSize val="0"/>
        </c:dLbls>
        <c:gapWidth val="150"/>
        <c:axId val="111782448"/>
        <c:axId val="11178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121-45F5-8F6A-95B0F470F024}"/>
            </c:ext>
          </c:extLst>
        </c:ser>
        <c:dLbls>
          <c:showLegendKey val="0"/>
          <c:showVal val="0"/>
          <c:showCatName val="0"/>
          <c:showSerName val="0"/>
          <c:showPercent val="0"/>
          <c:showBubbleSize val="0"/>
        </c:dLbls>
        <c:marker val="1"/>
        <c:smooth val="0"/>
        <c:axId val="111782448"/>
        <c:axId val="111782840"/>
      </c:lineChart>
      <c:dateAx>
        <c:axId val="111782448"/>
        <c:scaling>
          <c:orientation val="minMax"/>
        </c:scaling>
        <c:delete val="1"/>
        <c:axPos val="b"/>
        <c:numFmt formatCode="ge" sourceLinked="1"/>
        <c:majorTickMark val="none"/>
        <c:minorTickMark val="none"/>
        <c:tickLblPos val="none"/>
        <c:crossAx val="111782840"/>
        <c:crosses val="autoZero"/>
        <c:auto val="1"/>
        <c:lblOffset val="100"/>
        <c:baseTimeUnit val="years"/>
      </c:dateAx>
      <c:valAx>
        <c:axId val="11178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124.14</c:v>
                </c:pt>
                <c:pt idx="1">
                  <c:v>173.9</c:v>
                </c:pt>
                <c:pt idx="2">
                  <c:v>153.62</c:v>
                </c:pt>
                <c:pt idx="3">
                  <c:v>157.96</c:v>
                </c:pt>
                <c:pt idx="4">
                  <c:v>150</c:v>
                </c:pt>
              </c:numCache>
            </c:numRef>
          </c:val>
          <c:extLst xmlns:c16r2="http://schemas.microsoft.com/office/drawing/2015/06/chart">
            <c:ext xmlns:c16="http://schemas.microsoft.com/office/drawing/2014/chart" uri="{C3380CC4-5D6E-409C-BE32-E72D297353CC}">
              <c16:uniqueId val="{00000000-B81A-47BD-990F-DAAA18DEF6F5}"/>
            </c:ext>
          </c:extLst>
        </c:ser>
        <c:dLbls>
          <c:showLegendKey val="0"/>
          <c:showVal val="0"/>
          <c:showCatName val="0"/>
          <c:showSerName val="0"/>
          <c:showPercent val="0"/>
          <c:showBubbleSize val="0"/>
        </c:dLbls>
        <c:gapWidth val="150"/>
        <c:axId val="183468256"/>
        <c:axId val="18346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81A-47BD-990F-DAAA18DEF6F5}"/>
            </c:ext>
          </c:extLst>
        </c:ser>
        <c:dLbls>
          <c:showLegendKey val="0"/>
          <c:showVal val="0"/>
          <c:showCatName val="0"/>
          <c:showSerName val="0"/>
          <c:showPercent val="0"/>
          <c:showBubbleSize val="0"/>
        </c:dLbls>
        <c:marker val="1"/>
        <c:smooth val="0"/>
        <c:axId val="183468256"/>
        <c:axId val="183468648"/>
      </c:lineChart>
      <c:dateAx>
        <c:axId val="183468256"/>
        <c:scaling>
          <c:orientation val="minMax"/>
        </c:scaling>
        <c:delete val="1"/>
        <c:axPos val="b"/>
        <c:numFmt formatCode="ge" sourceLinked="1"/>
        <c:majorTickMark val="none"/>
        <c:minorTickMark val="none"/>
        <c:tickLblPos val="none"/>
        <c:crossAx val="183468648"/>
        <c:crosses val="autoZero"/>
        <c:auto val="1"/>
        <c:lblOffset val="100"/>
        <c:baseTimeUnit val="years"/>
      </c:dateAx>
      <c:valAx>
        <c:axId val="1834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佐那河内村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2412</v>
      </c>
      <c r="AM8" s="49"/>
      <c r="AN8" s="49"/>
      <c r="AO8" s="49"/>
      <c r="AP8" s="49"/>
      <c r="AQ8" s="49"/>
      <c r="AR8" s="49"/>
      <c r="AS8" s="49"/>
      <c r="AT8" s="44">
        <f>データ!T6</f>
        <v>42.28</v>
      </c>
      <c r="AU8" s="44"/>
      <c r="AV8" s="44"/>
      <c r="AW8" s="44"/>
      <c r="AX8" s="44"/>
      <c r="AY8" s="44"/>
      <c r="AZ8" s="44"/>
      <c r="BA8" s="44"/>
      <c r="BB8" s="44">
        <f>データ!U6</f>
        <v>57.05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79.08</v>
      </c>
      <c r="Q10" s="44"/>
      <c r="R10" s="44"/>
      <c r="S10" s="44"/>
      <c r="T10" s="44"/>
      <c r="U10" s="44"/>
      <c r="V10" s="44"/>
      <c r="W10" s="44">
        <f>データ!Q6</f>
        <v>100</v>
      </c>
      <c r="X10" s="44"/>
      <c r="Y10" s="44"/>
      <c r="Z10" s="44"/>
      <c r="AA10" s="44"/>
      <c r="AB10" s="44"/>
      <c r="AC10" s="44"/>
      <c r="AD10" s="49">
        <f>データ!R6</f>
        <v>3800</v>
      </c>
      <c r="AE10" s="49"/>
      <c r="AF10" s="49"/>
      <c r="AG10" s="49"/>
      <c r="AH10" s="49"/>
      <c r="AI10" s="49"/>
      <c r="AJ10" s="49"/>
      <c r="AK10" s="2"/>
      <c r="AL10" s="49">
        <f>データ!V6</f>
        <v>1886</v>
      </c>
      <c r="AM10" s="49"/>
      <c r="AN10" s="49"/>
      <c r="AO10" s="49"/>
      <c r="AP10" s="49"/>
      <c r="AQ10" s="49"/>
      <c r="AR10" s="49"/>
      <c r="AS10" s="49"/>
      <c r="AT10" s="44">
        <f>データ!W6</f>
        <v>2.5499999999999998</v>
      </c>
      <c r="AU10" s="44"/>
      <c r="AV10" s="44"/>
      <c r="AW10" s="44"/>
      <c r="AX10" s="44"/>
      <c r="AY10" s="44"/>
      <c r="AZ10" s="44"/>
      <c r="BA10" s="44"/>
      <c r="BB10" s="44">
        <f>データ!X6</f>
        <v>739.61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55</v>
      </c>
      <c r="O86" s="25" t="str">
        <f>データ!EO6</f>
        <v>【0.11】</v>
      </c>
    </row>
  </sheetData>
  <sheetProtection algorithmName="SHA-512" hashValue="TxhBUfzTq2ZXHYPXaWM87mDmZ+q5KThZXXm7apyjVxO6MmpYEXsrw4zn3usBvQ3kSxz83Xri2Bg2QAcGxJl4gQ==" saltValue="8C+xx3kCPWouBQ5ZFPOe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election activeCell="CP8" sqref="CP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363219</v>
      </c>
      <c r="D6" s="32">
        <f t="shared" si="3"/>
        <v>47</v>
      </c>
      <c r="E6" s="32">
        <f t="shared" si="3"/>
        <v>17</v>
      </c>
      <c r="F6" s="32">
        <f t="shared" si="3"/>
        <v>5</v>
      </c>
      <c r="G6" s="32">
        <f t="shared" si="3"/>
        <v>0</v>
      </c>
      <c r="H6" s="32" t="str">
        <f t="shared" si="3"/>
        <v>徳島県　佐那河内村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79.08</v>
      </c>
      <c r="Q6" s="33">
        <f t="shared" si="3"/>
        <v>100</v>
      </c>
      <c r="R6" s="33">
        <f t="shared" si="3"/>
        <v>3800</v>
      </c>
      <c r="S6" s="33">
        <f t="shared" si="3"/>
        <v>2412</v>
      </c>
      <c r="T6" s="33">
        <f t="shared" si="3"/>
        <v>42.28</v>
      </c>
      <c r="U6" s="33">
        <f t="shared" si="3"/>
        <v>57.05</v>
      </c>
      <c r="V6" s="33">
        <f t="shared" si="3"/>
        <v>1886</v>
      </c>
      <c r="W6" s="33">
        <f t="shared" si="3"/>
        <v>2.5499999999999998</v>
      </c>
      <c r="X6" s="33">
        <f t="shared" si="3"/>
        <v>739.61</v>
      </c>
      <c r="Y6" s="34">
        <f>IF(Y7="",NA(),Y7)</f>
        <v>80.790000000000006</v>
      </c>
      <c r="Z6" s="34">
        <f t="shared" ref="Z6:AH6" si="4">IF(Z7="",NA(),Z7)</f>
        <v>82.84</v>
      </c>
      <c r="AA6" s="34">
        <f t="shared" si="4"/>
        <v>92.82</v>
      </c>
      <c r="AB6" s="34">
        <f t="shared" si="4"/>
        <v>75.180000000000007</v>
      </c>
      <c r="AC6" s="34">
        <f t="shared" si="4"/>
        <v>75.61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50.79</v>
      </c>
      <c r="BG6" s="33">
        <f t="shared" ref="BG6:BO6" si="7">IF(BG7="",NA(),BG7)</f>
        <v>0</v>
      </c>
      <c r="BH6" s="34">
        <f t="shared" si="7"/>
        <v>13.59</v>
      </c>
      <c r="BI6" s="33">
        <f t="shared" si="7"/>
        <v>0</v>
      </c>
      <c r="BJ6" s="34">
        <f t="shared" si="7"/>
        <v>3662.03</v>
      </c>
      <c r="BK6" s="34">
        <f t="shared" si="7"/>
        <v>1126.77</v>
      </c>
      <c r="BL6" s="34">
        <f t="shared" si="7"/>
        <v>1044.8</v>
      </c>
      <c r="BM6" s="34">
        <f t="shared" si="7"/>
        <v>1081.8</v>
      </c>
      <c r="BN6" s="34">
        <f t="shared" si="7"/>
        <v>974.93</v>
      </c>
      <c r="BO6" s="34">
        <f t="shared" si="7"/>
        <v>855.8</v>
      </c>
      <c r="BP6" s="33" t="str">
        <f>IF(BP7="","",IF(BP7="-","【-】","【"&amp;SUBSTITUTE(TEXT(BP7,"#,##0.00"),"-","△")&amp;"】"))</f>
        <v>【814.89】</v>
      </c>
      <c r="BQ6" s="34">
        <f>IF(BQ7="",NA(),BQ7)</f>
        <v>109.86</v>
      </c>
      <c r="BR6" s="34">
        <f t="shared" ref="BR6:BZ6" si="8">IF(BR7="",NA(),BR7)</f>
        <v>72.47</v>
      </c>
      <c r="BS6" s="34">
        <f t="shared" si="8"/>
        <v>89.62</v>
      </c>
      <c r="BT6" s="34">
        <f t="shared" si="8"/>
        <v>92.54</v>
      </c>
      <c r="BU6" s="34">
        <f t="shared" si="8"/>
        <v>92.13</v>
      </c>
      <c r="BV6" s="34">
        <f t="shared" si="8"/>
        <v>50.9</v>
      </c>
      <c r="BW6" s="34">
        <f t="shared" si="8"/>
        <v>50.82</v>
      </c>
      <c r="BX6" s="34">
        <f t="shared" si="8"/>
        <v>52.19</v>
      </c>
      <c r="BY6" s="34">
        <f t="shared" si="8"/>
        <v>55.32</v>
      </c>
      <c r="BZ6" s="34">
        <f t="shared" si="8"/>
        <v>59.8</v>
      </c>
      <c r="CA6" s="33" t="str">
        <f>IF(CA7="","",IF(CA7="-","【-】","【"&amp;SUBSTITUTE(TEXT(CA7,"#,##0.00"),"-","△")&amp;"】"))</f>
        <v>【60.64】</v>
      </c>
      <c r="CB6" s="34">
        <f>IF(CB7="",NA(),CB7)</f>
        <v>124.14</v>
      </c>
      <c r="CC6" s="34">
        <f t="shared" ref="CC6:CK6" si="9">IF(CC7="",NA(),CC7)</f>
        <v>173.9</v>
      </c>
      <c r="CD6" s="34">
        <f t="shared" si="9"/>
        <v>153.62</v>
      </c>
      <c r="CE6" s="34">
        <f t="shared" si="9"/>
        <v>157.96</v>
      </c>
      <c r="CF6" s="34">
        <f t="shared" si="9"/>
        <v>150</v>
      </c>
      <c r="CG6" s="34">
        <f t="shared" si="9"/>
        <v>293.27</v>
      </c>
      <c r="CH6" s="34">
        <f t="shared" si="9"/>
        <v>300.52</v>
      </c>
      <c r="CI6" s="34">
        <f t="shared" si="9"/>
        <v>296.14</v>
      </c>
      <c r="CJ6" s="34">
        <f t="shared" si="9"/>
        <v>283.17</v>
      </c>
      <c r="CK6" s="34">
        <f t="shared" si="9"/>
        <v>263.76</v>
      </c>
      <c r="CL6" s="33" t="str">
        <f>IF(CL7="","",IF(CL7="-","【-】","【"&amp;SUBSTITUTE(TEXT(CL7,"#,##0.00"),"-","△")&amp;"】"))</f>
        <v>【255.52】</v>
      </c>
      <c r="CM6" s="34">
        <f>IF(CM7="",NA(),CM7)</f>
        <v>65.92</v>
      </c>
      <c r="CN6" s="34">
        <f t="shared" ref="CN6:CV6" si="10">IF(CN7="",NA(),CN7)</f>
        <v>65.92</v>
      </c>
      <c r="CO6" s="34">
        <f t="shared" si="10"/>
        <v>65.92</v>
      </c>
      <c r="CP6" s="34">
        <f t="shared" si="10"/>
        <v>69.55</v>
      </c>
      <c r="CQ6" s="34">
        <f t="shared" si="10"/>
        <v>72.34</v>
      </c>
      <c r="CR6" s="34">
        <f t="shared" si="10"/>
        <v>53.78</v>
      </c>
      <c r="CS6" s="34">
        <f t="shared" si="10"/>
        <v>53.24</v>
      </c>
      <c r="CT6" s="34">
        <f t="shared" si="10"/>
        <v>52.31</v>
      </c>
      <c r="CU6" s="34">
        <f t="shared" si="10"/>
        <v>60.65</v>
      </c>
      <c r="CV6" s="34">
        <f t="shared" si="10"/>
        <v>51.75</v>
      </c>
      <c r="CW6" s="33" t="str">
        <f>IF(CW7="","",IF(CW7="-","【-】","【"&amp;SUBSTITUTE(TEXT(CW7,"#,##0.00"),"-","△")&amp;"】"))</f>
        <v>【52.49】</v>
      </c>
      <c r="CX6" s="34">
        <f>IF(CX7="",NA(),CX7)</f>
        <v>97.45</v>
      </c>
      <c r="CY6" s="34">
        <f t="shared" ref="CY6:DG6" si="11">IF(CY7="",NA(),CY7)</f>
        <v>97.35</v>
      </c>
      <c r="CZ6" s="34">
        <f t="shared" si="11"/>
        <v>97.34</v>
      </c>
      <c r="DA6" s="34">
        <f t="shared" si="11"/>
        <v>97.56</v>
      </c>
      <c r="DB6" s="34">
        <f t="shared" si="11"/>
        <v>98.2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363219</v>
      </c>
      <c r="D7" s="36">
        <v>47</v>
      </c>
      <c r="E7" s="36">
        <v>17</v>
      </c>
      <c r="F7" s="36">
        <v>5</v>
      </c>
      <c r="G7" s="36">
        <v>0</v>
      </c>
      <c r="H7" s="36" t="s">
        <v>111</v>
      </c>
      <c r="I7" s="36" t="s">
        <v>112</v>
      </c>
      <c r="J7" s="36" t="s">
        <v>113</v>
      </c>
      <c r="K7" s="36" t="s">
        <v>114</v>
      </c>
      <c r="L7" s="36" t="s">
        <v>115</v>
      </c>
      <c r="M7" s="36" t="s">
        <v>116</v>
      </c>
      <c r="N7" s="37" t="s">
        <v>117</v>
      </c>
      <c r="O7" s="37" t="s">
        <v>118</v>
      </c>
      <c r="P7" s="37">
        <v>79.08</v>
      </c>
      <c r="Q7" s="37">
        <v>100</v>
      </c>
      <c r="R7" s="37">
        <v>3800</v>
      </c>
      <c r="S7" s="37">
        <v>2412</v>
      </c>
      <c r="T7" s="37">
        <v>42.28</v>
      </c>
      <c r="U7" s="37">
        <v>57.05</v>
      </c>
      <c r="V7" s="37">
        <v>1886</v>
      </c>
      <c r="W7" s="37">
        <v>2.5499999999999998</v>
      </c>
      <c r="X7" s="37">
        <v>739.61</v>
      </c>
      <c r="Y7" s="37">
        <v>80.790000000000006</v>
      </c>
      <c r="Z7" s="37">
        <v>82.84</v>
      </c>
      <c r="AA7" s="37">
        <v>92.82</v>
      </c>
      <c r="AB7" s="37">
        <v>75.180000000000007</v>
      </c>
      <c r="AC7" s="37">
        <v>75.61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50.79</v>
      </c>
      <c r="BG7" s="37">
        <v>0</v>
      </c>
      <c r="BH7" s="37">
        <v>13.59</v>
      </c>
      <c r="BI7" s="37">
        <v>0</v>
      </c>
      <c r="BJ7" s="37">
        <v>3662.03</v>
      </c>
      <c r="BK7" s="37">
        <v>1126.77</v>
      </c>
      <c r="BL7" s="37">
        <v>1044.8</v>
      </c>
      <c r="BM7" s="37">
        <v>1081.8</v>
      </c>
      <c r="BN7" s="37">
        <v>974.93</v>
      </c>
      <c r="BO7" s="37">
        <v>855.8</v>
      </c>
      <c r="BP7" s="37">
        <v>814.89</v>
      </c>
      <c r="BQ7" s="37">
        <v>109.86</v>
      </c>
      <c r="BR7" s="37">
        <v>72.47</v>
      </c>
      <c r="BS7" s="37">
        <v>89.62</v>
      </c>
      <c r="BT7" s="37">
        <v>92.54</v>
      </c>
      <c r="BU7" s="37">
        <v>92.13</v>
      </c>
      <c r="BV7" s="37">
        <v>50.9</v>
      </c>
      <c r="BW7" s="37">
        <v>50.82</v>
      </c>
      <c r="BX7" s="37">
        <v>52.19</v>
      </c>
      <c r="BY7" s="37">
        <v>55.32</v>
      </c>
      <c r="BZ7" s="37">
        <v>59.8</v>
      </c>
      <c r="CA7" s="37">
        <v>60.64</v>
      </c>
      <c r="CB7" s="37">
        <v>124.14</v>
      </c>
      <c r="CC7" s="37">
        <v>173.9</v>
      </c>
      <c r="CD7" s="37">
        <v>153.62</v>
      </c>
      <c r="CE7" s="37">
        <v>157.96</v>
      </c>
      <c r="CF7" s="37">
        <v>150</v>
      </c>
      <c r="CG7" s="37">
        <v>293.27</v>
      </c>
      <c r="CH7" s="37">
        <v>300.52</v>
      </c>
      <c r="CI7" s="37">
        <v>296.14</v>
      </c>
      <c r="CJ7" s="37">
        <v>283.17</v>
      </c>
      <c r="CK7" s="37">
        <v>263.76</v>
      </c>
      <c r="CL7" s="37">
        <v>255.52</v>
      </c>
      <c r="CM7" s="37">
        <v>65.92</v>
      </c>
      <c r="CN7" s="37">
        <v>65.92</v>
      </c>
      <c r="CO7" s="37">
        <v>65.92</v>
      </c>
      <c r="CP7" s="37">
        <v>69.55</v>
      </c>
      <c r="CQ7" s="37">
        <v>72.34</v>
      </c>
      <c r="CR7" s="37">
        <v>53.78</v>
      </c>
      <c r="CS7" s="37">
        <v>53.24</v>
      </c>
      <c r="CT7" s="37">
        <v>52.31</v>
      </c>
      <c r="CU7" s="37">
        <v>60.65</v>
      </c>
      <c r="CV7" s="37">
        <v>51.75</v>
      </c>
      <c r="CW7" s="37">
        <v>52.49</v>
      </c>
      <c r="CX7" s="37">
        <v>97.45</v>
      </c>
      <c r="CY7" s="37">
        <v>97.35</v>
      </c>
      <c r="CZ7" s="37">
        <v>97.34</v>
      </c>
      <c r="DA7" s="37">
        <v>97.56</v>
      </c>
      <c r="DB7" s="37">
        <v>98.2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pc0020</cp:lastModifiedBy>
  <cp:lastPrinted>2019-02-05T06:03:57Z</cp:lastPrinted>
  <dcterms:created xsi:type="dcterms:W3CDTF">2018-12-03T09:28:54Z</dcterms:created>
  <dcterms:modified xsi:type="dcterms:W3CDTF">2019-02-05T06:04:03Z</dcterms:modified>
  <cp:category/>
</cp:coreProperties>
</file>