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65\Desktop\(2.4〆）公営企業に係る経営比較分析表（H29年度決算）の分析等について\03県提出\"/>
    </mc:Choice>
  </mc:AlternateContent>
  <workbookProtection workbookAlgorithmName="SHA-512" workbookHashValue="OGZA6S7NuzZxgGYYwlM9mAFGHnBEKhrQr4rJu7cJIf3YjdXRE97h178WE8d00HIs3Rvkli+Do61I/iLzlbLzWw==" workbookSaltValue="NN7wGynNK9Y+YbQ5sfDqdQ==" workbookSpinCount="100000" lockStructure="1"/>
  <bookViews>
    <workbookView xWindow="0" yWindow="0" windowWidth="15750" windowHeight="94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<sst xmlns="http://schemas.openxmlformats.org/spreadsheetml/2006/main" count="240" uniqueCount="127">
  <si>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</si>
  <si>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</si>
  <si>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</si>
  <si>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</si>
  <si>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</si>
  <si>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</si>
  <si>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</si>
  <si>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</si>
  <si>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</si>
  <si>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</si>
  <si>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</si>
  <si>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</si>
  <si>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</si>
  <si>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</si>
  <si>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</si>
  <si>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</si>
  <si>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</si>
  <si>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</si>
  <si>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</si>
  <si>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</si>
  <si>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</si>
  <si>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</si>
  <si>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</si>
  <si>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</si>
  <si>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</si>
  <si>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</si>
  <si>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</si>
  <si>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</si>
  <si>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</si>
  <si>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</si>
  <si>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</si>
  <si>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</si>
  <si>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</si>
  <si>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</si>
  <si>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</si>
  <si>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</si>
  <si>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</si>
  <si>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</si>
  <si>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</si>
  <si>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</si>
  <si>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</si>
  <si>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</si>
  <si>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</si>
  <si>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</si>
  <si>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</si>
  <si>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</si>
  <si>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</si>
  <si>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</si>
  <si>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</si>
  <si>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</si>
  <si>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</si>
  <si>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</si>
  <si>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</si>
  <si>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</si>
  <si>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</si>
  <si>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</si>
  <si>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</si>
  <si>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</si>
  <si>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</si>
  <si>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</si>
  <si>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</si>
  <si>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</si>
  <si>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</si>
  <si>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</si>
  <si>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</si>
  <si>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</si>
  <si>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</si>
  <si>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</si>
  <si>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</si>
  <si>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</si>
  <si>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</si>
  <si>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</si>
  <si>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</si>
  <si>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</si>
  <si>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</si>
  <si>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</si>
  <si>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</si>
  <si>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</si>
  <si>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</si>
  <si>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</si>
  <si>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</si>
  <si>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</si>
  <si>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</si>
  <si>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</si>
  <si>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</si>
  <si>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</si>
  <si>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</si>
  <si>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</si>
  <si>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</si>
  <si>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</si>
  <si>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</si>
  <si>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</si>
  <si>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</si>
  <si>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</si>
  <si>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</si>
  <si>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</si>
  <si>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</si>
  <si>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</si>
  <si>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</si>
  <si>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</si>
  <si>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</si>
  <si>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</si>
  <si>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</si>
  <si>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</si>
  <si>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</si>
  <si>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</si>
  <si>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</si>
  <si>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</si>
  <si>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</si>
  <si>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</si>
  <si>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</si>
  <si>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</si>
  <si>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</si>
  <si>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</si>
  <si>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</si>
  <si>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</si>
  <si>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</si>
  <si>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</si>
  <si>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</si>
  <si>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</si>
  <si>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</si>
  <si>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</si>
  <si>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</si>
  <si>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</si>
  <si>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平成23年度から平成27年度にかけて処理場の機能強化を実施してきたが、保守点検が十分に行えておらず老朽化が進んでいる箇所がある。また、管渠については十分な点検が出来ていない状況である。
今後、施設の耐用年数を延ばすための適正な保守点検の実施について検討していく必要がある。</t>
    <rPh sb="1" eb="3">
      <t>ヘイセイ</t>
    </rPh>
    <rPh sb="5" eb="7">
      <t>ネンド</t>
    </rPh>
    <rPh sb="9" eb="11">
      <t>ヘイセイ</t>
    </rPh>
    <rPh sb="13" eb="15">
      <t>ネンド</t>
    </rPh>
    <rPh sb="19" eb="22">
      <t>ショリジョウ</t>
    </rPh>
    <rPh sb="23" eb="25">
      <t>キノウ</t>
    </rPh>
    <rPh sb="25" eb="27">
      <t>キョウカ</t>
    </rPh>
    <rPh sb="75" eb="77">
      <t>ジュウブン</t>
    </rPh>
    <rPh sb="78" eb="80">
      <t>テンケン</t>
    </rPh>
    <rPh sb="81" eb="83">
      <t>デキ</t>
    </rPh>
    <rPh sb="87" eb="89">
      <t>ジョウキョウ</t>
    </rPh>
    <rPh sb="94" eb="96">
      <t>コンゴ</t>
    </rPh>
    <rPh sb="97" eb="99">
      <t>シセツ</t>
    </rPh>
    <rPh sb="114" eb="116">
      <t>ホシュ</t>
    </rPh>
    <rPh sb="116" eb="118">
      <t>テンケン</t>
    </rPh>
    <phoneticPr fontId="15"/>
  </si>
  <si>
    <t xml:space="preserve">　本町の農業集落排水事業において、経営の健全性を示す収益的収支比率（表①）の値は、近年40％台を推移していたが、平成29年度では前年度比約14％増となっており、やや経営改善が図られたと考えられる。しかしながら、単年度収支で黒字となる100％を大幅に下回っているため、更なる経営改善に向けた取り組みが必要である。
　水洗化率（表⑧）においても、各年とも70％前後で推移しており、全国平均と比較しても低く、施設への接続率が低い状態が続いている。
　また、平成27年度以降、維持管理費等の増加に伴い、経費回収率（表⑤）及び汚水処理原価（表⑥）の値が悪くなっているため、これらについても改善に向けた取り組みが必要である。。
　今後、施設の老朽化に伴う維持管理費等の増加が見込まれる一方で、処理区域内人口の減少による料金収入の減額が予想されるため、使用料の増額や汚水処理原価をさらに下げる方策を検討する必要があり経営改善に向け取り組んでいく。
</t>
    <rPh sb="4" eb="6">
      <t>ノウギョウ</t>
    </rPh>
    <rPh sb="6" eb="8">
      <t>シュウラク</t>
    </rPh>
    <rPh sb="8" eb="10">
      <t>ハイスイ</t>
    </rPh>
    <rPh sb="10" eb="12">
      <t>ジギョウ</t>
    </rPh>
    <rPh sb="188" eb="190">
      <t>ゼンコク</t>
    </rPh>
    <rPh sb="225" eb="227">
      <t>ヘイセイ</t>
    </rPh>
    <rPh sb="229" eb="231">
      <t>ネンド</t>
    </rPh>
    <rPh sb="231" eb="233">
      <t>イコウ</t>
    </rPh>
    <rPh sb="234" eb="236">
      <t>イジ</t>
    </rPh>
    <rPh sb="239" eb="240">
      <t>トウ</t>
    </rPh>
    <rPh sb="241" eb="243">
      <t>ゾウカ</t>
    </rPh>
    <rPh sb="244" eb="245">
      <t>トモナ</t>
    </rPh>
    <rPh sb="253" eb="254">
      <t>ヒョウ</t>
    </rPh>
    <rPh sb="256" eb="257">
      <t>オヨ</t>
    </rPh>
    <rPh sb="258" eb="260">
      <t>オスイ</t>
    </rPh>
    <rPh sb="260" eb="262">
      <t>ショリ</t>
    </rPh>
    <rPh sb="262" eb="264">
      <t>ゲンカ</t>
    </rPh>
    <rPh sb="265" eb="266">
      <t>ヒョウ</t>
    </rPh>
    <rPh sb="269" eb="270">
      <t>アタイ</t>
    </rPh>
    <rPh sb="271" eb="272">
      <t>ワル</t>
    </rPh>
    <rPh sb="312" eb="314">
      <t>シセツ</t>
    </rPh>
    <rPh sb="315" eb="318">
      <t>ロウキュウカ</t>
    </rPh>
    <rPh sb="319" eb="320">
      <t>トモナ</t>
    </rPh>
    <rPh sb="321" eb="323">
      <t>イジ</t>
    </rPh>
    <rPh sb="323" eb="325">
      <t>カンリ</t>
    </rPh>
    <rPh sb="328" eb="330">
      <t>ゾウカ</t>
    </rPh>
    <rPh sb="331" eb="333">
      <t>ミコ</t>
    </rPh>
    <rPh sb="336" eb="338">
      <t>イッポウ</t>
    </rPh>
    <phoneticPr fontId="4"/>
  </si>
  <si>
    <t>経営状態については、ここ数年の機能強化事業や施設等緊急対応費等による事業費の増加により悪化してきている。また、本施設は稼働から約２３年が経過しており、今後も老朽化が進み修繕費等の増加が見込まれる。
  そのような中、安定的な経営に向かうためには、加入率の向上が不可欠であるが、今後、処理区域内人口の減少に伴う料金収入の減額が予測されるため、使用料の増額や汚水処理原価をさらに下げる方策も検討していかなければならない。</t>
    <rPh sb="24" eb="25">
      <t>トウ</t>
    </rPh>
    <rPh sb="25" eb="27">
      <t>キンキュウ</t>
    </rPh>
    <rPh sb="30" eb="31">
      <t>トウ</t>
    </rPh>
    <rPh sb="34" eb="37">
      <t>ジギョウヒ</t>
    </rPh>
    <rPh sb="59" eb="61">
      <t>カドウ</t>
    </rPh>
    <rPh sb="82" eb="83">
      <t>スス</t>
    </rPh>
    <rPh sb="152" eb="153">
      <t>トモナ</t>
    </rPh>
    <rPh sb="154" eb="156">
      <t>リョウキン</t>
    </rPh>
    <rPh sb="156" eb="158">
      <t>シュウニュウ</t>
    </rPh>
    <rPh sb="159" eb="161">
      <t>ゲンガク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</si>
</sst>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DE-4F58-97B3-A4CB7479F241}"/>
            </c:ext>
          </c:extLst>
        </c:ser>
        <c:dLbls>
          <c:showLegendKey val="0"/>
          <c:showVal val="0"/>
          <c:showCatName val="0"/>
          <c:showSerName val="0"/>
          <c:showPercent val="0"/>
          <c:showBubbleSize val="0"/>
        </c:dLbls>
        <c:gapWidth val="150"/>
        <c:axId val="176898312"/>
        <c:axId val="17689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0DE-4F58-97B3-A4CB7479F241}"/>
            </c:ext>
          </c:extLst>
        </c:ser>
        <c:dLbls>
          <c:showLegendKey val="0"/>
          <c:showVal val="0"/>
          <c:showCatName val="0"/>
          <c:showSerName val="0"/>
          <c:showPercent val="0"/>
          <c:showBubbleSize val="0"/>
        </c:dLbls>
        <c:marker val="1"/>
        <c:smooth val="0"/>
        <c:axId val="176898312"/>
        <c:axId val="176898704"/>
      </c:lineChart>
      <c:dateAx>
        <c:axId val="176898312"/>
        <c:scaling>
          <c:orientation val="minMax"/>
        </c:scaling>
        <c:delete val="1"/>
        <c:axPos val="b"/>
        <c:numFmt formatCode="ge" sourceLinked="1"/>
        <c:majorTickMark val="none"/>
        <c:minorTickMark val="none"/>
        <c:tickLblPos val="none"/>
        <c:crossAx val="176898704"/>
        <c:crosses val="autoZero"/>
        <c:auto val="1"/>
        <c:lblOffset val="100"/>
        <c:baseTimeUnit val="years"/>
      </c:dateAx>
      <c:valAx>
        <c:axId val="1768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9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64.81</c:v>
                </c:pt>
                <c:pt idx="1">
                  <c:v>64.069999999999993</c:v>
                </c:pt>
                <c:pt idx="2">
                  <c:v>61.85</c:v>
                </c:pt>
                <c:pt idx="3">
                  <c:v>62.22</c:v>
                </c:pt>
                <c:pt idx="4" formatCode="#,##0.00;&quot;△&quot;#,##0.00">
                  <c:v>0</c:v>
                </c:pt>
              </c:numCache>
            </c:numRef>
          </c:val>
          <c:extLst xmlns:c16r2="http://schemas.microsoft.com/office/drawing/2015/06/chart">
            <c:ext xmlns:c16="http://schemas.microsoft.com/office/drawing/2014/chart" uri="{C3380CC4-5D6E-409C-BE32-E72D297353CC}">
              <c16:uniqueId val="{00000000-BE49-4C0D-808E-F8285A2D315D}"/>
            </c:ext>
          </c:extLst>
        </c:ser>
        <c:dLbls>
          <c:showLegendKey val="0"/>
          <c:showVal val="0"/>
          <c:showCatName val="0"/>
          <c:showSerName val="0"/>
          <c:showPercent val="0"/>
          <c:showBubbleSize val="0"/>
        </c:dLbls>
        <c:gapWidth val="150"/>
        <c:axId val="339282168"/>
        <c:axId val="3392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E49-4C0D-808E-F8285A2D315D}"/>
            </c:ext>
          </c:extLst>
        </c:ser>
        <c:dLbls>
          <c:showLegendKey val="0"/>
          <c:showVal val="0"/>
          <c:showCatName val="0"/>
          <c:showSerName val="0"/>
          <c:showPercent val="0"/>
          <c:showBubbleSize val="0"/>
        </c:dLbls>
        <c:marker val="1"/>
        <c:smooth val="0"/>
        <c:axId val="339282168"/>
        <c:axId val="339282560"/>
      </c:lineChart>
      <c:dateAx>
        <c:axId val="339282168"/>
        <c:scaling>
          <c:orientation val="minMax"/>
        </c:scaling>
        <c:delete val="1"/>
        <c:axPos val="b"/>
        <c:numFmt formatCode="ge" sourceLinked="1"/>
        <c:majorTickMark val="none"/>
        <c:minorTickMark val="none"/>
        <c:tickLblPos val="none"/>
        <c:crossAx val="339282560"/>
        <c:crosses val="autoZero"/>
        <c:auto val="1"/>
        <c:lblOffset val="100"/>
        <c:baseTimeUnit val="years"/>
      </c:dateAx>
      <c:valAx>
        <c:axId val="339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8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69.08</c:v>
                </c:pt>
                <c:pt idx="1">
                  <c:v>66.099999999999994</c:v>
                </c:pt>
                <c:pt idx="2">
                  <c:v>68.34</c:v>
                </c:pt>
                <c:pt idx="3">
                  <c:v>69.680000000000007</c:v>
                </c:pt>
                <c:pt idx="4">
                  <c:v>72.31</c:v>
                </c:pt>
              </c:numCache>
            </c:numRef>
          </c:val>
          <c:extLst xmlns:c16r2="http://schemas.microsoft.com/office/drawing/2015/06/chart">
            <c:ext xmlns:c16="http://schemas.microsoft.com/office/drawing/2014/chart" uri="{C3380CC4-5D6E-409C-BE32-E72D297353CC}">
              <c16:uniqueId val="{00000000-1D09-4820-A97D-062BC778A5A6}"/>
            </c:ext>
          </c:extLst>
        </c:ser>
        <c:dLbls>
          <c:showLegendKey val="0"/>
          <c:showVal val="0"/>
          <c:showCatName val="0"/>
          <c:showSerName val="0"/>
          <c:showPercent val="0"/>
          <c:showBubbleSize val="0"/>
        </c:dLbls>
        <c:gapWidth val="150"/>
        <c:axId val="241204912"/>
        <c:axId val="24120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D09-4820-A97D-062BC778A5A6}"/>
            </c:ext>
          </c:extLst>
        </c:ser>
        <c:dLbls>
          <c:showLegendKey val="0"/>
          <c:showVal val="0"/>
          <c:showCatName val="0"/>
          <c:showSerName val="0"/>
          <c:showPercent val="0"/>
          <c:showBubbleSize val="0"/>
        </c:dLbls>
        <c:marker val="1"/>
        <c:smooth val="0"/>
        <c:axId val="241204912"/>
        <c:axId val="241205304"/>
      </c:lineChart>
      <c:dateAx>
        <c:axId val="241204912"/>
        <c:scaling>
          <c:orientation val="minMax"/>
        </c:scaling>
        <c:delete val="1"/>
        <c:axPos val="b"/>
        <c:numFmt formatCode="ge" sourceLinked="1"/>
        <c:majorTickMark val="none"/>
        <c:minorTickMark val="none"/>
        <c:tickLblPos val="none"/>
        <c:crossAx val="241205304"/>
        <c:crosses val="autoZero"/>
        <c:auto val="1"/>
        <c:lblOffset val="100"/>
        <c:baseTimeUnit val="years"/>
      </c:dateAx>
      <c:valAx>
        <c:axId val="24120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47.07</c:v>
                </c:pt>
                <c:pt idx="1">
                  <c:v>46.43</c:v>
                </c:pt>
                <c:pt idx="2">
                  <c:v>47.93</c:v>
                </c:pt>
                <c:pt idx="3">
                  <c:v>44.41</c:v>
                </c:pt>
                <c:pt idx="4">
                  <c:v>58.32</c:v>
                </c:pt>
              </c:numCache>
            </c:numRef>
          </c:val>
          <c:extLst xmlns:c16r2="http://schemas.microsoft.com/office/drawing/2015/06/chart">
            <c:ext xmlns:c16="http://schemas.microsoft.com/office/drawing/2014/chart" uri="{C3380CC4-5D6E-409C-BE32-E72D297353CC}">
              <c16:uniqueId val="{00000000-1583-40D7-BFBD-CAD566A18DE5}"/>
            </c:ext>
          </c:extLst>
        </c:ser>
        <c:dLbls>
          <c:showLegendKey val="0"/>
          <c:showVal val="0"/>
          <c:showCatName val="0"/>
          <c:showSerName val="0"/>
          <c:showPercent val="0"/>
          <c:showBubbleSize val="0"/>
        </c:dLbls>
        <c:gapWidth val="150"/>
        <c:axId val="176899880"/>
        <c:axId val="17690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3-40D7-BFBD-CAD566A18DE5}"/>
            </c:ext>
          </c:extLst>
        </c:ser>
        <c:dLbls>
          <c:showLegendKey val="0"/>
          <c:showVal val="0"/>
          <c:showCatName val="0"/>
          <c:showSerName val="0"/>
          <c:showPercent val="0"/>
          <c:showBubbleSize val="0"/>
        </c:dLbls>
        <c:marker val="1"/>
        <c:smooth val="0"/>
        <c:axId val="176899880"/>
        <c:axId val="176900272"/>
      </c:lineChart>
      <c:dateAx>
        <c:axId val="176899880"/>
        <c:scaling>
          <c:orientation val="minMax"/>
        </c:scaling>
        <c:delete val="1"/>
        <c:axPos val="b"/>
        <c:numFmt formatCode="ge" sourceLinked="1"/>
        <c:majorTickMark val="none"/>
        <c:minorTickMark val="none"/>
        <c:tickLblPos val="none"/>
        <c:crossAx val="176900272"/>
        <c:crosses val="autoZero"/>
        <c:auto val="1"/>
        <c:lblOffset val="100"/>
        <c:baseTimeUnit val="years"/>
      </c:dateAx>
      <c:valAx>
        <c:axId val="1769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9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14-48A0-B162-56E67D8A8DF7}"/>
            </c:ext>
          </c:extLst>
        </c:ser>
        <c:dLbls>
          <c:showLegendKey val="0"/>
          <c:showVal val="0"/>
          <c:showCatName val="0"/>
          <c:showSerName val="0"/>
          <c:showPercent val="0"/>
          <c:showBubbleSize val="0"/>
        </c:dLbls>
        <c:gapWidth val="150"/>
        <c:axId val="339852584"/>
        <c:axId val="33985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14-48A0-B162-56E67D8A8DF7}"/>
            </c:ext>
          </c:extLst>
        </c:ser>
        <c:dLbls>
          <c:showLegendKey val="0"/>
          <c:showVal val="0"/>
          <c:showCatName val="0"/>
          <c:showSerName val="0"/>
          <c:showPercent val="0"/>
          <c:showBubbleSize val="0"/>
        </c:dLbls>
        <c:marker val="1"/>
        <c:smooth val="0"/>
        <c:axId val="339852584"/>
        <c:axId val="339852976"/>
      </c:lineChart>
      <c:dateAx>
        <c:axId val="339852584"/>
        <c:scaling>
          <c:orientation val="minMax"/>
        </c:scaling>
        <c:delete val="1"/>
        <c:axPos val="b"/>
        <c:numFmt formatCode="ge" sourceLinked="1"/>
        <c:majorTickMark val="none"/>
        <c:minorTickMark val="none"/>
        <c:tickLblPos val="none"/>
        <c:crossAx val="339852976"/>
        <c:crosses val="autoZero"/>
        <c:auto val="1"/>
        <c:lblOffset val="100"/>
        <c:baseTimeUnit val="years"/>
      </c:dateAx>
      <c:valAx>
        <c:axId val="33985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5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3F-4BC6-9AEC-2B9DD7C10DD4}"/>
            </c:ext>
          </c:extLst>
        </c:ser>
        <c:dLbls>
          <c:showLegendKey val="0"/>
          <c:showVal val="0"/>
          <c:showCatName val="0"/>
          <c:showSerName val="0"/>
          <c:showPercent val="0"/>
          <c:showBubbleSize val="0"/>
        </c:dLbls>
        <c:gapWidth val="150"/>
        <c:axId val="339854152"/>
        <c:axId val="33985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3F-4BC6-9AEC-2B9DD7C10DD4}"/>
            </c:ext>
          </c:extLst>
        </c:ser>
        <c:dLbls>
          <c:showLegendKey val="0"/>
          <c:showVal val="0"/>
          <c:showCatName val="0"/>
          <c:showSerName val="0"/>
          <c:showPercent val="0"/>
          <c:showBubbleSize val="0"/>
        </c:dLbls>
        <c:marker val="1"/>
        <c:smooth val="0"/>
        <c:axId val="339854152"/>
        <c:axId val="339854544"/>
      </c:lineChart>
      <c:dateAx>
        <c:axId val="339854152"/>
        <c:scaling>
          <c:orientation val="minMax"/>
        </c:scaling>
        <c:delete val="1"/>
        <c:axPos val="b"/>
        <c:numFmt formatCode="ge" sourceLinked="1"/>
        <c:majorTickMark val="none"/>
        <c:minorTickMark val="none"/>
        <c:tickLblPos val="none"/>
        <c:crossAx val="339854544"/>
        <c:crosses val="autoZero"/>
        <c:auto val="1"/>
        <c:lblOffset val="100"/>
        <c:baseTimeUnit val="years"/>
      </c:dateAx>
      <c:valAx>
        <c:axId val="33985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5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AC-4EAD-8409-B66E21A66849}"/>
            </c:ext>
          </c:extLst>
        </c:ser>
        <c:dLbls>
          <c:showLegendKey val="0"/>
          <c:showVal val="0"/>
          <c:showCatName val="0"/>
          <c:showSerName val="0"/>
          <c:showPercent val="0"/>
          <c:showBubbleSize val="0"/>
        </c:dLbls>
        <c:gapWidth val="150"/>
        <c:axId val="339855720"/>
        <c:axId val="33985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AC-4EAD-8409-B66E21A66849}"/>
            </c:ext>
          </c:extLst>
        </c:ser>
        <c:dLbls>
          <c:showLegendKey val="0"/>
          <c:showVal val="0"/>
          <c:showCatName val="0"/>
          <c:showSerName val="0"/>
          <c:showPercent val="0"/>
          <c:showBubbleSize val="0"/>
        </c:dLbls>
        <c:marker val="1"/>
        <c:smooth val="0"/>
        <c:axId val="339855720"/>
        <c:axId val="339856112"/>
      </c:lineChart>
      <c:dateAx>
        <c:axId val="339855720"/>
        <c:scaling>
          <c:orientation val="minMax"/>
        </c:scaling>
        <c:delete val="1"/>
        <c:axPos val="b"/>
        <c:numFmt formatCode="ge" sourceLinked="1"/>
        <c:majorTickMark val="none"/>
        <c:minorTickMark val="none"/>
        <c:tickLblPos val="none"/>
        <c:crossAx val="339856112"/>
        <c:crosses val="autoZero"/>
        <c:auto val="1"/>
        <c:lblOffset val="100"/>
        <c:baseTimeUnit val="years"/>
      </c:dateAx>
      <c:valAx>
        <c:axId val="33985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5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9-4CAF-BCEB-0041467FF951}"/>
            </c:ext>
          </c:extLst>
        </c:ser>
        <c:dLbls>
          <c:showLegendKey val="0"/>
          <c:showVal val="0"/>
          <c:showCatName val="0"/>
          <c:showSerName val="0"/>
          <c:showPercent val="0"/>
          <c:showBubbleSize val="0"/>
        </c:dLbls>
        <c:gapWidth val="150"/>
        <c:axId val="340065336"/>
        <c:axId val="340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9-4CAF-BCEB-0041467FF951}"/>
            </c:ext>
          </c:extLst>
        </c:ser>
        <c:dLbls>
          <c:showLegendKey val="0"/>
          <c:showVal val="0"/>
          <c:showCatName val="0"/>
          <c:showSerName val="0"/>
          <c:showPercent val="0"/>
          <c:showBubbleSize val="0"/>
        </c:dLbls>
        <c:marker val="1"/>
        <c:smooth val="0"/>
        <c:axId val="340065336"/>
        <c:axId val="340065728"/>
      </c:lineChart>
      <c:dateAx>
        <c:axId val="340065336"/>
        <c:scaling>
          <c:orientation val="minMax"/>
        </c:scaling>
        <c:delete val="1"/>
        <c:axPos val="b"/>
        <c:numFmt formatCode="ge" sourceLinked="1"/>
        <c:majorTickMark val="none"/>
        <c:minorTickMark val="none"/>
        <c:tickLblPos val="none"/>
        <c:crossAx val="340065728"/>
        <c:crosses val="autoZero"/>
        <c:auto val="1"/>
        <c:lblOffset val="100"/>
        <c:baseTimeUnit val="years"/>
      </c:dateAx>
      <c:valAx>
        <c:axId val="340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AC-4C08-BC07-465333914439}"/>
            </c:ext>
          </c:extLst>
        </c:ser>
        <c:dLbls>
          <c:showLegendKey val="0"/>
          <c:showVal val="0"/>
          <c:showCatName val="0"/>
          <c:showSerName val="0"/>
          <c:showPercent val="0"/>
          <c:showBubbleSize val="0"/>
        </c:dLbls>
        <c:gapWidth val="150"/>
        <c:axId val="340066904"/>
        <c:axId val="3400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7AC-4C08-BC07-465333914439}"/>
            </c:ext>
          </c:extLst>
        </c:ser>
        <c:dLbls>
          <c:showLegendKey val="0"/>
          <c:showVal val="0"/>
          <c:showCatName val="0"/>
          <c:showSerName val="0"/>
          <c:showPercent val="0"/>
          <c:showBubbleSize val="0"/>
        </c:dLbls>
        <c:marker val="1"/>
        <c:smooth val="0"/>
        <c:axId val="340066904"/>
        <c:axId val="340067296"/>
      </c:lineChart>
      <c:dateAx>
        <c:axId val="340066904"/>
        <c:scaling>
          <c:orientation val="minMax"/>
        </c:scaling>
        <c:delete val="1"/>
        <c:axPos val="b"/>
        <c:numFmt formatCode="ge" sourceLinked="1"/>
        <c:majorTickMark val="none"/>
        <c:minorTickMark val="none"/>
        <c:tickLblPos val="none"/>
        <c:crossAx val="340067296"/>
        <c:crosses val="autoZero"/>
        <c:auto val="1"/>
        <c:lblOffset val="100"/>
        <c:baseTimeUnit val="years"/>
      </c:dateAx>
      <c:valAx>
        <c:axId val="3400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06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56.59</c:v>
                </c:pt>
                <c:pt idx="1">
                  <c:v>58.01</c:v>
                </c:pt>
                <c:pt idx="2">
                  <c:v>68.38</c:v>
                </c:pt>
                <c:pt idx="3">
                  <c:v>61.08</c:v>
                </c:pt>
                <c:pt idx="4">
                  <c:v>44.66</c:v>
                </c:pt>
              </c:numCache>
            </c:numRef>
          </c:val>
          <c:extLst xmlns:c16r2="http://schemas.microsoft.com/office/drawing/2015/06/chart">
            <c:ext xmlns:c16="http://schemas.microsoft.com/office/drawing/2014/chart" uri="{C3380CC4-5D6E-409C-BE32-E72D297353CC}">
              <c16:uniqueId val="{00000000-49C7-45BA-B4F8-1139BA5A308C}"/>
            </c:ext>
          </c:extLst>
        </c:ser>
        <c:dLbls>
          <c:showLegendKey val="0"/>
          <c:showVal val="0"/>
          <c:showCatName val="0"/>
          <c:showSerName val="0"/>
          <c:showPercent val="0"/>
          <c:showBubbleSize val="0"/>
        </c:dLbls>
        <c:gapWidth val="150"/>
        <c:axId val="339279032"/>
        <c:axId val="3392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9C7-45BA-B4F8-1139BA5A308C}"/>
            </c:ext>
          </c:extLst>
        </c:ser>
        <c:dLbls>
          <c:showLegendKey val="0"/>
          <c:showVal val="0"/>
          <c:showCatName val="0"/>
          <c:showSerName val="0"/>
          <c:showPercent val="0"/>
          <c:showBubbleSize val="0"/>
        </c:dLbls>
        <c:marker val="1"/>
        <c:smooth val="0"/>
        <c:axId val="339279032"/>
        <c:axId val="339279424"/>
      </c:lineChart>
      <c:dateAx>
        <c:axId val="339279032"/>
        <c:scaling>
          <c:orientation val="minMax"/>
        </c:scaling>
        <c:delete val="1"/>
        <c:axPos val="b"/>
        <c:numFmt formatCode="ge" sourceLinked="1"/>
        <c:majorTickMark val="none"/>
        <c:minorTickMark val="none"/>
        <c:tickLblPos val="none"/>
        <c:crossAx val="339279424"/>
        <c:crosses val="autoZero"/>
        <c:auto val="1"/>
        <c:lblOffset val="100"/>
        <c:baseTimeUnit val="years"/>
      </c:dateAx>
      <c:valAx>
        <c:axId val="3392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209.82</c:v>
                </c:pt>
                <c:pt idx="1">
                  <c:v>209.67</c:v>
                </c:pt>
                <c:pt idx="2">
                  <c:v>189.62</c:v>
                </c:pt>
                <c:pt idx="3">
                  <c:v>218.35</c:v>
                </c:pt>
                <c:pt idx="4">
                  <c:v>278.12</c:v>
                </c:pt>
              </c:numCache>
            </c:numRef>
          </c:val>
          <c:extLst xmlns:c16r2="http://schemas.microsoft.com/office/drawing/2015/06/chart">
            <c:ext xmlns:c16="http://schemas.microsoft.com/office/drawing/2014/chart" uri="{C3380CC4-5D6E-409C-BE32-E72D297353CC}">
              <c16:uniqueId val="{00000000-78BD-4380-BA72-86EC9A4DC8F5}"/>
            </c:ext>
          </c:extLst>
        </c:ser>
        <c:dLbls>
          <c:showLegendKey val="0"/>
          <c:showVal val="0"/>
          <c:showCatName val="0"/>
          <c:showSerName val="0"/>
          <c:showPercent val="0"/>
          <c:showBubbleSize val="0"/>
        </c:dLbls>
        <c:gapWidth val="150"/>
        <c:axId val="339280600"/>
        <c:axId val="3392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78BD-4380-BA72-86EC9A4DC8F5}"/>
            </c:ext>
          </c:extLst>
        </c:ser>
        <c:dLbls>
          <c:showLegendKey val="0"/>
          <c:showVal val="0"/>
          <c:showCatName val="0"/>
          <c:showSerName val="0"/>
          <c:showPercent val="0"/>
          <c:showBubbleSize val="0"/>
        </c:dLbls>
        <c:marker val="1"/>
        <c:smooth val="0"/>
        <c:axId val="339280600"/>
        <c:axId val="339280992"/>
      </c:lineChart>
      <c:dateAx>
        <c:axId val="339280600"/>
        <c:scaling>
          <c:orientation val="minMax"/>
        </c:scaling>
        <c:delete val="1"/>
        <c:axPos val="b"/>
        <c:numFmt formatCode="ge" sourceLinked="1"/>
        <c:majorTickMark val="none"/>
        <c:minorTickMark val="none"/>
        <c:tickLblPos val="none"/>
        <c:crossAx val="339280992"/>
        <c:crosses val="autoZero"/>
        <c:auto val="1"/>
        <c:lblOffset val="100"/>
        <c:baseTimeUnit val="years"/>
      </c:dateAx>
      <c:valAx>
        <c:axId val="3392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8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U46"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徳島県　勝浦町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5374</v>
      </c>
      <c r="AM8" s="72"/>
      <c r="AN8" s="72"/>
      <c r="AO8" s="72"/>
      <c r="AP8" s="72"/>
      <c r="AQ8" s="72"/>
      <c r="AR8" s="72"/>
      <c r="AS8" s="72"/>
      <c r="AT8" s="71">
        <f>データ!T6</f>
        <v>69.83</v>
      </c>
      <c r="AU8" s="71"/>
      <c r="AV8" s="71"/>
      <c r="AW8" s="71"/>
      <c r="AX8" s="71"/>
      <c r="AY8" s="71"/>
      <c r="AZ8" s="71"/>
      <c r="BA8" s="71"/>
      <c r="BB8" s="71">
        <f>データ!U6</f>
        <v>76.959999999999994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12.19</v>
      </c>
      <c r="Q10" s="71"/>
      <c r="R10" s="71"/>
      <c r="S10" s="71"/>
      <c r="T10" s="71"/>
      <c r="U10" s="71"/>
      <c r="V10" s="71"/>
      <c r="W10" s="71">
        <f>データ!Q6</f>
        <v>100</v>
      </c>
      <c r="X10" s="71"/>
      <c r="Y10" s="71"/>
      <c r="Z10" s="71"/>
      <c r="AA10" s="71"/>
      <c r="AB10" s="71"/>
      <c r="AC10" s="71"/>
      <c r="AD10" s="72">
        <f>データ!R6</f>
        <v>3080</v>
      </c>
      <c r="AE10" s="72"/>
      <c r="AF10" s="72"/>
      <c r="AG10" s="72"/>
      <c r="AH10" s="72"/>
      <c r="AI10" s="72"/>
      <c r="AJ10" s="72"/>
      <c r="AK10" s="2"/>
      <c r="AL10" s="72">
        <f>データ!V6</f>
        <v>650</v>
      </c>
      <c r="AM10" s="72"/>
      <c r="AN10" s="72"/>
      <c r="AO10" s="72"/>
      <c r="AP10" s="72"/>
      <c r="AQ10" s="72"/>
      <c r="AR10" s="72"/>
      <c r="AS10" s="72"/>
      <c r="AT10" s="71">
        <f>データ!W6</f>
        <v>0.26</v>
      </c>
      <c r="AU10" s="71"/>
      <c r="AV10" s="71"/>
      <c r="AW10" s="71"/>
      <c r="AX10" s="71"/>
      <c r="AY10" s="71"/>
      <c r="AZ10" s="71"/>
      <c r="BA10" s="71"/>
      <c r="BB10" s="71">
        <f>データ!X6</f>
        <v>2500</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MoCrniukWpbyepstaV8WXraW7JCOPVdhzUN2Obu9JDzy+9eoFBUQCPeD/fIL6P0X+2QzNzj0emliNItWS6JCMw==" saltValue="WY37Ih/Ah2VtzMQAKTOk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363014</v>
      </c>
      <c r="D6" s="32">
        <f t="shared" si="3"/>
        <v>47</v>
      </c>
      <c r="E6" s="32">
        <f t="shared" si="3"/>
        <v>17</v>
      </c>
      <c r="F6" s="32">
        <f t="shared" si="3"/>
        <v>5</v>
      </c>
      <c r="G6" s="32">
        <f t="shared" si="3"/>
        <v>0</v>
      </c>
      <c r="H6" s="32" t="str">
        <f t="shared" si="3"/>
        <v>徳島県　勝浦町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12.19</v>
      </c>
      <c r="Q6" s="33">
        <f t="shared" si="3"/>
        <v>100</v>
      </c>
      <c r="R6" s="33">
        <f t="shared" si="3"/>
        <v>3080</v>
      </c>
      <c r="S6" s="33">
        <f t="shared" si="3"/>
        <v>5374</v>
      </c>
      <c r="T6" s="33">
        <f t="shared" si="3"/>
        <v>69.83</v>
      </c>
      <c r="U6" s="33">
        <f t="shared" si="3"/>
        <v>76.959999999999994</v>
      </c>
      <c r="V6" s="33">
        <f t="shared" si="3"/>
        <v>650</v>
      </c>
      <c r="W6" s="33">
        <f t="shared" si="3"/>
        <v>0.26</v>
      </c>
      <c r="X6" s="33">
        <f t="shared" si="3"/>
        <v>2500</v>
      </c>
      <c r="Y6" s="34">
        <f>IF(Y7="",NA(),Y7)</f>
        <v>47.07</v>
      </c>
      <c r="Z6" s="34">
        <f t="shared" ref="Z6:AH6" si="4">IF(Z7="",NA(),Z7)</f>
        <v>46.43</v>
      </c>
      <c r="AA6" s="34">
        <f t="shared" si="4"/>
        <v>47.93</v>
      </c>
      <c r="AB6" s="34">
        <f t="shared" si="4"/>
        <v>44.41</v>
      </c>
      <c r="AC6" s="34">
        <f t="shared" si="4"/>
        <v>58.32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56.59</v>
      </c>
      <c r="BR6" s="34">
        <f t="shared" ref="BR6:BZ6" si="8">IF(BR7="",NA(),BR7)</f>
        <v>58.01</v>
      </c>
      <c r="BS6" s="34">
        <f t="shared" si="8"/>
        <v>68.38</v>
      </c>
      <c r="BT6" s="34">
        <f t="shared" si="8"/>
        <v>61.08</v>
      </c>
      <c r="BU6" s="34">
        <f t="shared" si="8"/>
        <v>44.66</v>
      </c>
      <c r="BV6" s="34">
        <f t="shared" si="8"/>
        <v>50.9</v>
      </c>
      <c r="BW6" s="34">
        <f t="shared" si="8"/>
        <v>50.82</v>
      </c>
      <c r="BX6" s="34">
        <f t="shared" si="8"/>
        <v>52.19</v>
      </c>
      <c r="BY6" s="34">
        <f t="shared" si="8"/>
        <v>55.32</v>
      </c>
      <c r="BZ6" s="34">
        <f t="shared" si="8"/>
        <v>59.8</v>
      </c>
      <c r="CA6" s="33" t="str">
        <f>IF(CA7="","",IF(CA7="-","【-】","【"&amp;SUBSTITUTE(TEXT(CA7,"#,##0.00"),"-","△")&amp;"】"))</f>
        <v>【60.64】</v>
      </c>
      <c r="CB6" s="34">
        <f>IF(CB7="",NA(),CB7)</f>
        <v>209.82</v>
      </c>
      <c r="CC6" s="34">
        <f t="shared" ref="CC6:CK6" si="9">IF(CC7="",NA(),CC7)</f>
        <v>209.67</v>
      </c>
      <c r="CD6" s="34">
        <f t="shared" si="9"/>
        <v>189.62</v>
      </c>
      <c r="CE6" s="34">
        <f t="shared" si="9"/>
        <v>218.35</v>
      </c>
      <c r="CF6" s="34">
        <f t="shared" si="9"/>
        <v>278.12</v>
      </c>
      <c r="CG6" s="34">
        <f t="shared" si="9"/>
        <v>293.27</v>
      </c>
      <c r="CH6" s="34">
        <f t="shared" si="9"/>
        <v>300.52</v>
      </c>
      <c r="CI6" s="34">
        <f t="shared" si="9"/>
        <v>296.14</v>
      </c>
      <c r="CJ6" s="34">
        <f t="shared" si="9"/>
        <v>283.17</v>
      </c>
      <c r="CK6" s="34">
        <f t="shared" si="9"/>
        <v>263.76</v>
      </c>
      <c r="CL6" s="33" t="str">
        <f>IF(CL7="","",IF(CL7="-","【-】","【"&amp;SUBSTITUTE(TEXT(CL7,"#,##0.00"),"-","△")&amp;"】"))</f>
        <v>【255.52】</v>
      </c>
      <c r="CM6" s="34">
        <f>IF(CM7="",NA(),CM7)</f>
        <v>64.81</v>
      </c>
      <c r="CN6" s="34">
        <f t="shared" ref="CN6:CV6" si="10">IF(CN7="",NA(),CN7)</f>
        <v>64.069999999999993</v>
      </c>
      <c r="CO6" s="34">
        <f t="shared" si="10"/>
        <v>61.85</v>
      </c>
      <c r="CP6" s="34">
        <f t="shared" si="10"/>
        <v>62.22</v>
      </c>
      <c r="CQ6" s="33">
        <f t="shared" si="10"/>
        <v>0</v>
      </c>
      <c r="CR6" s="34">
        <f t="shared" si="10"/>
        <v>53.78</v>
      </c>
      <c r="CS6" s="34">
        <f t="shared" si="10"/>
        <v>53.24</v>
      </c>
      <c r="CT6" s="34">
        <f t="shared" si="10"/>
        <v>52.31</v>
      </c>
      <c r="CU6" s="34">
        <f t="shared" si="10"/>
        <v>60.65</v>
      </c>
      <c r="CV6" s="34">
        <f t="shared" si="10"/>
        <v>51.75</v>
      </c>
      <c r="CW6" s="33" t="str">
        <f>IF(CW7="","",IF(CW7="-","【-】","【"&amp;SUBSTITUTE(TEXT(CW7,"#,##0.00"),"-","△")&amp;"】"))</f>
        <v>【52.49】</v>
      </c>
      <c r="CX6" s="34">
        <f>IF(CX7="",NA(),CX7)</f>
        <v>69.08</v>
      </c>
      <c r="CY6" s="34">
        <f t="shared" ref="CY6:DG6" si="11">IF(CY7="",NA(),CY7)</f>
        <v>66.099999999999994</v>
      </c>
      <c r="CZ6" s="34">
        <f t="shared" si="11"/>
        <v>68.34</v>
      </c>
      <c r="DA6" s="34">
        <f t="shared" si="11"/>
        <v>69.680000000000007</v>
      </c>
      <c r="DB6" s="34">
        <f t="shared" si="11"/>
        <v>72.31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363014</v>
      </c>
      <c r="D7" s="36">
        <v>47</v>
      </c>
      <c r="E7" s="36">
        <v>17</v>
      </c>
      <c r="F7" s="36">
        <v>5</v>
      </c>
      <c r="G7" s="36">
        <v>0</v>
      </c>
      <c r="H7" s="36" t="s">
        <v>111</v>
      </c>
      <c r="I7" s="36" t="s">
        <v>112</v>
      </c>
      <c r="J7" s="36" t="s">
        <v>113</v>
      </c>
      <c r="K7" s="36" t="s">
        <v>114</v>
      </c>
      <c r="L7" s="36" t="s">
        <v>115</v>
      </c>
      <c r="M7" s="36" t="s">
        <v>116</v>
      </c>
      <c r="N7" s="37" t="s">
        <v>117</v>
      </c>
      <c r="O7" s="37" t="s">
        <v>118</v>
      </c>
      <c r="P7" s="37">
        <v>12.19</v>
      </c>
      <c r="Q7" s="37">
        <v>100</v>
      </c>
      <c r="R7" s="37">
        <v>3080</v>
      </c>
      <c r="S7" s="37">
        <v>5374</v>
      </c>
      <c r="T7" s="37">
        <v>69.83</v>
      </c>
      <c r="U7" s="37">
        <v>76.959999999999994</v>
      </c>
      <c r="V7" s="37">
        <v>650</v>
      </c>
      <c r="W7" s="37">
        <v>0.26</v>
      </c>
      <c r="X7" s="37">
        <v>2500</v>
      </c>
      <c r="Y7" s="37">
        <v>47.07</v>
      </c>
      <c r="Z7" s="37">
        <v>46.43</v>
      </c>
      <c r="AA7" s="37">
        <v>47.93</v>
      </c>
      <c r="AB7" s="37">
        <v>44.41</v>
      </c>
      <c r="AC7" s="37">
        <v>58.32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56.59</v>
      </c>
      <c r="BR7" s="37">
        <v>58.01</v>
      </c>
      <c r="BS7" s="37">
        <v>68.38</v>
      </c>
      <c r="BT7" s="37">
        <v>61.08</v>
      </c>
      <c r="BU7" s="37">
        <v>44.66</v>
      </c>
      <c r="BV7" s="37">
        <v>50.9</v>
      </c>
      <c r="BW7" s="37">
        <v>50.82</v>
      </c>
      <c r="BX7" s="37">
        <v>52.19</v>
      </c>
      <c r="BY7" s="37">
        <v>55.32</v>
      </c>
      <c r="BZ7" s="37">
        <v>59.8</v>
      </c>
      <c r="CA7" s="37">
        <v>60.64</v>
      </c>
      <c r="CB7" s="37">
        <v>209.82</v>
      </c>
      <c r="CC7" s="37">
        <v>209.67</v>
      </c>
      <c r="CD7" s="37">
        <v>189.62</v>
      </c>
      <c r="CE7" s="37">
        <v>218.35</v>
      </c>
      <c r="CF7" s="37">
        <v>278.12</v>
      </c>
      <c r="CG7" s="37">
        <v>293.27</v>
      </c>
      <c r="CH7" s="37">
        <v>300.52</v>
      </c>
      <c r="CI7" s="37">
        <v>296.14</v>
      </c>
      <c r="CJ7" s="37">
        <v>283.17</v>
      </c>
      <c r="CK7" s="37">
        <v>263.76</v>
      </c>
      <c r="CL7" s="37">
        <v>255.52</v>
      </c>
      <c r="CM7" s="37">
        <v>64.81</v>
      </c>
      <c r="CN7" s="37">
        <v>64.069999999999993</v>
      </c>
      <c r="CO7" s="37">
        <v>61.85</v>
      </c>
      <c r="CP7" s="37">
        <v>62.22</v>
      </c>
      <c r="CQ7" s="37">
        <v>0</v>
      </c>
      <c r="CR7" s="37">
        <v>53.78</v>
      </c>
      <c r="CS7" s="37">
        <v>53.24</v>
      </c>
      <c r="CT7" s="37">
        <v>52.31</v>
      </c>
      <c r="CU7" s="37">
        <v>60.65</v>
      </c>
      <c r="CV7" s="37">
        <v>51.75</v>
      </c>
      <c r="CW7" s="37">
        <v>52.49</v>
      </c>
      <c r="CX7" s="37">
        <v>69.08</v>
      </c>
      <c r="CY7" s="37">
        <v>66.099999999999994</v>
      </c>
      <c r="CZ7" s="37">
        <v>68.34</v>
      </c>
      <c r="DA7" s="37">
        <v>69.680000000000007</v>
      </c>
      <c r="DB7" s="37">
        <v>72.31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海川　みゆき</cp:lastModifiedBy>
  <cp:lastPrinted>2019-02-02T06:42:34Z</cp:lastPrinted>
  <dcterms:created xsi:type="dcterms:W3CDTF">2018-12-03T09:28:53Z</dcterms:created>
  <dcterms:modified xsi:type="dcterms:W3CDTF">2019-02-02T06:42:37Z</dcterms:modified>
  <cp:category/>
</cp:coreProperties>
</file>