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BE97\share\12 調査・報告\庁舎内\経営比較分析表（財政より）\H29年度分\"/>
    </mc:Choice>
  </mc:AlternateContent>
  <workbookProtection workbookAlgorithmName="SHA-512" workbookHashValue="LYqfrT0juc1QX1BSqQCsopoEeiFLjgVXDMaQ4sDBCg9clxfYvSmT68M8jGNqfpq6T+YxJ4dZuKV0qTuqyfuN6g==" workbookSaltValue="30LHUbTGhfJmVQnbW6Q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<sst xmlns="http://schemas.openxmlformats.org/spreadsheetml/2006/main" count="240" uniqueCount="127">
  <si>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</si>
  <si>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</si>
  <si>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</si>
  <si>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</si>
  <si>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</si>
  <si>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</si>
  <si>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</si>
  <si>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</si>
  <si>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</si>
  <si>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</si>
  <si>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</si>
  <si>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</si>
  <si>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</si>
  <si>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</si>
  <si>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</si>
  <si>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</si>
  <si>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</si>
  <si>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</si>
  <si>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</si>
  <si>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</si>
  <si>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</si>
  <si>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</si>
  <si>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</si>
  <si>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</si>
  <si>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</si>
  <si>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</si>
  <si>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</si>
  <si>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</si>
  <si>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</si>
  <si>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</si>
  <si>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</si>
  <si>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</si>
  <si>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</si>
  <si>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</si>
  <si>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</si>
  <si>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</si>
  <si>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</si>
  <si>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</si>
  <si>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</si>
  <si>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</si>
  <si>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</si>
  <si>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</si>
  <si>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</si>
  <si>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</si>
  <si>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</si>
  <si>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</si>
  <si>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</si>
  <si>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</si>
  <si>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</si>
  <si>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</si>
  <si>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</si>
  <si>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</si>
  <si>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</si>
  <si>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</si>
  <si>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</si>
  <si>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</si>
  <si>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</si>
  <si>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</si>
  <si>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</si>
  <si>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</si>
  <si>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</si>
  <si>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</si>
  <si>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</si>
  <si>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</si>
  <si>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</si>
  <si>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</si>
  <si>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</si>
  <si>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</si>
  <si>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</si>
  <si>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</si>
  <si>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</si>
  <si>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</si>
  <si>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</si>
  <si>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</si>
  <si>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</si>
  <si>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</si>
  <si>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</si>
  <si>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</si>
  <si>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</si>
  <si>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</si>
  <si>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</si>
  <si>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</si>
  <si>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</si>
  <si>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</si>
  <si>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</si>
  <si>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</si>
  <si>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</si>
  <si>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</si>
  <si>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</si>
  <si>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</si>
  <si>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</si>
  <si>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</si>
  <si>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</si>
  <si>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</si>
  <si>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</si>
  <si>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</si>
  <si>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</si>
  <si>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</si>
  <si>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</si>
  <si>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</si>
  <si>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</si>
  <si>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</si>
  <si>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</si>
  <si>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</si>
  <si>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</si>
  <si>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</si>
  <si>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</si>
  <si>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</si>
  <si>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</si>
  <si>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</si>
  <si>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</si>
  <si>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</si>
  <si>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</si>
  <si>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</si>
  <si>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</si>
  <si>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</si>
  <si>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</si>
  <si>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</si>
  <si>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</si>
  <si>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</si>
  <si>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</si>
  <si>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</si>
  <si>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</si>
  <si>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</si>
  <si>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施設は比較的新しいが、施設利用率、水洗化率が低いため、適正な料金収入の水準に達していない。経費回収率の向上を図るため、軽減措置の見直しなど、料金収入の確保に向け施策を検討したい。
　施設利用率をさらに向上させるとともに、今後必要となる施設の更新に支障を来さないよう効率的な運転管理と機械設備の負担軽減に努める。今後ＳＭ計画策定など、老朽化施設の更新投資のあり方についても検討していく必要がある。</t>
    <rPh sb="1" eb="3">
      <t>シセツ</t>
    </rPh>
    <rPh sb="4" eb="7">
      <t>ヒカクテキ</t>
    </rPh>
    <rPh sb="7" eb="8">
      <t>アタラ</t>
    </rPh>
    <rPh sb="12" eb="14">
      <t>シセツ</t>
    </rPh>
    <rPh sb="14" eb="17">
      <t>リヨウリツ</t>
    </rPh>
    <rPh sb="18" eb="21">
      <t>スイセンカ</t>
    </rPh>
    <rPh sb="21" eb="22">
      <t>リツ</t>
    </rPh>
    <rPh sb="23" eb="24">
      <t>テイ</t>
    </rPh>
    <rPh sb="28" eb="30">
      <t>テキセイ</t>
    </rPh>
    <rPh sb="31" eb="33">
      <t>リョウキン</t>
    </rPh>
    <rPh sb="33" eb="35">
      <t>シュウニュウ</t>
    </rPh>
    <rPh sb="36" eb="38">
      <t>スイジュン</t>
    </rPh>
    <rPh sb="39" eb="40">
      <t>タッ</t>
    </rPh>
    <rPh sb="46" eb="48">
      <t>ケイヒ</t>
    </rPh>
    <rPh sb="48" eb="51">
      <t>カイシュウリツ</t>
    </rPh>
    <rPh sb="52" eb="54">
      <t>コウジョウ</t>
    </rPh>
    <rPh sb="55" eb="56">
      <t>ハカ</t>
    </rPh>
    <rPh sb="60" eb="62">
      <t>ケイゲン</t>
    </rPh>
    <rPh sb="62" eb="64">
      <t>ソチ</t>
    </rPh>
    <rPh sb="65" eb="67">
      <t>ミナオ</t>
    </rPh>
    <rPh sb="71" eb="73">
      <t>リョウキン</t>
    </rPh>
    <rPh sb="73" eb="75">
      <t>シュウニュウ</t>
    </rPh>
    <rPh sb="76" eb="78">
      <t>カクホ</t>
    </rPh>
    <rPh sb="79" eb="80">
      <t>ム</t>
    </rPh>
    <rPh sb="81" eb="83">
      <t>セサク</t>
    </rPh>
    <rPh sb="84" eb="86">
      <t>ケントウ</t>
    </rPh>
    <rPh sb="92" eb="94">
      <t>シセツ</t>
    </rPh>
    <rPh sb="94" eb="97">
      <t>リヨウリツ</t>
    </rPh>
    <rPh sb="101" eb="103">
      <t>コウジョウ</t>
    </rPh>
    <rPh sb="111" eb="113">
      <t>コンゴ</t>
    </rPh>
    <rPh sb="113" eb="115">
      <t>ヒツヨウ</t>
    </rPh>
    <rPh sb="118" eb="120">
      <t>シセツ</t>
    </rPh>
    <rPh sb="121" eb="123">
      <t>コウシン</t>
    </rPh>
    <rPh sb="124" eb="126">
      <t>シショウ</t>
    </rPh>
    <rPh sb="127" eb="128">
      <t>キタ</t>
    </rPh>
    <rPh sb="133" eb="136">
      <t>コウリツテキ</t>
    </rPh>
    <rPh sb="137" eb="139">
      <t>ウンテン</t>
    </rPh>
    <rPh sb="139" eb="141">
      <t>カンリ</t>
    </rPh>
    <rPh sb="142" eb="144">
      <t>キカイ</t>
    </rPh>
    <rPh sb="144" eb="146">
      <t>セツビ</t>
    </rPh>
    <rPh sb="147" eb="149">
      <t>フタン</t>
    </rPh>
    <rPh sb="149" eb="151">
      <t>ケイゲン</t>
    </rPh>
    <rPh sb="152" eb="153">
      <t>ツト</t>
    </rPh>
    <rPh sb="156" eb="158">
      <t>コンゴ</t>
    </rPh>
    <rPh sb="160" eb="162">
      <t>ケイカク</t>
    </rPh>
    <rPh sb="162" eb="164">
      <t>サクテイ</t>
    </rPh>
    <rPh sb="167" eb="170">
      <t>ロウキュウカ</t>
    </rPh>
    <rPh sb="170" eb="172">
      <t>シセツ</t>
    </rPh>
    <rPh sb="173" eb="175">
      <t>コウシン</t>
    </rPh>
    <rPh sb="175" eb="177">
      <t>トウシ</t>
    </rPh>
    <rPh sb="180" eb="181">
      <t>カタ</t>
    </rPh>
    <rPh sb="186" eb="188">
      <t>ケントウ</t>
    </rPh>
    <rPh sb="192" eb="194">
      <t>ヒツヨウ</t>
    </rPh>
    <phoneticPr fontId="4"/>
  </si>
  <si>
    <t>　５地区の内、４地区で供用開始後１０年以上が経過している。施設の各種機器類が耐用年数の経過により、更新時期を迎えつつある状況である。
　Ｈ２９年度の管渠投資は新規加入に伴う管渠埋設工事が重なったためであり、老朽化に伴う改良ではない。</t>
    <rPh sb="2" eb="4">
      <t>チク</t>
    </rPh>
    <rPh sb="5" eb="6">
      <t>ウチ</t>
    </rPh>
    <rPh sb="8" eb="10">
      <t>チク</t>
    </rPh>
    <rPh sb="11" eb="13">
      <t>キョウヨウ</t>
    </rPh>
    <rPh sb="13" eb="15">
      <t>カイシ</t>
    </rPh>
    <rPh sb="15" eb="16">
      <t>ゴ</t>
    </rPh>
    <rPh sb="18" eb="19">
      <t>ネン</t>
    </rPh>
    <rPh sb="19" eb="21">
      <t>イジョウ</t>
    </rPh>
    <rPh sb="22" eb="24">
      <t>ケイカ</t>
    </rPh>
    <rPh sb="29" eb="31">
      <t>シセツ</t>
    </rPh>
    <rPh sb="32" eb="34">
      <t>カクシュ</t>
    </rPh>
    <rPh sb="34" eb="36">
      <t>キキ</t>
    </rPh>
    <rPh sb="36" eb="37">
      <t>ルイ</t>
    </rPh>
    <rPh sb="38" eb="40">
      <t>タイヨウ</t>
    </rPh>
    <rPh sb="40" eb="42">
      <t>ネンスウ</t>
    </rPh>
    <rPh sb="43" eb="45">
      <t>ケイカ</t>
    </rPh>
    <rPh sb="49" eb="51">
      <t>コウシン</t>
    </rPh>
    <rPh sb="51" eb="53">
      <t>ジキ</t>
    </rPh>
    <rPh sb="54" eb="55">
      <t>ムカ</t>
    </rPh>
    <rPh sb="60" eb="62">
      <t>ジョウキョウ</t>
    </rPh>
    <rPh sb="71" eb="73">
      <t>ネンド</t>
    </rPh>
    <rPh sb="74" eb="76">
      <t>カンキョ</t>
    </rPh>
    <rPh sb="76" eb="78">
      <t>トウシ</t>
    </rPh>
    <rPh sb="79" eb="81">
      <t>シンキ</t>
    </rPh>
    <rPh sb="81" eb="83">
      <t>カニュウ</t>
    </rPh>
    <rPh sb="84" eb="85">
      <t>トモナ</t>
    </rPh>
    <rPh sb="86" eb="88">
      <t>カンキョ</t>
    </rPh>
    <rPh sb="88" eb="90">
      <t>マイセツ</t>
    </rPh>
    <rPh sb="90" eb="92">
      <t>コウジ</t>
    </rPh>
    <rPh sb="93" eb="94">
      <t>カサ</t>
    </rPh>
    <phoneticPr fontId="4"/>
  </si>
  <si>
    <t>　施設利用率・水洗化率の向上に向けて、近年、様々な加入促進対策を実施してきた結果、施設利用率は微増したが、水洗化率は横ばいであった。両率とも類似団体や全国平均と比較すると低水準となっている。
　収益的収支比率や経費回収率が１００％を下回っていることから、汚水処理原価に対する適正な料金が確保されておらず、一般会計繰入金に依存している状況であり、赤字経営といえる。両率が昨年度比約３．５％低下しているのは、使用料収入は昨年度とほぼ同程度であるが、維持管理費の増加などで汚水処理原価が上昇したことが要因と考えられる。</t>
    <rPh sb="1" eb="3">
      <t>シセツ</t>
    </rPh>
    <rPh sb="3" eb="6">
      <t>リヨウリツ</t>
    </rPh>
    <rPh sb="7" eb="10">
      <t>スイセンカ</t>
    </rPh>
    <rPh sb="10" eb="11">
      <t>リツ</t>
    </rPh>
    <rPh sb="12" eb="14">
      <t>コウジョウ</t>
    </rPh>
    <rPh sb="15" eb="16">
      <t>ム</t>
    </rPh>
    <rPh sb="19" eb="21">
      <t>キンネン</t>
    </rPh>
    <rPh sb="22" eb="24">
      <t>サマザマ</t>
    </rPh>
    <rPh sb="25" eb="27">
      <t>カニュウ</t>
    </rPh>
    <rPh sb="27" eb="29">
      <t>ソクシン</t>
    </rPh>
    <rPh sb="29" eb="31">
      <t>タイサク</t>
    </rPh>
    <rPh sb="32" eb="34">
      <t>ジッシ</t>
    </rPh>
    <rPh sb="38" eb="40">
      <t>ケッカ</t>
    </rPh>
    <rPh sb="47" eb="49">
      <t>ビゾウ</t>
    </rPh>
    <rPh sb="53" eb="56">
      <t>スイセンカ</t>
    </rPh>
    <rPh sb="56" eb="57">
      <t>リツ</t>
    </rPh>
    <rPh sb="58" eb="59">
      <t>ヨコ</t>
    </rPh>
    <rPh sb="66" eb="68">
      <t>リョウリツ</t>
    </rPh>
    <rPh sb="70" eb="72">
      <t>ルイジ</t>
    </rPh>
    <rPh sb="72" eb="74">
      <t>ダンタイ</t>
    </rPh>
    <rPh sb="75" eb="77">
      <t>ゼンコク</t>
    </rPh>
    <rPh sb="77" eb="79">
      <t>ヘイキン</t>
    </rPh>
    <rPh sb="80" eb="82">
      <t>ヒカク</t>
    </rPh>
    <rPh sb="85" eb="88">
      <t>テイスイジュン</t>
    </rPh>
    <rPh sb="97" eb="100">
      <t>シュウエキテキ</t>
    </rPh>
    <rPh sb="100" eb="102">
      <t>シュウシ</t>
    </rPh>
    <rPh sb="102" eb="104">
      <t>ヒリツ</t>
    </rPh>
    <rPh sb="105" eb="107">
      <t>ケイヒ</t>
    </rPh>
    <rPh sb="107" eb="109">
      <t>カイシュウ</t>
    </rPh>
    <rPh sb="109" eb="110">
      <t>リツ</t>
    </rPh>
    <rPh sb="116" eb="118">
      <t>シタマワ</t>
    </rPh>
    <rPh sb="127" eb="129">
      <t>オスイ</t>
    </rPh>
    <rPh sb="129" eb="131">
      <t>ショリ</t>
    </rPh>
    <rPh sb="131" eb="133">
      <t>ゲンカ</t>
    </rPh>
    <rPh sb="134" eb="135">
      <t>タイ</t>
    </rPh>
    <rPh sb="137" eb="139">
      <t>テキセイ</t>
    </rPh>
    <rPh sb="140" eb="142">
      <t>リョウキン</t>
    </rPh>
    <rPh sb="143" eb="145">
      <t>カクホ</t>
    </rPh>
    <rPh sb="152" eb="154">
      <t>イッパン</t>
    </rPh>
    <rPh sb="154" eb="156">
      <t>カイケイ</t>
    </rPh>
    <rPh sb="156" eb="159">
      <t>クリイレキン</t>
    </rPh>
    <rPh sb="160" eb="162">
      <t>イゾン</t>
    </rPh>
    <rPh sb="166" eb="168">
      <t>ジョウキョウ</t>
    </rPh>
    <rPh sb="172" eb="174">
      <t>アカジ</t>
    </rPh>
    <rPh sb="174" eb="176">
      <t>ケイエイ</t>
    </rPh>
    <rPh sb="184" eb="187">
      <t>サクネンド</t>
    </rPh>
    <rPh sb="187" eb="188">
      <t>ヒ</t>
    </rPh>
    <rPh sb="188" eb="189">
      <t>ヤク</t>
    </rPh>
    <rPh sb="193" eb="195">
      <t>テイカ</t>
    </rPh>
    <rPh sb="202" eb="205">
      <t>シヨウリョウ</t>
    </rPh>
    <rPh sb="205" eb="207">
      <t>シュウニュウ</t>
    </rPh>
    <rPh sb="208" eb="211">
      <t>サクネンド</t>
    </rPh>
    <rPh sb="214" eb="217">
      <t>ドウテイド</t>
    </rPh>
    <rPh sb="222" eb="224">
      <t>イジ</t>
    </rPh>
    <rPh sb="224" eb="227">
      <t>カンリヒ</t>
    </rPh>
    <rPh sb="228" eb="229">
      <t>ゾウ</t>
    </rPh>
    <rPh sb="229" eb="230">
      <t>カ</t>
    </rPh>
    <rPh sb="233" eb="235">
      <t>オスイ</t>
    </rPh>
    <rPh sb="235" eb="237">
      <t>ショリ</t>
    </rPh>
    <rPh sb="237" eb="239">
      <t>ゲンカ</t>
    </rPh>
    <rPh sb="240" eb="242">
      <t>ジョウショウ</t>
    </rPh>
    <rPh sb="247" eb="249">
      <t>ヨウイン</t>
    </rPh>
    <rPh sb="250" eb="251">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</si>
</sst>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0.69</c:v>
                </c:pt>
                <c:pt idx="3" formatCode="#,##0.00;&quot;△&quot;#,##0.00;&quot;-&quot;">
                  <c:v>0.91</c:v>
                </c:pt>
                <c:pt idx="4" formatCode="#,##0.00;&quot;△&quot;#,##0.00;&quot;-&quot;">
                  <c:v>0.44</c:v>
                </c:pt>
              </c:numCache>
            </c:numRef>
          </c:val>
          <c:extLst xmlns:c16r2="http://schemas.microsoft.com/office/drawing/2015/06/chart">
            <c:ext xmlns:c16="http://schemas.microsoft.com/office/drawing/2014/chart" uri="{C3380CC4-5D6E-409C-BE32-E72D297353CC}">
              <c16:uniqueId val="{00000000-1823-4286-838E-B21637601324}"/>
            </c:ext>
          </c:extLst>
        </c:ser>
        <c:dLbls>
          <c:showLegendKey val="0"/>
          <c:showVal val="0"/>
          <c:showCatName val="0"/>
          <c:showSerName val="0"/>
          <c:showPercent val="0"/>
          <c:showBubbleSize val="0"/>
        </c:dLbls>
        <c:gapWidth val="150"/>
        <c:axId val="188706352"/>
        <c:axId val="46654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823-4286-838E-B21637601324}"/>
            </c:ext>
          </c:extLst>
        </c:ser>
        <c:dLbls>
          <c:showLegendKey val="0"/>
          <c:showVal val="0"/>
          <c:showCatName val="0"/>
          <c:showSerName val="0"/>
          <c:showPercent val="0"/>
          <c:showBubbleSize val="0"/>
        </c:dLbls>
        <c:marker val="1"/>
        <c:smooth val="0"/>
        <c:axId val="188706352"/>
        <c:axId val="466543120"/>
      </c:lineChart>
      <c:dateAx>
        <c:axId val="188706352"/>
        <c:scaling>
          <c:orientation val="minMax"/>
        </c:scaling>
        <c:delete val="1"/>
        <c:axPos val="b"/>
        <c:numFmt formatCode="ge" sourceLinked="1"/>
        <c:majorTickMark val="none"/>
        <c:minorTickMark val="none"/>
        <c:tickLblPos val="none"/>
        <c:crossAx val="466543120"/>
        <c:crosses val="autoZero"/>
        <c:auto val="1"/>
        <c:lblOffset val="100"/>
        <c:baseTimeUnit val="years"/>
      </c:dateAx>
      <c:valAx>
        <c:axId val="46654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0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31.14</c:v>
                </c:pt>
                <c:pt idx="1">
                  <c:v>32.700000000000003</c:v>
                </c:pt>
                <c:pt idx="2">
                  <c:v>34.020000000000003</c:v>
                </c:pt>
                <c:pt idx="3">
                  <c:v>33.94</c:v>
                </c:pt>
                <c:pt idx="4">
                  <c:v>34.840000000000003</c:v>
                </c:pt>
              </c:numCache>
            </c:numRef>
          </c:val>
          <c:extLst xmlns:c16r2="http://schemas.microsoft.com/office/drawing/2015/06/chart">
            <c:ext xmlns:c16="http://schemas.microsoft.com/office/drawing/2014/chart" uri="{C3380CC4-5D6E-409C-BE32-E72D297353CC}">
              <c16:uniqueId val="{00000000-1272-4DAC-BB8E-06531CCC94F2}"/>
            </c:ext>
          </c:extLst>
        </c:ser>
        <c:dLbls>
          <c:showLegendKey val="0"/>
          <c:showVal val="0"/>
          <c:showCatName val="0"/>
          <c:showSerName val="0"/>
          <c:showPercent val="0"/>
          <c:showBubbleSize val="0"/>
        </c:dLbls>
        <c:gapWidth val="150"/>
        <c:axId val="370254400"/>
        <c:axId val="37025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272-4DAC-BB8E-06531CCC94F2}"/>
            </c:ext>
          </c:extLst>
        </c:ser>
        <c:dLbls>
          <c:showLegendKey val="0"/>
          <c:showVal val="0"/>
          <c:showCatName val="0"/>
          <c:showSerName val="0"/>
          <c:showPercent val="0"/>
          <c:showBubbleSize val="0"/>
        </c:dLbls>
        <c:marker val="1"/>
        <c:smooth val="0"/>
        <c:axId val="370254400"/>
        <c:axId val="370254792"/>
      </c:lineChart>
      <c:dateAx>
        <c:axId val="370254400"/>
        <c:scaling>
          <c:orientation val="minMax"/>
        </c:scaling>
        <c:delete val="1"/>
        <c:axPos val="b"/>
        <c:numFmt formatCode="ge" sourceLinked="1"/>
        <c:majorTickMark val="none"/>
        <c:minorTickMark val="none"/>
        <c:tickLblPos val="none"/>
        <c:crossAx val="370254792"/>
        <c:crosses val="autoZero"/>
        <c:auto val="1"/>
        <c:lblOffset val="100"/>
        <c:baseTimeUnit val="years"/>
      </c:dateAx>
      <c:valAx>
        <c:axId val="37025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50.63</c:v>
                </c:pt>
                <c:pt idx="1">
                  <c:v>50.97</c:v>
                </c:pt>
                <c:pt idx="2">
                  <c:v>52.02</c:v>
                </c:pt>
                <c:pt idx="3">
                  <c:v>52.65</c:v>
                </c:pt>
                <c:pt idx="4">
                  <c:v>51.97</c:v>
                </c:pt>
              </c:numCache>
            </c:numRef>
          </c:val>
          <c:extLst xmlns:c16r2="http://schemas.microsoft.com/office/drawing/2015/06/chart">
            <c:ext xmlns:c16="http://schemas.microsoft.com/office/drawing/2014/chart" uri="{C3380CC4-5D6E-409C-BE32-E72D297353CC}">
              <c16:uniqueId val="{00000000-34A2-4689-8B6E-491A45357F8F}"/>
            </c:ext>
          </c:extLst>
        </c:ser>
        <c:dLbls>
          <c:showLegendKey val="0"/>
          <c:showVal val="0"/>
          <c:showCatName val="0"/>
          <c:showSerName val="0"/>
          <c:showPercent val="0"/>
          <c:showBubbleSize val="0"/>
        </c:dLbls>
        <c:gapWidth val="150"/>
        <c:axId val="466904528"/>
        <c:axId val="46690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4A2-4689-8B6E-491A45357F8F}"/>
            </c:ext>
          </c:extLst>
        </c:ser>
        <c:dLbls>
          <c:showLegendKey val="0"/>
          <c:showVal val="0"/>
          <c:showCatName val="0"/>
          <c:showSerName val="0"/>
          <c:showPercent val="0"/>
          <c:showBubbleSize val="0"/>
        </c:dLbls>
        <c:marker val="1"/>
        <c:smooth val="0"/>
        <c:axId val="466904528"/>
        <c:axId val="466904920"/>
      </c:lineChart>
      <c:dateAx>
        <c:axId val="466904528"/>
        <c:scaling>
          <c:orientation val="minMax"/>
        </c:scaling>
        <c:delete val="1"/>
        <c:axPos val="b"/>
        <c:numFmt formatCode="ge" sourceLinked="1"/>
        <c:majorTickMark val="none"/>
        <c:minorTickMark val="none"/>
        <c:tickLblPos val="none"/>
        <c:crossAx val="466904920"/>
        <c:crosses val="autoZero"/>
        <c:auto val="1"/>
        <c:lblOffset val="100"/>
        <c:baseTimeUnit val="years"/>
      </c:dateAx>
      <c:valAx>
        <c:axId val="46690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97.05</c:v>
                </c:pt>
                <c:pt idx="1">
                  <c:v>96.33</c:v>
                </c:pt>
                <c:pt idx="2">
                  <c:v>94.6</c:v>
                </c:pt>
                <c:pt idx="3">
                  <c:v>95.85</c:v>
                </c:pt>
                <c:pt idx="4">
                  <c:v>92.44</c:v>
                </c:pt>
              </c:numCache>
            </c:numRef>
          </c:val>
          <c:extLst xmlns:c16r2="http://schemas.microsoft.com/office/drawing/2015/06/chart">
            <c:ext xmlns:c16="http://schemas.microsoft.com/office/drawing/2014/chart" uri="{C3380CC4-5D6E-409C-BE32-E72D297353CC}">
              <c16:uniqueId val="{00000000-003A-4434-A2CE-1A0EF40E48F1}"/>
            </c:ext>
          </c:extLst>
        </c:ser>
        <c:dLbls>
          <c:showLegendKey val="0"/>
          <c:showVal val="0"/>
          <c:showCatName val="0"/>
          <c:showSerName val="0"/>
          <c:showPercent val="0"/>
          <c:showBubbleSize val="0"/>
        </c:dLbls>
        <c:gapWidth val="150"/>
        <c:axId val="188214400"/>
        <c:axId val="18868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3A-4434-A2CE-1A0EF40E48F1}"/>
            </c:ext>
          </c:extLst>
        </c:ser>
        <c:dLbls>
          <c:showLegendKey val="0"/>
          <c:showVal val="0"/>
          <c:showCatName val="0"/>
          <c:showSerName val="0"/>
          <c:showPercent val="0"/>
          <c:showBubbleSize val="0"/>
        </c:dLbls>
        <c:marker val="1"/>
        <c:smooth val="0"/>
        <c:axId val="188214400"/>
        <c:axId val="188680296"/>
      </c:lineChart>
      <c:dateAx>
        <c:axId val="188214400"/>
        <c:scaling>
          <c:orientation val="minMax"/>
        </c:scaling>
        <c:delete val="1"/>
        <c:axPos val="b"/>
        <c:numFmt formatCode="ge" sourceLinked="1"/>
        <c:majorTickMark val="none"/>
        <c:minorTickMark val="none"/>
        <c:tickLblPos val="none"/>
        <c:crossAx val="188680296"/>
        <c:crosses val="autoZero"/>
        <c:auto val="1"/>
        <c:lblOffset val="100"/>
        <c:baseTimeUnit val="years"/>
      </c:dateAx>
      <c:valAx>
        <c:axId val="18868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5-425E-BF19-B7A3E0E40956}"/>
            </c:ext>
          </c:extLst>
        </c:ser>
        <c:dLbls>
          <c:showLegendKey val="0"/>
          <c:showVal val="0"/>
          <c:showCatName val="0"/>
          <c:showSerName val="0"/>
          <c:showPercent val="0"/>
          <c:showBubbleSize val="0"/>
        </c:dLbls>
        <c:gapWidth val="150"/>
        <c:axId val="188681472"/>
        <c:axId val="18868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5-425E-BF19-B7A3E0E40956}"/>
            </c:ext>
          </c:extLst>
        </c:ser>
        <c:dLbls>
          <c:showLegendKey val="0"/>
          <c:showVal val="0"/>
          <c:showCatName val="0"/>
          <c:showSerName val="0"/>
          <c:showPercent val="0"/>
          <c:showBubbleSize val="0"/>
        </c:dLbls>
        <c:marker val="1"/>
        <c:smooth val="0"/>
        <c:axId val="188681472"/>
        <c:axId val="188681864"/>
      </c:lineChart>
      <c:dateAx>
        <c:axId val="188681472"/>
        <c:scaling>
          <c:orientation val="minMax"/>
        </c:scaling>
        <c:delete val="1"/>
        <c:axPos val="b"/>
        <c:numFmt formatCode="ge" sourceLinked="1"/>
        <c:majorTickMark val="none"/>
        <c:minorTickMark val="none"/>
        <c:tickLblPos val="none"/>
        <c:crossAx val="188681864"/>
        <c:crosses val="autoZero"/>
        <c:auto val="1"/>
        <c:lblOffset val="100"/>
        <c:baseTimeUnit val="years"/>
      </c:dateAx>
      <c:valAx>
        <c:axId val="1886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6-4917-BDE4-2A38B7A1257A}"/>
            </c:ext>
          </c:extLst>
        </c:ser>
        <c:dLbls>
          <c:showLegendKey val="0"/>
          <c:showVal val="0"/>
          <c:showCatName val="0"/>
          <c:showSerName val="0"/>
          <c:showPercent val="0"/>
          <c:showBubbleSize val="0"/>
        </c:dLbls>
        <c:gapWidth val="150"/>
        <c:axId val="462438736"/>
        <c:axId val="46243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6-4917-BDE4-2A38B7A1257A}"/>
            </c:ext>
          </c:extLst>
        </c:ser>
        <c:dLbls>
          <c:showLegendKey val="0"/>
          <c:showVal val="0"/>
          <c:showCatName val="0"/>
          <c:showSerName val="0"/>
          <c:showPercent val="0"/>
          <c:showBubbleSize val="0"/>
        </c:dLbls>
        <c:marker val="1"/>
        <c:smooth val="0"/>
        <c:axId val="462438736"/>
        <c:axId val="462439128"/>
      </c:lineChart>
      <c:dateAx>
        <c:axId val="462438736"/>
        <c:scaling>
          <c:orientation val="minMax"/>
        </c:scaling>
        <c:delete val="1"/>
        <c:axPos val="b"/>
        <c:numFmt formatCode="ge" sourceLinked="1"/>
        <c:majorTickMark val="none"/>
        <c:minorTickMark val="none"/>
        <c:tickLblPos val="none"/>
        <c:crossAx val="462439128"/>
        <c:crosses val="autoZero"/>
        <c:auto val="1"/>
        <c:lblOffset val="100"/>
        <c:baseTimeUnit val="years"/>
      </c:dateAx>
      <c:valAx>
        <c:axId val="4624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1A-49BA-9D4C-8BD953F6C7C6}"/>
            </c:ext>
          </c:extLst>
        </c:ser>
        <c:dLbls>
          <c:showLegendKey val="0"/>
          <c:showVal val="0"/>
          <c:showCatName val="0"/>
          <c:showSerName val="0"/>
          <c:showPercent val="0"/>
          <c:showBubbleSize val="0"/>
        </c:dLbls>
        <c:gapWidth val="150"/>
        <c:axId val="191037424"/>
        <c:axId val="19103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1A-49BA-9D4C-8BD953F6C7C6}"/>
            </c:ext>
          </c:extLst>
        </c:ser>
        <c:dLbls>
          <c:showLegendKey val="0"/>
          <c:showVal val="0"/>
          <c:showCatName val="0"/>
          <c:showSerName val="0"/>
          <c:showPercent val="0"/>
          <c:showBubbleSize val="0"/>
        </c:dLbls>
        <c:marker val="1"/>
        <c:smooth val="0"/>
        <c:axId val="191037424"/>
        <c:axId val="191037816"/>
      </c:lineChart>
      <c:dateAx>
        <c:axId val="191037424"/>
        <c:scaling>
          <c:orientation val="minMax"/>
        </c:scaling>
        <c:delete val="1"/>
        <c:axPos val="b"/>
        <c:numFmt formatCode="ge" sourceLinked="1"/>
        <c:majorTickMark val="none"/>
        <c:minorTickMark val="none"/>
        <c:tickLblPos val="none"/>
        <c:crossAx val="191037816"/>
        <c:crosses val="autoZero"/>
        <c:auto val="1"/>
        <c:lblOffset val="100"/>
        <c:baseTimeUnit val="years"/>
      </c:dateAx>
      <c:valAx>
        <c:axId val="1910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48-493D-893D-DC7844BB7833}"/>
            </c:ext>
          </c:extLst>
        </c:ser>
        <c:dLbls>
          <c:showLegendKey val="0"/>
          <c:showVal val="0"/>
          <c:showCatName val="0"/>
          <c:showSerName val="0"/>
          <c:showPercent val="0"/>
          <c:showBubbleSize val="0"/>
        </c:dLbls>
        <c:gapWidth val="150"/>
        <c:axId val="225172928"/>
        <c:axId val="22517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48-493D-893D-DC7844BB7833}"/>
            </c:ext>
          </c:extLst>
        </c:ser>
        <c:dLbls>
          <c:showLegendKey val="0"/>
          <c:showVal val="0"/>
          <c:showCatName val="0"/>
          <c:showSerName val="0"/>
          <c:showPercent val="0"/>
          <c:showBubbleSize val="0"/>
        </c:dLbls>
        <c:marker val="1"/>
        <c:smooth val="0"/>
        <c:axId val="225172928"/>
        <c:axId val="225173320"/>
      </c:lineChart>
      <c:dateAx>
        <c:axId val="225172928"/>
        <c:scaling>
          <c:orientation val="minMax"/>
        </c:scaling>
        <c:delete val="1"/>
        <c:axPos val="b"/>
        <c:numFmt formatCode="ge" sourceLinked="1"/>
        <c:majorTickMark val="none"/>
        <c:minorTickMark val="none"/>
        <c:tickLblPos val="none"/>
        <c:crossAx val="225173320"/>
        <c:crosses val="autoZero"/>
        <c:auto val="1"/>
        <c:lblOffset val="100"/>
        <c:baseTimeUnit val="years"/>
      </c:dateAx>
      <c:valAx>
        <c:axId val="22517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4331.47</c:v>
                </c:pt>
              </c:numCache>
            </c:numRef>
          </c:val>
          <c:extLst xmlns:c16r2="http://schemas.microsoft.com/office/drawing/2015/06/chart">
            <c:ext xmlns:c16="http://schemas.microsoft.com/office/drawing/2014/chart" uri="{C3380CC4-5D6E-409C-BE32-E72D297353CC}">
              <c16:uniqueId val="{00000000-7E51-4F93-AF23-9FBBC1FE8B65}"/>
            </c:ext>
          </c:extLst>
        </c:ser>
        <c:dLbls>
          <c:showLegendKey val="0"/>
          <c:showVal val="0"/>
          <c:showCatName val="0"/>
          <c:showSerName val="0"/>
          <c:showPercent val="0"/>
          <c:showBubbleSize val="0"/>
        </c:dLbls>
        <c:gapWidth val="150"/>
        <c:axId val="191037032"/>
        <c:axId val="1910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E51-4F93-AF23-9FBBC1FE8B65}"/>
            </c:ext>
          </c:extLst>
        </c:ser>
        <c:dLbls>
          <c:showLegendKey val="0"/>
          <c:showVal val="0"/>
          <c:showCatName val="0"/>
          <c:showSerName val="0"/>
          <c:showPercent val="0"/>
          <c:showBubbleSize val="0"/>
        </c:dLbls>
        <c:marker val="1"/>
        <c:smooth val="0"/>
        <c:axId val="191037032"/>
        <c:axId val="191058144"/>
      </c:lineChart>
      <c:dateAx>
        <c:axId val="191037032"/>
        <c:scaling>
          <c:orientation val="minMax"/>
        </c:scaling>
        <c:delete val="1"/>
        <c:axPos val="b"/>
        <c:numFmt formatCode="ge" sourceLinked="1"/>
        <c:majorTickMark val="none"/>
        <c:minorTickMark val="none"/>
        <c:tickLblPos val="none"/>
        <c:crossAx val="191058144"/>
        <c:crosses val="autoZero"/>
        <c:auto val="1"/>
        <c:lblOffset val="100"/>
        <c:baseTimeUnit val="years"/>
      </c:dateAx>
      <c:valAx>
        <c:axId val="1910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38.14</c:v>
                </c:pt>
                <c:pt idx="1">
                  <c:v>31.76</c:v>
                </c:pt>
                <c:pt idx="2">
                  <c:v>28.89</c:v>
                </c:pt>
                <c:pt idx="3">
                  <c:v>38.18</c:v>
                </c:pt>
                <c:pt idx="4">
                  <c:v>34.700000000000003</c:v>
                </c:pt>
              </c:numCache>
            </c:numRef>
          </c:val>
          <c:extLst xmlns:c16r2="http://schemas.microsoft.com/office/drawing/2015/06/chart">
            <c:ext xmlns:c16="http://schemas.microsoft.com/office/drawing/2014/chart" uri="{C3380CC4-5D6E-409C-BE32-E72D297353CC}">
              <c16:uniqueId val="{00000000-4D6A-4528-A571-383F388EC612}"/>
            </c:ext>
          </c:extLst>
        </c:ser>
        <c:dLbls>
          <c:showLegendKey val="0"/>
          <c:showVal val="0"/>
          <c:showCatName val="0"/>
          <c:showSerName val="0"/>
          <c:showPercent val="0"/>
          <c:showBubbleSize val="0"/>
        </c:dLbls>
        <c:gapWidth val="150"/>
        <c:axId val="191059320"/>
        <c:axId val="1910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D6A-4528-A571-383F388EC612}"/>
            </c:ext>
          </c:extLst>
        </c:ser>
        <c:dLbls>
          <c:showLegendKey val="0"/>
          <c:showVal val="0"/>
          <c:showCatName val="0"/>
          <c:showSerName val="0"/>
          <c:showPercent val="0"/>
          <c:showBubbleSize val="0"/>
        </c:dLbls>
        <c:marker val="1"/>
        <c:smooth val="0"/>
        <c:axId val="191059320"/>
        <c:axId val="191059712"/>
      </c:lineChart>
      <c:dateAx>
        <c:axId val="191059320"/>
        <c:scaling>
          <c:orientation val="minMax"/>
        </c:scaling>
        <c:delete val="1"/>
        <c:axPos val="b"/>
        <c:numFmt formatCode="ge" sourceLinked="1"/>
        <c:majorTickMark val="none"/>
        <c:minorTickMark val="none"/>
        <c:tickLblPos val="none"/>
        <c:crossAx val="191059712"/>
        <c:crosses val="autoZero"/>
        <c:auto val="1"/>
        <c:lblOffset val="100"/>
        <c:baseTimeUnit val="years"/>
      </c:dateAx>
      <c:valAx>
        <c:axId val="191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314.58999999999997</c:v>
                </c:pt>
                <c:pt idx="1">
                  <c:v>391.5</c:v>
                </c:pt>
                <c:pt idx="2">
                  <c:v>451.91</c:v>
                </c:pt>
                <c:pt idx="3">
                  <c:v>329.08</c:v>
                </c:pt>
                <c:pt idx="4">
                  <c:v>364.61</c:v>
                </c:pt>
              </c:numCache>
            </c:numRef>
          </c:val>
          <c:extLst xmlns:c16r2="http://schemas.microsoft.com/office/drawing/2015/06/chart">
            <c:ext xmlns:c16="http://schemas.microsoft.com/office/drawing/2014/chart" uri="{C3380CC4-5D6E-409C-BE32-E72D297353CC}">
              <c16:uniqueId val="{00000000-82F5-44FC-BDD8-64E402351593}"/>
            </c:ext>
          </c:extLst>
        </c:ser>
        <c:dLbls>
          <c:showLegendKey val="0"/>
          <c:showVal val="0"/>
          <c:showCatName val="0"/>
          <c:showSerName val="0"/>
          <c:showPercent val="0"/>
          <c:showBubbleSize val="0"/>
        </c:dLbls>
        <c:gapWidth val="150"/>
        <c:axId val="368087224"/>
        <c:axId val="3680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2F5-44FC-BDD8-64E402351593}"/>
            </c:ext>
          </c:extLst>
        </c:ser>
        <c:dLbls>
          <c:showLegendKey val="0"/>
          <c:showVal val="0"/>
          <c:showCatName val="0"/>
          <c:showSerName val="0"/>
          <c:showPercent val="0"/>
          <c:showBubbleSize val="0"/>
        </c:dLbls>
        <c:marker val="1"/>
        <c:smooth val="0"/>
        <c:axId val="368087224"/>
        <c:axId val="368087616"/>
      </c:lineChart>
      <c:dateAx>
        <c:axId val="368087224"/>
        <c:scaling>
          <c:orientation val="minMax"/>
        </c:scaling>
        <c:delete val="1"/>
        <c:axPos val="b"/>
        <c:numFmt formatCode="ge" sourceLinked="1"/>
        <c:majorTickMark val="none"/>
        <c:minorTickMark val="none"/>
        <c:tickLblPos val="none"/>
        <c:crossAx val="368087616"/>
        <c:crosses val="autoZero"/>
        <c:auto val="1"/>
        <c:lblOffset val="100"/>
        <c:baseTimeUnit val="years"/>
      </c:dateAx>
      <c:valAx>
        <c:axId val="368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6" zoomScale="85" zoomScaleNormal="85" workbookViewId="0">
      <selection activeCell="BG59" sqref="BG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美馬市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29963</v>
      </c>
      <c r="AM8" s="49"/>
      <c r="AN8" s="49"/>
      <c r="AO8" s="49"/>
      <c r="AP8" s="49"/>
      <c r="AQ8" s="49"/>
      <c r="AR8" s="49"/>
      <c r="AS8" s="49"/>
      <c r="AT8" s="44">
        <f>データ!T6</f>
        <v>367.14</v>
      </c>
      <c r="AU8" s="44"/>
      <c r="AV8" s="44"/>
      <c r="AW8" s="44"/>
      <c r="AX8" s="44"/>
      <c r="AY8" s="44"/>
      <c r="AZ8" s="44"/>
      <c r="BA8" s="44"/>
      <c r="BB8" s="44">
        <f>データ!U6</f>
        <v>81.61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8.59</v>
      </c>
      <c r="Q10" s="44"/>
      <c r="R10" s="44"/>
      <c r="S10" s="44"/>
      <c r="T10" s="44"/>
      <c r="U10" s="44"/>
      <c r="V10" s="44"/>
      <c r="W10" s="44">
        <f>データ!Q6</f>
        <v>98.91</v>
      </c>
      <c r="X10" s="44"/>
      <c r="Y10" s="44"/>
      <c r="Z10" s="44"/>
      <c r="AA10" s="44"/>
      <c r="AB10" s="44"/>
      <c r="AC10" s="44"/>
      <c r="AD10" s="49">
        <f>データ!R6</f>
        <v>3130</v>
      </c>
      <c r="AE10" s="49"/>
      <c r="AF10" s="49"/>
      <c r="AG10" s="49"/>
      <c r="AH10" s="49"/>
      <c r="AI10" s="49"/>
      <c r="AJ10" s="49"/>
      <c r="AK10" s="2"/>
      <c r="AL10" s="49">
        <f>データ!V6</f>
        <v>2561</v>
      </c>
      <c r="AM10" s="49"/>
      <c r="AN10" s="49"/>
      <c r="AO10" s="49"/>
      <c r="AP10" s="49"/>
      <c r="AQ10" s="49"/>
      <c r="AR10" s="49"/>
      <c r="AS10" s="49"/>
      <c r="AT10" s="44">
        <f>データ!W6</f>
        <v>2.59</v>
      </c>
      <c r="AU10" s="44"/>
      <c r="AV10" s="44"/>
      <c r="AW10" s="44"/>
      <c r="AX10" s="44"/>
      <c r="AY10" s="44"/>
      <c r="AZ10" s="44"/>
      <c r="BA10" s="44"/>
      <c r="BB10" s="44">
        <f>データ!X6</f>
        <v>988.8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iv4qmr2Jxi8OSIZNtx+53jTgI3naRxPNilozxtQymvdZhYQQoHKOgAClbRGMsrAfUGGnZwLcAmy5vpT9gvAa2Q==" saltValue="X85Sc104cLaxUA+pLVM19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362077</v>
      </c>
      <c r="D6" s="32">
        <f t="shared" si="3"/>
        <v>47</v>
      </c>
      <c r="E6" s="32">
        <f t="shared" si="3"/>
        <v>17</v>
      </c>
      <c r="F6" s="32">
        <f t="shared" si="3"/>
        <v>5</v>
      </c>
      <c r="G6" s="32">
        <f t="shared" si="3"/>
        <v>0</v>
      </c>
      <c r="H6" s="32" t="str">
        <f t="shared" si="3"/>
        <v>徳島県　美馬市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8.59</v>
      </c>
      <c r="Q6" s="33">
        <f t="shared" si="3"/>
        <v>98.91</v>
      </c>
      <c r="R6" s="33">
        <f t="shared" si="3"/>
        <v>3130</v>
      </c>
      <c r="S6" s="33">
        <f t="shared" si="3"/>
        <v>29963</v>
      </c>
      <c r="T6" s="33">
        <f t="shared" si="3"/>
        <v>367.14</v>
      </c>
      <c r="U6" s="33">
        <f t="shared" si="3"/>
        <v>81.61</v>
      </c>
      <c r="V6" s="33">
        <f t="shared" si="3"/>
        <v>2561</v>
      </c>
      <c r="W6" s="33">
        <f t="shared" si="3"/>
        <v>2.59</v>
      </c>
      <c r="X6" s="33">
        <f t="shared" si="3"/>
        <v>988.8</v>
      </c>
      <c r="Y6" s="34">
        <f>IF(Y7="",NA(),Y7)</f>
        <v>97.05</v>
      </c>
      <c r="Z6" s="34">
        <f t="shared" ref="Z6:AH6" si="4">IF(Z7="",NA(),Z7)</f>
        <v>96.33</v>
      </c>
      <c r="AA6" s="34">
        <f t="shared" si="4"/>
        <v>94.6</v>
      </c>
      <c r="AB6" s="34">
        <f t="shared" si="4"/>
        <v>95.85</v>
      </c>
      <c r="AC6" s="34">
        <f t="shared" si="4"/>
        <v>92.44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4331.47</v>
      </c>
      <c r="BK6" s="34">
        <f t="shared" si="7"/>
        <v>1126.77</v>
      </c>
      <c r="BL6" s="34">
        <f t="shared" si="7"/>
        <v>1044.8</v>
      </c>
      <c r="BM6" s="34">
        <f t="shared" si="7"/>
        <v>1081.8</v>
      </c>
      <c r="BN6" s="34">
        <f t="shared" si="7"/>
        <v>974.93</v>
      </c>
      <c r="BO6" s="34">
        <f t="shared" si="7"/>
        <v>855.8</v>
      </c>
      <c r="BP6" s="33" t="str">
        <f>IF(BP7="","",IF(BP7="-","【-】","【"&amp;SUBSTITUTE(TEXT(BP7,"#,##0.00"),"-","△")&amp;"】"))</f>
        <v>【814.89】</v>
      </c>
      <c r="BQ6" s="34">
        <f>IF(BQ7="",NA(),BQ7)</f>
        <v>38.14</v>
      </c>
      <c r="BR6" s="34">
        <f t="shared" ref="BR6:BZ6" si="8">IF(BR7="",NA(),BR7)</f>
        <v>31.76</v>
      </c>
      <c r="BS6" s="34">
        <f t="shared" si="8"/>
        <v>28.89</v>
      </c>
      <c r="BT6" s="34">
        <f t="shared" si="8"/>
        <v>38.18</v>
      </c>
      <c r="BU6" s="34">
        <f t="shared" si="8"/>
        <v>34.700000000000003</v>
      </c>
      <c r="BV6" s="34">
        <f t="shared" si="8"/>
        <v>50.9</v>
      </c>
      <c r="BW6" s="34">
        <f t="shared" si="8"/>
        <v>50.82</v>
      </c>
      <c r="BX6" s="34">
        <f t="shared" si="8"/>
        <v>52.19</v>
      </c>
      <c r="BY6" s="34">
        <f t="shared" si="8"/>
        <v>55.32</v>
      </c>
      <c r="BZ6" s="34">
        <f t="shared" si="8"/>
        <v>59.8</v>
      </c>
      <c r="CA6" s="33" t="str">
        <f>IF(CA7="","",IF(CA7="-","【-】","【"&amp;SUBSTITUTE(TEXT(CA7,"#,##0.00"),"-","△")&amp;"】"))</f>
        <v>【60.64】</v>
      </c>
      <c r="CB6" s="34">
        <f>IF(CB7="",NA(),CB7)</f>
        <v>314.58999999999997</v>
      </c>
      <c r="CC6" s="34">
        <f t="shared" ref="CC6:CK6" si="9">IF(CC7="",NA(),CC7)</f>
        <v>391.5</v>
      </c>
      <c r="CD6" s="34">
        <f t="shared" si="9"/>
        <v>451.91</v>
      </c>
      <c r="CE6" s="34">
        <f t="shared" si="9"/>
        <v>329.08</v>
      </c>
      <c r="CF6" s="34">
        <f t="shared" si="9"/>
        <v>364.61</v>
      </c>
      <c r="CG6" s="34">
        <f t="shared" si="9"/>
        <v>293.27</v>
      </c>
      <c r="CH6" s="34">
        <f t="shared" si="9"/>
        <v>300.52</v>
      </c>
      <c r="CI6" s="34">
        <f t="shared" si="9"/>
        <v>296.14</v>
      </c>
      <c r="CJ6" s="34">
        <f t="shared" si="9"/>
        <v>283.17</v>
      </c>
      <c r="CK6" s="34">
        <f t="shared" si="9"/>
        <v>263.76</v>
      </c>
      <c r="CL6" s="33" t="str">
        <f>IF(CL7="","",IF(CL7="-","【-】","【"&amp;SUBSTITUTE(TEXT(CL7,"#,##0.00"),"-","△")&amp;"】"))</f>
        <v>【255.52】</v>
      </c>
      <c r="CM6" s="34">
        <f>IF(CM7="",NA(),CM7)</f>
        <v>31.14</v>
      </c>
      <c r="CN6" s="34">
        <f t="shared" ref="CN6:CV6" si="10">IF(CN7="",NA(),CN7)</f>
        <v>32.700000000000003</v>
      </c>
      <c r="CO6" s="34">
        <f t="shared" si="10"/>
        <v>34.020000000000003</v>
      </c>
      <c r="CP6" s="34">
        <f t="shared" si="10"/>
        <v>33.94</v>
      </c>
      <c r="CQ6" s="34">
        <f t="shared" si="10"/>
        <v>34.840000000000003</v>
      </c>
      <c r="CR6" s="34">
        <f t="shared" si="10"/>
        <v>53.78</v>
      </c>
      <c r="CS6" s="34">
        <f t="shared" si="10"/>
        <v>53.24</v>
      </c>
      <c r="CT6" s="34">
        <f t="shared" si="10"/>
        <v>52.31</v>
      </c>
      <c r="CU6" s="34">
        <f t="shared" si="10"/>
        <v>60.65</v>
      </c>
      <c r="CV6" s="34">
        <f t="shared" si="10"/>
        <v>51.75</v>
      </c>
      <c r="CW6" s="33" t="str">
        <f>IF(CW7="","",IF(CW7="-","【-】","【"&amp;SUBSTITUTE(TEXT(CW7,"#,##0.00"),"-","△")&amp;"】"))</f>
        <v>【52.49】</v>
      </c>
      <c r="CX6" s="34">
        <f>IF(CX7="",NA(),CX7)</f>
        <v>50.63</v>
      </c>
      <c r="CY6" s="34">
        <f t="shared" ref="CY6:DG6" si="11">IF(CY7="",NA(),CY7)</f>
        <v>50.97</v>
      </c>
      <c r="CZ6" s="34">
        <f t="shared" si="11"/>
        <v>52.02</v>
      </c>
      <c r="DA6" s="34">
        <f t="shared" si="11"/>
        <v>52.65</v>
      </c>
      <c r="DB6" s="34">
        <f t="shared" si="11"/>
        <v>51.97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0.69</v>
      </c>
      <c r="EH6" s="34">
        <f t="shared" si="14"/>
        <v>0.91</v>
      </c>
      <c r="EI6" s="34">
        <f t="shared" si="14"/>
        <v>0.44</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362077</v>
      </c>
      <c r="D7" s="36">
        <v>47</v>
      </c>
      <c r="E7" s="36">
        <v>17</v>
      </c>
      <c r="F7" s="36">
        <v>5</v>
      </c>
      <c r="G7" s="36">
        <v>0</v>
      </c>
      <c r="H7" s="36" t="s">
        <v>111</v>
      </c>
      <c r="I7" s="36" t="s">
        <v>112</v>
      </c>
      <c r="J7" s="36" t="s">
        <v>113</v>
      </c>
      <c r="K7" s="36" t="s">
        <v>114</v>
      </c>
      <c r="L7" s="36" t="s">
        <v>115</v>
      </c>
      <c r="M7" s="36" t="s">
        <v>116</v>
      </c>
      <c r="N7" s="37" t="s">
        <v>117</v>
      </c>
      <c r="O7" s="37" t="s">
        <v>118</v>
      </c>
      <c r="P7" s="37">
        <v>8.59</v>
      </c>
      <c r="Q7" s="37">
        <v>98.91</v>
      </c>
      <c r="R7" s="37">
        <v>3130</v>
      </c>
      <c r="S7" s="37">
        <v>29963</v>
      </c>
      <c r="T7" s="37">
        <v>367.14</v>
      </c>
      <c r="U7" s="37">
        <v>81.61</v>
      </c>
      <c r="V7" s="37">
        <v>2561</v>
      </c>
      <c r="W7" s="37">
        <v>2.59</v>
      </c>
      <c r="X7" s="37">
        <v>988.8</v>
      </c>
      <c r="Y7" s="37">
        <v>97.05</v>
      </c>
      <c r="Z7" s="37">
        <v>96.33</v>
      </c>
      <c r="AA7" s="37">
        <v>94.6</v>
      </c>
      <c r="AB7" s="37">
        <v>95.85</v>
      </c>
      <c r="AC7" s="37">
        <v>92.44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4331.47</v>
      </c>
      <c r="BK7" s="37">
        <v>1126.77</v>
      </c>
      <c r="BL7" s="37">
        <v>1044.8</v>
      </c>
      <c r="BM7" s="37">
        <v>1081.8</v>
      </c>
      <c r="BN7" s="37">
        <v>974.93</v>
      </c>
      <c r="BO7" s="37">
        <v>855.8</v>
      </c>
      <c r="BP7" s="37">
        <v>814.89</v>
      </c>
      <c r="BQ7" s="37">
        <v>38.14</v>
      </c>
      <c r="BR7" s="37">
        <v>31.76</v>
      </c>
      <c r="BS7" s="37">
        <v>28.89</v>
      </c>
      <c r="BT7" s="37">
        <v>38.18</v>
      </c>
      <c r="BU7" s="37">
        <v>34.700000000000003</v>
      </c>
      <c r="BV7" s="37">
        <v>50.9</v>
      </c>
      <c r="BW7" s="37">
        <v>50.82</v>
      </c>
      <c r="BX7" s="37">
        <v>52.19</v>
      </c>
      <c r="BY7" s="37">
        <v>55.32</v>
      </c>
      <c r="BZ7" s="37">
        <v>59.8</v>
      </c>
      <c r="CA7" s="37">
        <v>60.64</v>
      </c>
      <c r="CB7" s="37">
        <v>314.58999999999997</v>
      </c>
      <c r="CC7" s="37">
        <v>391.5</v>
      </c>
      <c r="CD7" s="37">
        <v>451.91</v>
      </c>
      <c r="CE7" s="37">
        <v>329.08</v>
      </c>
      <c r="CF7" s="37">
        <v>364.61</v>
      </c>
      <c r="CG7" s="37">
        <v>293.27</v>
      </c>
      <c r="CH7" s="37">
        <v>300.52</v>
      </c>
      <c r="CI7" s="37">
        <v>296.14</v>
      </c>
      <c r="CJ7" s="37">
        <v>283.17</v>
      </c>
      <c r="CK7" s="37">
        <v>263.76</v>
      </c>
      <c r="CL7" s="37">
        <v>255.52</v>
      </c>
      <c r="CM7" s="37">
        <v>31.14</v>
      </c>
      <c r="CN7" s="37">
        <v>32.700000000000003</v>
      </c>
      <c r="CO7" s="37">
        <v>34.020000000000003</v>
      </c>
      <c r="CP7" s="37">
        <v>33.94</v>
      </c>
      <c r="CQ7" s="37">
        <v>34.840000000000003</v>
      </c>
      <c r="CR7" s="37">
        <v>53.78</v>
      </c>
      <c r="CS7" s="37">
        <v>53.24</v>
      </c>
      <c r="CT7" s="37">
        <v>52.31</v>
      </c>
      <c r="CU7" s="37">
        <v>60.65</v>
      </c>
      <c r="CV7" s="37">
        <v>51.75</v>
      </c>
      <c r="CW7" s="37">
        <v>52.49</v>
      </c>
      <c r="CX7" s="37">
        <v>50.63</v>
      </c>
      <c r="CY7" s="37">
        <v>50.97</v>
      </c>
      <c r="CZ7" s="37">
        <v>52.02</v>
      </c>
      <c r="DA7" s="37">
        <v>52.65</v>
      </c>
      <c r="DB7" s="37">
        <v>51.97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0.69</v>
      </c>
      <c r="EH7" s="37">
        <v>0.91</v>
      </c>
      <c r="EI7" s="37">
        <v>0.44</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mima</cp:lastModifiedBy>
  <dcterms:created xsi:type="dcterms:W3CDTF">2018-12-03T09:28:50Z</dcterms:created>
  <dcterms:modified xsi:type="dcterms:W3CDTF">2019-02-22T01:52:36Z</dcterms:modified>
  <cp:category/>
</cp:coreProperties>
</file>