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jRM4bqIl2dPj8YHANJvRezunlAJeF11ZaXm4EHiju4qbeUHFMomLJviwqS0VH8jGawSYVv7RxZdq/Nz/dwOnw==" workbookSaltValue="cQqAa0IDpSDD0EQ33Vv4W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<sst xmlns:r="http://schemas.openxmlformats.org/officeDocument/2006/relationships" xmlns="http://schemas.openxmlformats.org/spreadsheetml/2006/main" count="123" uniqueCount="123">
  <si>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</si>
  <si>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</si>
  <si>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事業名</t>
  </si>
  <si>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</si>
  <si>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</si>
  <si>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</si>
  <si>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</si>
  <si>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</si>
  <si>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</si>
  <si>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</si>
  <si>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</si>
  <si>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</si>
  <si>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</si>
  <si>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</si>
  <si>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</si>
  <si>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</si>
  <si>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</si>
  <si>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</si>
  <si>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</si>
  <si>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</si>
  <si>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</si>
  <si>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</si>
  <si>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</si>
  <si>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</si>
  <si>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</si>
  <si>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</si>
  <si>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</si>
  <si>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</si>
  <si>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</si>
  <si>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</si>
  <si>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</si>
  <si>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</si>
  <si>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</si>
  <si>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</si>
  <si>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</si>
  <si>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</si>
  <si>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</si>
  <si>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</si>
  <si>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</si>
  <si>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</si>
  <si>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</si>
  <si>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</si>
  <si>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2①</t>
  </si>
  <si>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</si>
  <si>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</si>
  <si>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</si>
  <si>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</si>
  <si>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</si>
  <si>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</si>
  <si>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</si>
  <si>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</si>
  <si>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</si>
  <si>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</si>
  <si>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</si>
  <si>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</si>
  <si>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</si>
  <si>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</si>
  <si>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2②</t>
  </si>
  <si>
    <t>1③</t>
  </si>
  <si>
    <t>1④</t>
  </si>
  <si>
    <t>事業CD</t>
    <rPh sb="0" eb="2">
      <t>ジギョウ</t>
    </rPh>
    <phoneticPr fontId="1"/>
  </si>
  <si>
    <t>1⑤</t>
  </si>
  <si>
    <t>1⑦</t>
  </si>
  <si>
    <t>-</t>
  </si>
  <si>
    <t>年度</t>
    <rPh sb="0" eb="2">
      <t>ネンド</t>
    </rPh>
    <phoneticPr fontId="1"/>
  </si>
  <si>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</si>
  <si>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</si>
  <si>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</si>
  <si>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</si>
  <si>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</si>
  <si>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</si>
  <si>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</si>
  <si>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</si>
  <si>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</si>
  <si>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</si>
  <si>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</si>
  <si>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</si>
  <si>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</si>
  <si>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</si>
  <si>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</si>
  <si>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</si>
  <si>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</si>
  <si>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</si>
  <si>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</si>
  <si>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</si>
  <si>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</si>
  <si>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</si>
  <si>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</si>
  <si>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</si>
  <si>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</si>
  <si>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</si>
  <si>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</si>
  <si>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</si>
  <si>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</si>
  <si>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</si>
  <si>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</si>
  <si>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</si>
  <si>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</si>
  <si>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</si>
  <si>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</si>
  <si>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</si>
  <si>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</si>
  <si>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</si>
  <si>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</si>
  <si>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</si>
  <si>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</si>
  <si>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</si>
  <si>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</si>
  <si>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吉野川市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</si>
  <si>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</si>
  <si>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</si>
  <si>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</si>
  <si>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</si>
  <si>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</si>
  <si>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</si>
  <si>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</si>
  <si>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</si>
  <si>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</si>
  <si>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</si>
  <si>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</si>
  <si>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　農業集落排水施設は３地区あり、３地区とも１０年を越える施設である。経年劣化や耐用年数の経過した機器等について随時更新工事を行ってきたが、新たにＨ３０年度に山崎南地区処理施設の機能診断調査を行った。Ｈ３１年度からは</t>
    </r>
    <r>
      <rPr>
        <sz val="11"/>
        <color auto="1"/>
        <rFont val="ＭＳ ゴシック"/>
      </rPr>
      <t>機能強化更新工事を行っていく。また、川田北地区処理施設については、Ｈ３１年度に機能診断調査を予定している。
　今後は機能診断調査の結果により、計画的に機能強化更新工事を</t>
    </r>
    <r>
      <rPr>
        <sz val="11"/>
        <color theme="1"/>
        <rFont val="ＭＳ ゴシック"/>
      </rPr>
      <t>実施して予定である。</t>
    </r>
    <rPh sb="55" eb="57">
      <t>ズイジ</t>
    </rPh>
    <rPh sb="59" eb="61">
      <t>コウジ</t>
    </rPh>
    <rPh sb="62" eb="63">
      <t>オコナ</t>
    </rPh>
    <rPh sb="69" eb="70">
      <t>アラ</t>
    </rPh>
    <rPh sb="75" eb="77">
      <t>ネンド</t>
    </rPh>
    <rPh sb="78" eb="80">
      <t>ヤマサキ</t>
    </rPh>
    <rPh sb="80" eb="83">
      <t>ミナミチク</t>
    </rPh>
    <rPh sb="83" eb="85">
      <t>ショリ</t>
    </rPh>
    <rPh sb="85" eb="87">
      <t>シセツ</t>
    </rPh>
    <rPh sb="88" eb="90">
      <t>キノウ</t>
    </rPh>
    <rPh sb="90" eb="92">
      <t>シンダン</t>
    </rPh>
    <rPh sb="92" eb="94">
      <t>チョウサ</t>
    </rPh>
    <rPh sb="95" eb="96">
      <t>オコナ</t>
    </rPh>
    <rPh sb="102" eb="104">
      <t>ネンド</t>
    </rPh>
    <rPh sb="107" eb="109">
      <t>キノウ</t>
    </rPh>
    <rPh sb="109" eb="111">
      <t>キョウカ</t>
    </rPh>
    <rPh sb="111" eb="113">
      <t>コウシン</t>
    </rPh>
    <rPh sb="113" eb="115">
      <t>コウジ</t>
    </rPh>
    <rPh sb="116" eb="117">
      <t>オコナ</t>
    </rPh>
    <rPh sb="125" eb="127">
      <t>カワタ</t>
    </rPh>
    <rPh sb="127" eb="128">
      <t>キタ</t>
    </rPh>
    <rPh sb="128" eb="130">
      <t>チク</t>
    </rPh>
    <rPh sb="130" eb="132">
      <t>ショリ</t>
    </rPh>
    <rPh sb="132" eb="134">
      <t>シセツ</t>
    </rPh>
    <rPh sb="143" eb="145">
      <t>ネンド</t>
    </rPh>
    <rPh sb="153" eb="155">
      <t>ヨテイ</t>
    </rPh>
    <rPh sb="165" eb="167">
      <t>キノウ</t>
    </rPh>
    <rPh sb="167" eb="169">
      <t>シンダン</t>
    </rPh>
    <rPh sb="169" eb="171">
      <t>チョウサ</t>
    </rPh>
    <rPh sb="172" eb="174">
      <t>ケッカ</t>
    </rPh>
    <rPh sb="178" eb="181">
      <t>ケイカクテキ</t>
    </rPh>
    <rPh sb="182" eb="184">
      <t>キノウ</t>
    </rPh>
    <rPh sb="184" eb="186">
      <t>キョウカ</t>
    </rPh>
    <rPh sb="186" eb="188">
      <t>コウシン</t>
    </rPh>
    <rPh sb="188" eb="190">
      <t>コウジ</t>
    </rPh>
    <rPh sb="195" eb="197">
      <t>ヨテイ</t>
    </rPh>
    <phoneticPr fontId="1"/>
  </si>
  <si>
    <t>　公営企業を取り巻く経営環境は、急速な人口減少等に伴う料金収入の減少や施設の老朽化に伴う更新需要の拡大等により急速に厳しさを増している。
　本市も平成３１年度より公営企業となり厳しい状況が予想されるなか、処理施設の機能強化更新工事を計画的に行っていかなくてはならない。
　また、適正な原価計算に基づく料金水準の設定は、今後の公営企業の基盤強化に不可欠な取組であり、経営戦略の策定等を通じ検討していく。
　施設の維持管理については更なる経営改善を行うことにより、経営の安定化を図ることが必要である。</t>
    <rPh sb="102" eb="104">
      <t>ショリ</t>
    </rPh>
    <rPh sb="104" eb="106">
      <t>シセツ</t>
    </rPh>
    <rPh sb="107" eb="109">
      <t>キノウ</t>
    </rPh>
    <rPh sb="109" eb="111">
      <t>キョウカ</t>
    </rPh>
    <rPh sb="111" eb="113">
      <t>コウシン</t>
    </rPh>
    <rPh sb="113" eb="115">
      <t>コウジ</t>
    </rPh>
    <rPh sb="116" eb="119">
      <t>ケイカクテキ</t>
    </rPh>
    <rPh sb="120" eb="121">
      <t>オコナ</t>
    </rPh>
    <rPh sb="202" eb="204">
      <t>シセツ</t>
    </rPh>
    <phoneticPr fontId="1"/>
  </si>
  <si>
    <t>　農業集落排水事業は、整備事業が既に完了している。今後は処理区域内の人口が減少するなか、施設の維持管理を効率的に行い運営していくことが課題となる。
　収益的収支比率が１００％未満の状態である理由としては、人口減少に伴う使用料収入の伸び率が低いことが考えられる。
　経費回収率については、過去５年間において徐々に右肩上がりとなっているが、数値が低い値のため今後も改善を続けていく。
　汚水処理原価については類似団体平均値よりも低く徐々に下がってきているが、公共下水道、特定環境保全公共下水道に比べると高くなっている。
　有収水量の増加を見込むことが困難であるなか、維持管理費の削減や投資の効率化等の経営改善により汚水処理単価を低くする必要がある。</t>
    <rPh sb="132" eb="134">
      <t>ケイヒ</t>
    </rPh>
    <rPh sb="134" eb="137">
      <t>カイシュウリツ</t>
    </rPh>
    <rPh sb="152" eb="154">
      <t>ジョジョ</t>
    </rPh>
    <rPh sb="155" eb="157">
      <t>ミギカタ</t>
    </rPh>
    <rPh sb="157" eb="158">
      <t>ア</t>
    </rPh>
    <rPh sb="168" eb="170">
      <t>スウチ</t>
    </rPh>
    <rPh sb="171" eb="172">
      <t>ヒク</t>
    </rPh>
    <rPh sb="173" eb="174">
      <t>アタイ</t>
    </rPh>
    <rPh sb="177" eb="179">
      <t>コンゴ</t>
    </rPh>
    <rPh sb="180" eb="182">
      <t>カイゼン</t>
    </rPh>
    <rPh sb="183" eb="184">
      <t>ツヅ</t>
    </rPh>
    <rPh sb="214" eb="216">
      <t>ジョジョ</t>
    </rPh>
    <rPh sb="217" eb="218">
      <t>サ</t>
    </rPh>
    <rPh sb="312" eb="313">
      <t>ヒク</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</si>
</sst>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3.e-002</c:v>
                </c:pt>
                <c:pt idx="1">
                  <c:v>2.e-002</c:v>
                </c:pt>
                <c:pt idx="2">
                  <c:v>1.e-002</c:v>
                </c:pt>
                <c:pt idx="3">
                  <c:v>2.0499999999999998</c:v>
                </c:pt>
                <c:pt idx="4">
                  <c:v>1.e-002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85.18</c:v>
                </c:pt>
                <c:pt idx="1">
                  <c:v>121.63</c:v>
                </c:pt>
                <c:pt idx="2">
                  <c:v>74.75</c:v>
                </c:pt>
                <c:pt idx="3">
                  <c:v>77.63</c:v>
                </c:pt>
                <c:pt idx="4">
                  <c:v>83.1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1126.77</c:v>
                </c:pt>
                <c:pt idx="1">
                  <c:v>1044.8</c:v>
                </c:pt>
                <c:pt idx="2">
                  <c:v>1081.8</c:v>
                </c:pt>
                <c:pt idx="3">
                  <c:v>974.93</c:v>
                </c:pt>
                <c:pt idx="4">
                  <c:v>855.8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51.57</c:v>
                </c:pt>
                <c:pt idx="1">
                  <c:v>56</c:v>
                </c:pt>
                <c:pt idx="2">
                  <c:v>56.34</c:v>
                </c:pt>
                <c:pt idx="3">
                  <c:v>59.02</c:v>
                </c:pt>
                <c:pt idx="4">
                  <c:v>60.71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50.9</c:v>
                </c:pt>
                <c:pt idx="1">
                  <c:v>50.82</c:v>
                </c:pt>
                <c:pt idx="2">
                  <c:v>52.19</c:v>
                </c:pt>
                <c:pt idx="3">
                  <c:v>55.32</c:v>
                </c:pt>
                <c:pt idx="4">
                  <c:v>59.8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275.02999999999997</c:v>
                </c:pt>
                <c:pt idx="1">
                  <c:v>259.3</c:v>
                </c:pt>
                <c:pt idx="2">
                  <c:v>258.44</c:v>
                </c:pt>
                <c:pt idx="3">
                  <c:v>242.57</c:v>
                </c:pt>
                <c:pt idx="4">
                  <c:v>224.3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293.27</c:v>
                </c:pt>
                <c:pt idx="1">
                  <c:v>300.52</c:v>
                </c:pt>
                <c:pt idx="2">
                  <c:v>296.14</c:v>
                </c:pt>
                <c:pt idx="3">
                  <c:v>283.17</c:v>
                </c:pt>
                <c:pt idx="4">
                  <c:v>263.76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44.06</c:v>
                </c:pt>
                <c:pt idx="1">
                  <c:v>44.64</c:v>
                </c:pt>
                <c:pt idx="2">
                  <c:v>43.23</c:v>
                </c:pt>
                <c:pt idx="3">
                  <c:v>47.46</c:v>
                </c:pt>
                <c:pt idx="4">
                  <c:v>48.96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53.78</c:v>
                </c:pt>
                <c:pt idx="1">
                  <c:v>53.24</c:v>
                </c:pt>
                <c:pt idx="2">
                  <c:v>52.31</c:v>
                </c:pt>
                <c:pt idx="3">
                  <c:v>60.65</c:v>
                </c:pt>
                <c:pt idx="4">
                  <c:v>51.75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74.349999999999994</c:v>
                </c:pt>
                <c:pt idx="1">
                  <c:v>75.89</c:v>
                </c:pt>
                <c:pt idx="2">
                  <c:v>75.09</c:v>
                </c:pt>
                <c:pt idx="3">
                  <c:v>75.41</c:v>
                </c:pt>
                <c:pt idx="4">
                  <c:v>74.930000000000007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84.06</c:v>
                </c:pt>
                <c:pt idx="1">
                  <c:v>84.07</c:v>
                </c:pt>
                <c:pt idx="2">
                  <c:v>84.32</c:v>
                </c:pt>
                <c:pt idx="3">
                  <c:v>84.58</c:v>
                </c:pt>
                <c:pt idx="4">
                  <c:v>84.84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【814.89】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【255.52】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85.18</v>
          </cell>
          <cell r="Z6">
            <v>121.63</v>
          </cell>
          <cell r="AA6">
            <v>74.75</v>
          </cell>
          <cell r="AB6">
            <v>77.63</v>
          </cell>
          <cell r="AC6">
            <v>83.1</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0</v>
          </cell>
          <cell r="BI6">
            <v>0</v>
          </cell>
          <cell r="BJ6">
            <v>0</v>
          </cell>
          <cell r="BK6">
            <v>1126.77</v>
          </cell>
          <cell r="BL6">
            <v>1044.8</v>
          </cell>
          <cell r="BM6">
            <v>1081.8</v>
          </cell>
          <cell r="BN6">
            <v>974.93</v>
          </cell>
          <cell r="BO6">
            <v>855.8</v>
          </cell>
          <cell r="BQ6">
            <v>51.57</v>
          </cell>
          <cell r="BR6">
            <v>56</v>
          </cell>
          <cell r="BS6">
            <v>56.34</v>
          </cell>
          <cell r="BT6">
            <v>59.02</v>
          </cell>
          <cell r="BU6">
            <v>60.71</v>
          </cell>
          <cell r="BV6">
            <v>50.9</v>
          </cell>
          <cell r="BW6">
            <v>50.82</v>
          </cell>
          <cell r="BX6">
            <v>52.19</v>
          </cell>
          <cell r="BY6">
            <v>55.32</v>
          </cell>
          <cell r="BZ6">
            <v>59.8</v>
          </cell>
          <cell r="CB6">
            <v>275.02999999999997</v>
          </cell>
          <cell r="CC6">
            <v>259.3</v>
          </cell>
          <cell r="CD6">
            <v>258.44</v>
          </cell>
          <cell r="CE6">
            <v>242.57</v>
          </cell>
          <cell r="CF6">
            <v>224.3</v>
          </cell>
          <cell r="CG6">
            <v>293.27</v>
          </cell>
          <cell r="CH6">
            <v>300.52</v>
          </cell>
          <cell r="CI6">
            <v>296.14</v>
          </cell>
          <cell r="CJ6">
            <v>283.17</v>
          </cell>
          <cell r="CK6">
            <v>263.76</v>
          </cell>
          <cell r="CM6">
            <v>44.06</v>
          </cell>
          <cell r="CN6">
            <v>44.64</v>
          </cell>
          <cell r="CO6">
            <v>43.23</v>
          </cell>
          <cell r="CP6">
            <v>47.46</v>
          </cell>
          <cell r="CQ6">
            <v>48.96</v>
          </cell>
          <cell r="CR6">
            <v>53.78</v>
          </cell>
          <cell r="CS6">
            <v>53.24</v>
          </cell>
          <cell r="CT6">
            <v>52.31</v>
          </cell>
          <cell r="CU6">
            <v>60.65</v>
          </cell>
          <cell r="CV6">
            <v>51.75</v>
          </cell>
          <cell r="CX6">
            <v>74.349999999999994</v>
          </cell>
          <cell r="CY6">
            <v>75.89</v>
          </cell>
          <cell r="CZ6">
            <v>75.09</v>
          </cell>
          <cell r="DA6">
            <v>75.41</v>
          </cell>
          <cell r="DB6">
            <v>74.930000000000007</v>
          </cell>
          <cell r="DC6">
            <v>84.06</v>
          </cell>
          <cell r="DD6">
            <v>84.07</v>
          </cell>
          <cell r="DE6">
            <v>84.32</v>
          </cell>
          <cell r="DF6">
            <v>84.58</v>
          </cell>
          <cell r="DG6">
            <v>84.84</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3.e-002</v>
          </cell>
          <cell r="EK6">
            <v>2.e-002</v>
          </cell>
          <cell r="EL6">
            <v>1.e-002</v>
          </cell>
          <cell r="EM6">
            <v>2.0499999999999998</v>
          </cell>
          <cell r="EN6">
            <v>1.e-002</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4"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8</v>
      </c>
      <c r="J7" s="5"/>
      <c r="K7" s="5"/>
      <c r="L7" s="5"/>
      <c r="M7" s="5"/>
      <c r="N7" s="5"/>
      <c r="O7" s="5"/>
      <c r="P7" s="5" t="s">
        <v>2</v>
      </c>
      <c r="Q7" s="5"/>
      <c r="R7" s="5"/>
      <c r="S7" s="5"/>
      <c r="T7" s="5"/>
      <c r="U7" s="5"/>
      <c r="V7" s="5"/>
      <c r="W7" s="5" t="s">
        <v>7</v>
      </c>
      <c r="X7" s="5"/>
      <c r="Y7" s="5"/>
      <c r="Z7" s="5"/>
      <c r="AA7" s="5"/>
      <c r="AB7" s="5"/>
      <c r="AC7" s="5"/>
      <c r="AD7" s="5" t="s">
        <v>14</v>
      </c>
      <c r="AE7" s="5"/>
      <c r="AF7" s="5"/>
      <c r="AG7" s="5"/>
      <c r="AH7" s="5"/>
      <c r="AI7" s="5"/>
      <c r="AJ7" s="5"/>
      <c r="AK7" s="3"/>
      <c r="AL7" s="5" t="s">
        <v>15</v>
      </c>
      <c r="AM7" s="5"/>
      <c r="AN7" s="5"/>
      <c r="AO7" s="5"/>
      <c r="AP7" s="5"/>
      <c r="AQ7" s="5"/>
      <c r="AR7" s="5"/>
      <c r="AS7" s="5"/>
      <c r="AT7" s="5" t="s">
        <v>12</v>
      </c>
      <c r="AU7" s="5"/>
      <c r="AV7" s="5"/>
      <c r="AW7" s="5"/>
      <c r="AX7" s="5"/>
      <c r="AY7" s="5"/>
      <c r="AZ7" s="5"/>
      <c r="BA7" s="5"/>
      <c r="BB7" s="5" t="s">
        <v>11</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41848</v>
      </c>
      <c r="AM8" s="21"/>
      <c r="AN8" s="21"/>
      <c r="AO8" s="21"/>
      <c r="AP8" s="21"/>
      <c r="AQ8" s="21"/>
      <c r="AR8" s="21"/>
      <c r="AS8" s="21"/>
      <c r="AT8" s="7">
        <f>データ!T6</f>
        <v>144.13999999999999</v>
      </c>
      <c r="AU8" s="7"/>
      <c r="AV8" s="7"/>
      <c r="AW8" s="7"/>
      <c r="AX8" s="7"/>
      <c r="AY8" s="7"/>
      <c r="AZ8" s="7"/>
      <c r="BA8" s="7"/>
      <c r="BB8" s="7">
        <f>データ!U6</f>
        <v>290.33</v>
      </c>
      <c r="BC8" s="7"/>
      <c r="BD8" s="7"/>
      <c r="BE8" s="7"/>
      <c r="BF8" s="7"/>
      <c r="BG8" s="7"/>
      <c r="BH8" s="7"/>
      <c r="BI8" s="7"/>
      <c r="BJ8" s="3"/>
      <c r="BK8" s="3"/>
      <c r="BL8" s="27" t="s">
        <v>18</v>
      </c>
      <c r="BM8" s="37"/>
      <c r="BN8" s="44" t="s">
        <v>21</v>
      </c>
      <c r="BO8" s="47"/>
      <c r="BP8" s="47"/>
      <c r="BQ8" s="47"/>
      <c r="BR8" s="47"/>
      <c r="BS8" s="47"/>
      <c r="BT8" s="47"/>
      <c r="BU8" s="47"/>
      <c r="BV8" s="47"/>
      <c r="BW8" s="47"/>
      <c r="BX8" s="47"/>
      <c r="BY8" s="51"/>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28</v>
      </c>
      <c r="AE9" s="5"/>
      <c r="AF9" s="5"/>
      <c r="AG9" s="5"/>
      <c r="AH9" s="5"/>
      <c r="AI9" s="5"/>
      <c r="AJ9" s="5"/>
      <c r="AK9" s="3"/>
      <c r="AL9" s="5" t="s">
        <v>30</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8" t="s">
        <v>38</v>
      </c>
      <c r="BM9" s="38"/>
      <c r="BN9" s="45" t="s">
        <v>9</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5.32</v>
      </c>
      <c r="Q10" s="7"/>
      <c r="R10" s="7"/>
      <c r="S10" s="7"/>
      <c r="T10" s="7"/>
      <c r="U10" s="7"/>
      <c r="V10" s="7"/>
      <c r="W10" s="7">
        <f>データ!Q6</f>
        <v>99.59</v>
      </c>
      <c r="X10" s="7"/>
      <c r="Y10" s="7"/>
      <c r="Z10" s="7"/>
      <c r="AA10" s="7"/>
      <c r="AB10" s="7"/>
      <c r="AC10" s="7"/>
      <c r="AD10" s="21">
        <f>データ!R6</f>
        <v>2700</v>
      </c>
      <c r="AE10" s="21"/>
      <c r="AF10" s="21"/>
      <c r="AG10" s="21"/>
      <c r="AH10" s="21"/>
      <c r="AI10" s="21"/>
      <c r="AJ10" s="21"/>
      <c r="AK10" s="2"/>
      <c r="AL10" s="21">
        <f>データ!V6</f>
        <v>2214</v>
      </c>
      <c r="AM10" s="21"/>
      <c r="AN10" s="21"/>
      <c r="AO10" s="21"/>
      <c r="AP10" s="21"/>
      <c r="AQ10" s="21"/>
      <c r="AR10" s="21"/>
      <c r="AS10" s="21"/>
      <c r="AT10" s="7">
        <f>データ!W6</f>
        <v>1.55</v>
      </c>
      <c r="AU10" s="7"/>
      <c r="AV10" s="7"/>
      <c r="AW10" s="7"/>
      <c r="AX10" s="7"/>
      <c r="AY10" s="7"/>
      <c r="AZ10" s="7"/>
      <c r="BA10" s="7"/>
      <c r="BB10" s="7">
        <f>データ!X6</f>
        <v>1428.39</v>
      </c>
      <c r="BC10" s="7"/>
      <c r="BD10" s="7"/>
      <c r="BE10" s="7"/>
      <c r="BF10" s="7"/>
      <c r="BG10" s="7"/>
      <c r="BH10" s="7"/>
      <c r="BI10" s="7"/>
      <c r="BJ10" s="2"/>
      <c r="BK10" s="2"/>
      <c r="BL10" s="29" t="s">
        <v>16</v>
      </c>
      <c r="BM10" s="39"/>
      <c r="BN10" s="46" t="s">
        <v>39</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13</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43</v>
      </c>
      <c r="D34" s="16"/>
      <c r="E34" s="16"/>
      <c r="F34" s="16"/>
      <c r="G34" s="16"/>
      <c r="H34" s="16"/>
      <c r="I34" s="16"/>
      <c r="J34" s="16"/>
      <c r="K34" s="16"/>
      <c r="L34" s="16"/>
      <c r="M34" s="16"/>
      <c r="N34" s="16"/>
      <c r="O34" s="16"/>
      <c r="P34" s="16"/>
      <c r="Q34" s="19"/>
      <c r="R34" s="16" t="s">
        <v>45</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46</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33</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120</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50</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51</v>
      </c>
      <c r="AH56" s="16"/>
      <c r="AI56" s="16"/>
      <c r="AJ56" s="16"/>
      <c r="AK56" s="16"/>
      <c r="AL56" s="16"/>
      <c r="AM56" s="16"/>
      <c r="AN56" s="16"/>
      <c r="AO56" s="16"/>
      <c r="AP56" s="16"/>
      <c r="AQ56" s="16"/>
      <c r="AR56" s="16"/>
      <c r="AS56" s="16"/>
      <c r="AT56" s="16"/>
      <c r="AU56" s="19"/>
      <c r="AV56" s="16" t="s">
        <v>52</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49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20</v>
      </c>
      <c r="D79" s="16"/>
      <c r="E79" s="16"/>
      <c r="F79" s="16"/>
      <c r="G79" s="16"/>
      <c r="H79" s="16"/>
      <c r="I79" s="16"/>
      <c r="J79" s="16"/>
      <c r="K79" s="16"/>
      <c r="L79" s="16"/>
      <c r="M79" s="16"/>
      <c r="N79" s="16"/>
      <c r="O79" s="16"/>
      <c r="P79" s="16"/>
      <c r="Q79" s="16"/>
      <c r="R79" s="16"/>
      <c r="S79" s="16"/>
      <c r="T79" s="16"/>
      <c r="U79" s="19"/>
      <c r="V79" s="19"/>
      <c r="W79" s="16" t="s">
        <v>53</v>
      </c>
      <c r="X79" s="16"/>
      <c r="Y79" s="16"/>
      <c r="Z79" s="16"/>
      <c r="AA79" s="16"/>
      <c r="AB79" s="16"/>
      <c r="AC79" s="16"/>
      <c r="AD79" s="16"/>
      <c r="AE79" s="16"/>
      <c r="AF79" s="16"/>
      <c r="AG79" s="16"/>
      <c r="AH79" s="16"/>
      <c r="AI79" s="16"/>
      <c r="AJ79" s="16"/>
      <c r="AK79" s="16"/>
      <c r="AL79" s="16"/>
      <c r="AM79" s="16"/>
      <c r="AN79" s="16"/>
      <c r="AO79" s="19"/>
      <c r="AP79" s="19"/>
      <c r="AQ79" s="16" t="s">
        <v>55</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40</v>
      </c>
    </row>
    <row r="84" spans="1:78">
      <c r="C84" s="2" t="s">
        <v>4</v>
      </c>
    </row>
    <row r="85" spans="1:78" hidden="1">
      <c r="B85" s="12" t="s">
        <v>6</v>
      </c>
      <c r="C85" s="12"/>
      <c r="D85" s="12"/>
      <c r="E85" s="12" t="s">
        <v>56</v>
      </c>
      <c r="F85" s="12" t="s">
        <v>32</v>
      </c>
      <c r="G85" s="12" t="s">
        <v>58</v>
      </c>
      <c r="H85" s="12" t="s">
        <v>59</v>
      </c>
      <c r="I85" s="12" t="s">
        <v>61</v>
      </c>
      <c r="J85" s="12" t="s">
        <v>29</v>
      </c>
      <c r="K85" s="12" t="s">
        <v>62</v>
      </c>
      <c r="L85" s="12" t="s">
        <v>54</v>
      </c>
      <c r="M85" s="12" t="s">
        <v>42</v>
      </c>
      <c r="N85" s="12" t="s">
        <v>57</v>
      </c>
      <c r="O85" s="12" t="s">
        <v>31</v>
      </c>
    </row>
    <row r="86" spans="1:78" hidden="1">
      <c r="B86" s="12"/>
      <c r="C86" s="12"/>
      <c r="D86" s="12"/>
      <c r="E86" s="12" t="str">
        <f>データ!AI6</f>
        <v/>
      </c>
      <c r="F86" s="12" t="s">
        <v>63</v>
      </c>
      <c r="G86" s="12" t="s">
        <v>63</v>
      </c>
      <c r="H86" s="12" t="str">
        <f>データ!BP6</f>
        <v>【814.89】</v>
      </c>
      <c r="I86" s="12" t="str">
        <f>データ!CA6</f>
        <v>【60.64】</v>
      </c>
      <c r="J86" s="12" t="str">
        <f>データ!CL6</f>
        <v>【255.52】</v>
      </c>
      <c r="K86" s="12" t="str">
        <f>データ!CW6</f>
        <v>【52.49】</v>
      </c>
      <c r="L86" s="12" t="str">
        <f>データ!DH6</f>
        <v>【85.49】</v>
      </c>
      <c r="M86" s="12" t="s">
        <v>63</v>
      </c>
      <c r="N86" s="12" t="s">
        <v>63</v>
      </c>
      <c r="O86" s="12" t="str">
        <f>データ!EO6</f>
        <v>【0.11】</v>
      </c>
    </row>
  </sheetData>
  <sheetProtection algorithmName="SHA-512" hashValue="BY8qyS5N7brkcVtz6RrsKIKuqOSzIy96S4hDq7QWn27fkOQVpco29jRxeHayiwMindQBZnHuGqESh0a6n3eEmg==" saltValue="tOJoXu914kLyeMcNKPdgPQ=="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66</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67</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44</v>
      </c>
      <c r="B3" s="61" t="s">
        <v>64</v>
      </c>
      <c r="C3" s="61" t="s">
        <v>47</v>
      </c>
      <c r="D3" s="61" t="s">
        <v>23</v>
      </c>
      <c r="E3" s="61" t="s">
        <v>37</v>
      </c>
      <c r="F3" s="61" t="s">
        <v>60</v>
      </c>
      <c r="G3" s="61" t="s">
        <v>68</v>
      </c>
      <c r="H3" s="67" t="s">
        <v>10</v>
      </c>
      <c r="I3" s="70"/>
      <c r="J3" s="70"/>
      <c r="K3" s="70"/>
      <c r="L3" s="70"/>
      <c r="M3" s="70"/>
      <c r="N3" s="70"/>
      <c r="O3" s="70"/>
      <c r="P3" s="70"/>
      <c r="Q3" s="70"/>
      <c r="R3" s="70"/>
      <c r="S3" s="70"/>
      <c r="T3" s="70"/>
      <c r="U3" s="70"/>
      <c r="V3" s="70"/>
      <c r="W3" s="70"/>
      <c r="X3" s="75"/>
      <c r="Y3" s="78" t="s">
        <v>69</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70</v>
      </c>
      <c r="B4" s="62"/>
      <c r="C4" s="62"/>
      <c r="D4" s="62"/>
      <c r="E4" s="62"/>
      <c r="F4" s="62"/>
      <c r="G4" s="62"/>
      <c r="H4" s="68"/>
      <c r="I4" s="71"/>
      <c r="J4" s="71"/>
      <c r="K4" s="71"/>
      <c r="L4" s="71"/>
      <c r="M4" s="71"/>
      <c r="N4" s="71"/>
      <c r="O4" s="71"/>
      <c r="P4" s="71"/>
      <c r="Q4" s="71"/>
      <c r="R4" s="71"/>
      <c r="S4" s="71"/>
      <c r="T4" s="71"/>
      <c r="U4" s="71"/>
      <c r="V4" s="71"/>
      <c r="W4" s="71"/>
      <c r="X4" s="76"/>
      <c r="Y4" s="79" t="s">
        <v>71</v>
      </c>
      <c r="Z4" s="79"/>
      <c r="AA4" s="79"/>
      <c r="AB4" s="79"/>
      <c r="AC4" s="79"/>
      <c r="AD4" s="79"/>
      <c r="AE4" s="79"/>
      <c r="AF4" s="79"/>
      <c r="AG4" s="79"/>
      <c r="AH4" s="79"/>
      <c r="AI4" s="79"/>
      <c r="AJ4" s="79" t="s">
        <v>72</v>
      </c>
      <c r="AK4" s="79"/>
      <c r="AL4" s="79"/>
      <c r="AM4" s="79"/>
      <c r="AN4" s="79"/>
      <c r="AO4" s="79"/>
      <c r="AP4" s="79"/>
      <c r="AQ4" s="79"/>
      <c r="AR4" s="79"/>
      <c r="AS4" s="79"/>
      <c r="AT4" s="79"/>
      <c r="AU4" s="79" t="s">
        <v>73</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76</v>
      </c>
      <c r="CC4" s="79"/>
      <c r="CD4" s="79"/>
      <c r="CE4" s="79"/>
      <c r="CF4" s="79"/>
      <c r="CG4" s="79"/>
      <c r="CH4" s="79"/>
      <c r="CI4" s="79"/>
      <c r="CJ4" s="79"/>
      <c r="CK4" s="79"/>
      <c r="CL4" s="79"/>
      <c r="CM4" s="79" t="s">
        <v>77</v>
      </c>
      <c r="CN4" s="79"/>
      <c r="CO4" s="79"/>
      <c r="CP4" s="79"/>
      <c r="CQ4" s="79"/>
      <c r="CR4" s="79"/>
      <c r="CS4" s="79"/>
      <c r="CT4" s="79"/>
      <c r="CU4" s="79"/>
      <c r="CV4" s="79"/>
      <c r="CW4" s="79"/>
      <c r="CX4" s="79" t="s">
        <v>78</v>
      </c>
      <c r="CY4" s="79"/>
      <c r="CZ4" s="79"/>
      <c r="DA4" s="79"/>
      <c r="DB4" s="79"/>
      <c r="DC4" s="79"/>
      <c r="DD4" s="79"/>
      <c r="DE4" s="79"/>
      <c r="DF4" s="79"/>
      <c r="DG4" s="79"/>
      <c r="DH4" s="79"/>
      <c r="DI4" s="79" t="s">
        <v>79</v>
      </c>
      <c r="DJ4" s="79"/>
      <c r="DK4" s="79"/>
      <c r="DL4" s="79"/>
      <c r="DM4" s="79"/>
      <c r="DN4" s="79"/>
      <c r="DO4" s="79"/>
      <c r="DP4" s="79"/>
      <c r="DQ4" s="79"/>
      <c r="DR4" s="79"/>
      <c r="DS4" s="79"/>
      <c r="DT4" s="79" t="s">
        <v>80</v>
      </c>
      <c r="DU4" s="79"/>
      <c r="DV4" s="79"/>
      <c r="DW4" s="79"/>
      <c r="DX4" s="79"/>
      <c r="DY4" s="79"/>
      <c r="DZ4" s="79"/>
      <c r="EA4" s="79"/>
      <c r="EB4" s="79"/>
      <c r="EC4" s="79"/>
      <c r="ED4" s="79"/>
      <c r="EE4" s="79" t="s">
        <v>81</v>
      </c>
      <c r="EF4" s="79"/>
      <c r="EG4" s="79"/>
      <c r="EH4" s="79"/>
      <c r="EI4" s="79"/>
      <c r="EJ4" s="79"/>
      <c r="EK4" s="79"/>
      <c r="EL4" s="79"/>
      <c r="EM4" s="79"/>
      <c r="EN4" s="79"/>
      <c r="EO4" s="79"/>
    </row>
    <row r="5" spans="1:145">
      <c r="A5" s="59" t="s">
        <v>82</v>
      </c>
      <c r="B5" s="63"/>
      <c r="C5" s="63"/>
      <c r="D5" s="63"/>
      <c r="E5" s="63"/>
      <c r="F5" s="63"/>
      <c r="G5" s="63"/>
      <c r="H5" s="69" t="s">
        <v>83</v>
      </c>
      <c r="I5" s="69" t="s">
        <v>84</v>
      </c>
      <c r="J5" s="69" t="s">
        <v>85</v>
      </c>
      <c r="K5" s="69" t="s">
        <v>86</v>
      </c>
      <c r="L5" s="69" t="s">
        <v>87</v>
      </c>
      <c r="M5" s="69" t="s">
        <v>14</v>
      </c>
      <c r="N5" s="69" t="s">
        <v>3</v>
      </c>
      <c r="O5" s="69" t="s">
        <v>88</v>
      </c>
      <c r="P5" s="69" t="s">
        <v>89</v>
      </c>
      <c r="Q5" s="69" t="s">
        <v>90</v>
      </c>
      <c r="R5" s="69" t="s">
        <v>91</v>
      </c>
      <c r="S5" s="69" t="s">
        <v>65</v>
      </c>
      <c r="T5" s="69" t="s">
        <v>92</v>
      </c>
      <c r="U5" s="69" t="s">
        <v>93</v>
      </c>
      <c r="V5" s="69" t="s">
        <v>94</v>
      </c>
      <c r="W5" s="69" t="s">
        <v>95</v>
      </c>
      <c r="X5" s="69" t="s">
        <v>96</v>
      </c>
      <c r="Y5" s="69" t="s">
        <v>35</v>
      </c>
      <c r="Z5" s="69" t="s">
        <v>97</v>
      </c>
      <c r="AA5" s="69" t="s">
        <v>98</v>
      </c>
      <c r="AB5" s="69" t="s">
        <v>99</v>
      </c>
      <c r="AC5" s="69" t="s">
        <v>100</v>
      </c>
      <c r="AD5" s="69" t="s">
        <v>101</v>
      </c>
      <c r="AE5" s="69" t="s">
        <v>102</v>
      </c>
      <c r="AF5" s="69" t="s">
        <v>103</v>
      </c>
      <c r="AG5" s="69" t="s">
        <v>104</v>
      </c>
      <c r="AH5" s="69" t="s">
        <v>105</v>
      </c>
      <c r="AI5" s="69" t="s">
        <v>6</v>
      </c>
      <c r="AJ5" s="69" t="s">
        <v>35</v>
      </c>
      <c r="AK5" s="69" t="s">
        <v>97</v>
      </c>
      <c r="AL5" s="69" t="s">
        <v>98</v>
      </c>
      <c r="AM5" s="69" t="s">
        <v>99</v>
      </c>
      <c r="AN5" s="69" t="s">
        <v>100</v>
      </c>
      <c r="AO5" s="69" t="s">
        <v>101</v>
      </c>
      <c r="AP5" s="69" t="s">
        <v>102</v>
      </c>
      <c r="AQ5" s="69" t="s">
        <v>103</v>
      </c>
      <c r="AR5" s="69" t="s">
        <v>104</v>
      </c>
      <c r="AS5" s="69" t="s">
        <v>105</v>
      </c>
      <c r="AT5" s="69" t="s">
        <v>106</v>
      </c>
      <c r="AU5" s="69" t="s">
        <v>35</v>
      </c>
      <c r="AV5" s="69" t="s">
        <v>97</v>
      </c>
      <c r="AW5" s="69" t="s">
        <v>98</v>
      </c>
      <c r="AX5" s="69" t="s">
        <v>99</v>
      </c>
      <c r="AY5" s="69" t="s">
        <v>100</v>
      </c>
      <c r="AZ5" s="69" t="s">
        <v>101</v>
      </c>
      <c r="BA5" s="69" t="s">
        <v>102</v>
      </c>
      <c r="BB5" s="69" t="s">
        <v>103</v>
      </c>
      <c r="BC5" s="69" t="s">
        <v>104</v>
      </c>
      <c r="BD5" s="69" t="s">
        <v>105</v>
      </c>
      <c r="BE5" s="69" t="s">
        <v>106</v>
      </c>
      <c r="BF5" s="69" t="s">
        <v>35</v>
      </c>
      <c r="BG5" s="69" t="s">
        <v>97</v>
      </c>
      <c r="BH5" s="69" t="s">
        <v>98</v>
      </c>
      <c r="BI5" s="69" t="s">
        <v>99</v>
      </c>
      <c r="BJ5" s="69" t="s">
        <v>100</v>
      </c>
      <c r="BK5" s="69" t="s">
        <v>101</v>
      </c>
      <c r="BL5" s="69" t="s">
        <v>102</v>
      </c>
      <c r="BM5" s="69" t="s">
        <v>103</v>
      </c>
      <c r="BN5" s="69" t="s">
        <v>104</v>
      </c>
      <c r="BO5" s="69" t="s">
        <v>105</v>
      </c>
      <c r="BP5" s="69" t="s">
        <v>106</v>
      </c>
      <c r="BQ5" s="69" t="s">
        <v>35</v>
      </c>
      <c r="BR5" s="69" t="s">
        <v>97</v>
      </c>
      <c r="BS5" s="69" t="s">
        <v>98</v>
      </c>
      <c r="BT5" s="69" t="s">
        <v>99</v>
      </c>
      <c r="BU5" s="69" t="s">
        <v>100</v>
      </c>
      <c r="BV5" s="69" t="s">
        <v>101</v>
      </c>
      <c r="BW5" s="69" t="s">
        <v>102</v>
      </c>
      <c r="BX5" s="69" t="s">
        <v>103</v>
      </c>
      <c r="BY5" s="69" t="s">
        <v>104</v>
      </c>
      <c r="BZ5" s="69" t="s">
        <v>105</v>
      </c>
      <c r="CA5" s="69" t="s">
        <v>106</v>
      </c>
      <c r="CB5" s="69" t="s">
        <v>35</v>
      </c>
      <c r="CC5" s="69" t="s">
        <v>97</v>
      </c>
      <c r="CD5" s="69" t="s">
        <v>98</v>
      </c>
      <c r="CE5" s="69" t="s">
        <v>99</v>
      </c>
      <c r="CF5" s="69" t="s">
        <v>100</v>
      </c>
      <c r="CG5" s="69" t="s">
        <v>101</v>
      </c>
      <c r="CH5" s="69" t="s">
        <v>102</v>
      </c>
      <c r="CI5" s="69" t="s">
        <v>103</v>
      </c>
      <c r="CJ5" s="69" t="s">
        <v>104</v>
      </c>
      <c r="CK5" s="69" t="s">
        <v>105</v>
      </c>
      <c r="CL5" s="69" t="s">
        <v>106</v>
      </c>
      <c r="CM5" s="69" t="s">
        <v>35</v>
      </c>
      <c r="CN5" s="69" t="s">
        <v>97</v>
      </c>
      <c r="CO5" s="69" t="s">
        <v>98</v>
      </c>
      <c r="CP5" s="69" t="s">
        <v>99</v>
      </c>
      <c r="CQ5" s="69" t="s">
        <v>100</v>
      </c>
      <c r="CR5" s="69" t="s">
        <v>101</v>
      </c>
      <c r="CS5" s="69" t="s">
        <v>102</v>
      </c>
      <c r="CT5" s="69" t="s">
        <v>103</v>
      </c>
      <c r="CU5" s="69" t="s">
        <v>104</v>
      </c>
      <c r="CV5" s="69" t="s">
        <v>105</v>
      </c>
      <c r="CW5" s="69" t="s">
        <v>106</v>
      </c>
      <c r="CX5" s="69" t="s">
        <v>35</v>
      </c>
      <c r="CY5" s="69" t="s">
        <v>97</v>
      </c>
      <c r="CZ5" s="69" t="s">
        <v>98</v>
      </c>
      <c r="DA5" s="69" t="s">
        <v>99</v>
      </c>
      <c r="DB5" s="69" t="s">
        <v>100</v>
      </c>
      <c r="DC5" s="69" t="s">
        <v>101</v>
      </c>
      <c r="DD5" s="69" t="s">
        <v>102</v>
      </c>
      <c r="DE5" s="69" t="s">
        <v>103</v>
      </c>
      <c r="DF5" s="69" t="s">
        <v>104</v>
      </c>
      <c r="DG5" s="69" t="s">
        <v>105</v>
      </c>
      <c r="DH5" s="69" t="s">
        <v>106</v>
      </c>
      <c r="DI5" s="69" t="s">
        <v>35</v>
      </c>
      <c r="DJ5" s="69" t="s">
        <v>97</v>
      </c>
      <c r="DK5" s="69" t="s">
        <v>98</v>
      </c>
      <c r="DL5" s="69" t="s">
        <v>99</v>
      </c>
      <c r="DM5" s="69" t="s">
        <v>100</v>
      </c>
      <c r="DN5" s="69" t="s">
        <v>101</v>
      </c>
      <c r="DO5" s="69" t="s">
        <v>102</v>
      </c>
      <c r="DP5" s="69" t="s">
        <v>103</v>
      </c>
      <c r="DQ5" s="69" t="s">
        <v>104</v>
      </c>
      <c r="DR5" s="69" t="s">
        <v>105</v>
      </c>
      <c r="DS5" s="69" t="s">
        <v>106</v>
      </c>
      <c r="DT5" s="69" t="s">
        <v>35</v>
      </c>
      <c r="DU5" s="69" t="s">
        <v>97</v>
      </c>
      <c r="DV5" s="69" t="s">
        <v>98</v>
      </c>
      <c r="DW5" s="69" t="s">
        <v>99</v>
      </c>
      <c r="DX5" s="69" t="s">
        <v>100</v>
      </c>
      <c r="DY5" s="69" t="s">
        <v>101</v>
      </c>
      <c r="DZ5" s="69" t="s">
        <v>102</v>
      </c>
      <c r="EA5" s="69" t="s">
        <v>103</v>
      </c>
      <c r="EB5" s="69" t="s">
        <v>104</v>
      </c>
      <c r="EC5" s="69" t="s">
        <v>105</v>
      </c>
      <c r="ED5" s="69" t="s">
        <v>106</v>
      </c>
      <c r="EE5" s="69" t="s">
        <v>35</v>
      </c>
      <c r="EF5" s="69" t="s">
        <v>97</v>
      </c>
      <c r="EG5" s="69" t="s">
        <v>98</v>
      </c>
      <c r="EH5" s="69" t="s">
        <v>99</v>
      </c>
      <c r="EI5" s="69" t="s">
        <v>100</v>
      </c>
      <c r="EJ5" s="69" t="s">
        <v>101</v>
      </c>
      <c r="EK5" s="69" t="s">
        <v>102</v>
      </c>
      <c r="EL5" s="69" t="s">
        <v>103</v>
      </c>
      <c r="EM5" s="69" t="s">
        <v>104</v>
      </c>
      <c r="EN5" s="69" t="s">
        <v>105</v>
      </c>
      <c r="EO5" s="69" t="s">
        <v>106</v>
      </c>
    </row>
    <row r="6" spans="1:145" s="58" customFormat="1">
      <c r="A6" s="59" t="s">
        <v>107</v>
      </c>
      <c r="B6" s="64">
        <f t="shared" ref="B6:X6" si="1">B7</f>
        <v>2017</v>
      </c>
      <c r="C6" s="64">
        <f t="shared" si="1"/>
        <v>362051</v>
      </c>
      <c r="D6" s="64">
        <f t="shared" si="1"/>
        <v>47</v>
      </c>
      <c r="E6" s="64">
        <f t="shared" si="1"/>
        <v>17</v>
      </c>
      <c r="F6" s="64">
        <f t="shared" si="1"/>
        <v>5</v>
      </c>
      <c r="G6" s="64">
        <f t="shared" si="1"/>
        <v>0</v>
      </c>
      <c r="H6" s="64" t="str">
        <f t="shared" si="1"/>
        <v>徳島県　吉野川市</v>
      </c>
      <c r="I6" s="64" t="str">
        <f t="shared" si="1"/>
        <v>法非適用</v>
      </c>
      <c r="J6" s="64" t="str">
        <f t="shared" si="1"/>
        <v>下水道事業</v>
      </c>
      <c r="K6" s="64" t="str">
        <f t="shared" si="1"/>
        <v>農業集落排水</v>
      </c>
      <c r="L6" s="64" t="str">
        <f t="shared" si="1"/>
        <v>F2</v>
      </c>
      <c r="M6" s="64" t="str">
        <f t="shared" si="1"/>
        <v>非設置</v>
      </c>
      <c r="N6" s="72" t="str">
        <f t="shared" si="1"/>
        <v>-</v>
      </c>
      <c r="O6" s="72" t="str">
        <f t="shared" si="1"/>
        <v>該当数値なし</v>
      </c>
      <c r="P6" s="72">
        <f t="shared" si="1"/>
        <v>5.32</v>
      </c>
      <c r="Q6" s="72">
        <f t="shared" si="1"/>
        <v>99.59</v>
      </c>
      <c r="R6" s="72">
        <f t="shared" si="1"/>
        <v>2700</v>
      </c>
      <c r="S6" s="72">
        <f t="shared" si="1"/>
        <v>41848</v>
      </c>
      <c r="T6" s="72">
        <f t="shared" si="1"/>
        <v>144.13999999999999</v>
      </c>
      <c r="U6" s="72">
        <f t="shared" si="1"/>
        <v>290.33</v>
      </c>
      <c r="V6" s="72">
        <f t="shared" si="1"/>
        <v>2214</v>
      </c>
      <c r="W6" s="72">
        <f t="shared" si="1"/>
        <v>1.55</v>
      </c>
      <c r="X6" s="72">
        <f t="shared" si="1"/>
        <v>1428.39</v>
      </c>
      <c r="Y6" s="80">
        <f t="shared" ref="Y6:AH6" si="2">IF(Y7="",NA(),Y7)</f>
        <v>85.18</v>
      </c>
      <c r="Z6" s="80">
        <f t="shared" si="2"/>
        <v>121.63</v>
      </c>
      <c r="AA6" s="80">
        <f t="shared" si="2"/>
        <v>74.75</v>
      </c>
      <c r="AB6" s="80">
        <f t="shared" si="2"/>
        <v>77.63</v>
      </c>
      <c r="AC6" s="80">
        <f t="shared" si="2"/>
        <v>83.1</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72">
        <f t="shared" si="5"/>
        <v>0</v>
      </c>
      <c r="BI6" s="72">
        <f t="shared" si="5"/>
        <v>0</v>
      </c>
      <c r="BJ6" s="72">
        <f t="shared" si="5"/>
        <v>0</v>
      </c>
      <c r="BK6" s="80">
        <f t="shared" si="5"/>
        <v>1126.77</v>
      </c>
      <c r="BL6" s="80">
        <f t="shared" si="5"/>
        <v>1044.8</v>
      </c>
      <c r="BM6" s="80">
        <f t="shared" si="5"/>
        <v>1081.8</v>
      </c>
      <c r="BN6" s="80">
        <f t="shared" si="5"/>
        <v>974.93</v>
      </c>
      <c r="BO6" s="80">
        <f t="shared" si="5"/>
        <v>855.8</v>
      </c>
      <c r="BP6" s="72" t="str">
        <f>IF(BP7="","",IF(BP7="-","【-】","【"&amp;SUBSTITUTE(TEXT(BP7,"#,##0.00"),"-","△")&amp;"】"))</f>
        <v>【814.89】</v>
      </c>
      <c r="BQ6" s="80">
        <f t="shared" ref="BQ6:BZ6" si="6">IF(BQ7="",NA(),BQ7)</f>
        <v>51.57</v>
      </c>
      <c r="BR6" s="80">
        <f t="shared" si="6"/>
        <v>56</v>
      </c>
      <c r="BS6" s="80">
        <f t="shared" si="6"/>
        <v>56.34</v>
      </c>
      <c r="BT6" s="80">
        <f t="shared" si="6"/>
        <v>59.02</v>
      </c>
      <c r="BU6" s="80">
        <f t="shared" si="6"/>
        <v>60.71</v>
      </c>
      <c r="BV6" s="80">
        <f t="shared" si="6"/>
        <v>50.9</v>
      </c>
      <c r="BW6" s="80">
        <f t="shared" si="6"/>
        <v>50.82</v>
      </c>
      <c r="BX6" s="80">
        <f t="shared" si="6"/>
        <v>52.19</v>
      </c>
      <c r="BY6" s="80">
        <f t="shared" si="6"/>
        <v>55.32</v>
      </c>
      <c r="BZ6" s="80">
        <f t="shared" si="6"/>
        <v>59.8</v>
      </c>
      <c r="CA6" s="72" t="str">
        <f>IF(CA7="","",IF(CA7="-","【-】","【"&amp;SUBSTITUTE(TEXT(CA7,"#,##0.00"),"-","△")&amp;"】"))</f>
        <v>【60.64】</v>
      </c>
      <c r="CB6" s="80">
        <f t="shared" ref="CB6:CK6" si="7">IF(CB7="",NA(),CB7)</f>
        <v>275.02999999999997</v>
      </c>
      <c r="CC6" s="80">
        <f t="shared" si="7"/>
        <v>259.3</v>
      </c>
      <c r="CD6" s="80">
        <f t="shared" si="7"/>
        <v>258.44</v>
      </c>
      <c r="CE6" s="80">
        <f t="shared" si="7"/>
        <v>242.57</v>
      </c>
      <c r="CF6" s="80">
        <f t="shared" si="7"/>
        <v>224.3</v>
      </c>
      <c r="CG6" s="80">
        <f t="shared" si="7"/>
        <v>293.27</v>
      </c>
      <c r="CH6" s="80">
        <f t="shared" si="7"/>
        <v>300.52</v>
      </c>
      <c r="CI6" s="80">
        <f t="shared" si="7"/>
        <v>296.14</v>
      </c>
      <c r="CJ6" s="80">
        <f t="shared" si="7"/>
        <v>283.17</v>
      </c>
      <c r="CK6" s="80">
        <f t="shared" si="7"/>
        <v>263.76</v>
      </c>
      <c r="CL6" s="72" t="str">
        <f>IF(CL7="","",IF(CL7="-","【-】","【"&amp;SUBSTITUTE(TEXT(CL7,"#,##0.00"),"-","△")&amp;"】"))</f>
        <v>【255.52】</v>
      </c>
      <c r="CM6" s="80">
        <f t="shared" ref="CM6:CV6" si="8">IF(CM7="",NA(),CM7)</f>
        <v>44.06</v>
      </c>
      <c r="CN6" s="80">
        <f t="shared" si="8"/>
        <v>44.64</v>
      </c>
      <c r="CO6" s="80">
        <f t="shared" si="8"/>
        <v>43.23</v>
      </c>
      <c r="CP6" s="80">
        <f t="shared" si="8"/>
        <v>47.46</v>
      </c>
      <c r="CQ6" s="80">
        <f t="shared" si="8"/>
        <v>48.96</v>
      </c>
      <c r="CR6" s="80">
        <f t="shared" si="8"/>
        <v>53.78</v>
      </c>
      <c r="CS6" s="80">
        <f t="shared" si="8"/>
        <v>53.24</v>
      </c>
      <c r="CT6" s="80">
        <f t="shared" si="8"/>
        <v>52.31</v>
      </c>
      <c r="CU6" s="80">
        <f t="shared" si="8"/>
        <v>60.65</v>
      </c>
      <c r="CV6" s="80">
        <f t="shared" si="8"/>
        <v>51.75</v>
      </c>
      <c r="CW6" s="72" t="str">
        <f>IF(CW7="","",IF(CW7="-","【-】","【"&amp;SUBSTITUTE(TEXT(CW7,"#,##0.00"),"-","△")&amp;"】"))</f>
        <v>【52.49】</v>
      </c>
      <c r="CX6" s="80">
        <f t="shared" ref="CX6:DG6" si="9">IF(CX7="",NA(),CX7)</f>
        <v>74.349999999999994</v>
      </c>
      <c r="CY6" s="80">
        <f t="shared" si="9"/>
        <v>75.89</v>
      </c>
      <c r="CZ6" s="80">
        <f t="shared" si="9"/>
        <v>75.09</v>
      </c>
      <c r="DA6" s="80">
        <f t="shared" si="9"/>
        <v>75.41</v>
      </c>
      <c r="DB6" s="80">
        <f t="shared" si="9"/>
        <v>74.930000000000007</v>
      </c>
      <c r="DC6" s="80">
        <f t="shared" si="9"/>
        <v>84.06</v>
      </c>
      <c r="DD6" s="80">
        <f t="shared" si="9"/>
        <v>84.07</v>
      </c>
      <c r="DE6" s="80">
        <f t="shared" si="9"/>
        <v>84.32</v>
      </c>
      <c r="DF6" s="80">
        <f t="shared" si="9"/>
        <v>84.58</v>
      </c>
      <c r="DG6" s="80">
        <f t="shared" si="9"/>
        <v>84.84</v>
      </c>
      <c r="DH6" s="72" t="str">
        <f>IF(DH7="","",IF(DH7="-","【-】","【"&amp;SUBSTITUTE(TEXT(DH7,"#,##0.00"),"-","△")&amp;"】"))</f>
        <v>【85.49】</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3.e-002</v>
      </c>
      <c r="EK6" s="80">
        <f t="shared" si="12"/>
        <v>2.e-002</v>
      </c>
      <c r="EL6" s="80">
        <f t="shared" si="12"/>
        <v>1.e-002</v>
      </c>
      <c r="EM6" s="80">
        <f t="shared" si="12"/>
        <v>2.0499999999999998</v>
      </c>
      <c r="EN6" s="80">
        <f t="shared" si="12"/>
        <v>1.e-002</v>
      </c>
      <c r="EO6" s="72" t="str">
        <f>IF(EO7="","",IF(EO7="-","【-】","【"&amp;SUBSTITUTE(TEXT(EO7,"#,##0.00"),"-","△")&amp;"】"))</f>
        <v>【0.11】</v>
      </c>
    </row>
    <row r="7" spans="1:145" s="58" customFormat="1">
      <c r="A7" s="59"/>
      <c r="B7" s="65">
        <v>2017</v>
      </c>
      <c r="C7" s="65">
        <v>362051</v>
      </c>
      <c r="D7" s="65">
        <v>47</v>
      </c>
      <c r="E7" s="65">
        <v>17</v>
      </c>
      <c r="F7" s="65">
        <v>5</v>
      </c>
      <c r="G7" s="65">
        <v>0</v>
      </c>
      <c r="H7" s="65" t="s">
        <v>108</v>
      </c>
      <c r="I7" s="65" t="s">
        <v>109</v>
      </c>
      <c r="J7" s="65" t="s">
        <v>110</v>
      </c>
      <c r="K7" s="65" t="s">
        <v>111</v>
      </c>
      <c r="L7" s="65" t="s">
        <v>112</v>
      </c>
      <c r="M7" s="65" t="s">
        <v>113</v>
      </c>
      <c r="N7" s="73" t="s">
        <v>63</v>
      </c>
      <c r="O7" s="73" t="s">
        <v>114</v>
      </c>
      <c r="P7" s="73">
        <v>5.32</v>
      </c>
      <c r="Q7" s="73">
        <v>99.59</v>
      </c>
      <c r="R7" s="73">
        <v>2700</v>
      </c>
      <c r="S7" s="73">
        <v>41848</v>
      </c>
      <c r="T7" s="73">
        <v>144.13999999999999</v>
      </c>
      <c r="U7" s="73">
        <v>290.33</v>
      </c>
      <c r="V7" s="73">
        <v>2214</v>
      </c>
      <c r="W7" s="73">
        <v>1.55</v>
      </c>
      <c r="X7" s="73">
        <v>1428.39</v>
      </c>
      <c r="Y7" s="73">
        <v>85.18</v>
      </c>
      <c r="Z7" s="73">
        <v>121.63</v>
      </c>
      <c r="AA7" s="73">
        <v>74.75</v>
      </c>
      <c r="AB7" s="73">
        <v>77.63</v>
      </c>
      <c r="AC7" s="73">
        <v>83.1</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0</v>
      </c>
      <c r="BI7" s="73">
        <v>0</v>
      </c>
      <c r="BJ7" s="73">
        <v>0</v>
      </c>
      <c r="BK7" s="73">
        <v>1126.77</v>
      </c>
      <c r="BL7" s="73">
        <v>1044.8</v>
      </c>
      <c r="BM7" s="73">
        <v>1081.8</v>
      </c>
      <c r="BN7" s="73">
        <v>974.93</v>
      </c>
      <c r="BO7" s="73">
        <v>855.8</v>
      </c>
      <c r="BP7" s="73">
        <v>814.89</v>
      </c>
      <c r="BQ7" s="73">
        <v>51.57</v>
      </c>
      <c r="BR7" s="73">
        <v>56</v>
      </c>
      <c r="BS7" s="73">
        <v>56.34</v>
      </c>
      <c r="BT7" s="73">
        <v>59.02</v>
      </c>
      <c r="BU7" s="73">
        <v>60.71</v>
      </c>
      <c r="BV7" s="73">
        <v>50.9</v>
      </c>
      <c r="BW7" s="73">
        <v>50.82</v>
      </c>
      <c r="BX7" s="73">
        <v>52.19</v>
      </c>
      <c r="BY7" s="73">
        <v>55.32</v>
      </c>
      <c r="BZ7" s="73">
        <v>59.8</v>
      </c>
      <c r="CA7" s="73">
        <v>60.64</v>
      </c>
      <c r="CB7" s="73">
        <v>275.02999999999997</v>
      </c>
      <c r="CC7" s="73">
        <v>259.3</v>
      </c>
      <c r="CD7" s="73">
        <v>258.44</v>
      </c>
      <c r="CE7" s="73">
        <v>242.57</v>
      </c>
      <c r="CF7" s="73">
        <v>224.3</v>
      </c>
      <c r="CG7" s="73">
        <v>293.27</v>
      </c>
      <c r="CH7" s="73">
        <v>300.52</v>
      </c>
      <c r="CI7" s="73">
        <v>296.14</v>
      </c>
      <c r="CJ7" s="73">
        <v>283.17</v>
      </c>
      <c r="CK7" s="73">
        <v>263.76</v>
      </c>
      <c r="CL7" s="73">
        <v>255.52</v>
      </c>
      <c r="CM7" s="73">
        <v>44.06</v>
      </c>
      <c r="CN7" s="73">
        <v>44.64</v>
      </c>
      <c r="CO7" s="73">
        <v>43.23</v>
      </c>
      <c r="CP7" s="73">
        <v>47.46</v>
      </c>
      <c r="CQ7" s="73">
        <v>48.96</v>
      </c>
      <c r="CR7" s="73">
        <v>53.78</v>
      </c>
      <c r="CS7" s="73">
        <v>53.24</v>
      </c>
      <c r="CT7" s="73">
        <v>52.31</v>
      </c>
      <c r="CU7" s="73">
        <v>60.65</v>
      </c>
      <c r="CV7" s="73">
        <v>51.75</v>
      </c>
      <c r="CW7" s="73">
        <v>52.49</v>
      </c>
      <c r="CX7" s="73">
        <v>74.349999999999994</v>
      </c>
      <c r="CY7" s="73">
        <v>75.89</v>
      </c>
      <c r="CZ7" s="73">
        <v>75.09</v>
      </c>
      <c r="DA7" s="73">
        <v>75.41</v>
      </c>
      <c r="DB7" s="73">
        <v>74.930000000000007</v>
      </c>
      <c r="DC7" s="73">
        <v>84.06</v>
      </c>
      <c r="DD7" s="73">
        <v>84.07</v>
      </c>
      <c r="DE7" s="73">
        <v>84.32</v>
      </c>
      <c r="DF7" s="73">
        <v>84.58</v>
      </c>
      <c r="DG7" s="73">
        <v>84.84</v>
      </c>
      <c r="DH7" s="73">
        <v>85.49</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3.e-002</v>
      </c>
      <c r="EK7" s="73">
        <v>2.e-002</v>
      </c>
      <c r="EL7" s="73">
        <v>1.e-002</v>
      </c>
      <c r="EM7" s="73">
        <v>2.0499999999999998</v>
      </c>
      <c r="EN7" s="73">
        <v>1.e-002</v>
      </c>
      <c r="EO7" s="73">
        <v>0.11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吉野川市</cp:lastModifiedBy>
  <dcterms:created xsi:type="dcterms:W3CDTF">2018-12-03T09:28:48Z</dcterms:created>
  <dcterms:modified xsi:type="dcterms:W3CDTF">2019-02-02T03:22:01Z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2019-02-02T03:22:01Z</vt:filetime>
  </property>
</Properties>
</file>