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30\◆経営比較分析表\【未】310204〆_\01.回答\"/>
    </mc:Choice>
  </mc:AlternateContent>
  <workbookProtection workbookAlgorithmName="SHA-512" workbookHashValue="JIonjpFCvaUlBaWeN+p8a11MkQPa7SC52fldeCCECvmDWAgjybbQ9o2qjvNpupRU7lIbSsEHaMMCxUWKhNF4BA==" workbookSaltValue="U0PDhtIlmYeSwC6yNZtnA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LJ78" i="4" s="1"/>
  <c r="EB7" i="5"/>
  <c r="EA7" i="5"/>
  <c r="DZ7" i="5"/>
  <c r="DY7" i="5"/>
  <c r="LX77" i="4" s="1"/>
  <c r="DX7" i="5"/>
  <c r="DW7" i="5"/>
  <c r="DV7" i="5"/>
  <c r="DJ7" i="5"/>
  <c r="DI7" i="5"/>
  <c r="CV7" i="5"/>
  <c r="CU7" i="5"/>
  <c r="LX54" i="4" s="1"/>
  <c r="CT7" i="5"/>
  <c r="LJ54" i="4" s="1"/>
  <c r="CS7" i="5"/>
  <c r="CR7" i="5"/>
  <c r="CQ7" i="5"/>
  <c r="CP7" i="5"/>
  <c r="LX53" i="4" s="1"/>
  <c r="CO7" i="5"/>
  <c r="CN7" i="5"/>
  <c r="CM7" i="5"/>
  <c r="CK7" i="5"/>
  <c r="IX54" i="4" s="1"/>
  <c r="CJ7" i="5"/>
  <c r="CI7" i="5"/>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AT53" i="4" s="1"/>
  <c r="BG7" i="5"/>
  <c r="AF53" i="4" s="1"/>
  <c r="BF7" i="5"/>
  <c r="BD7" i="5"/>
  <c r="BC7" i="5"/>
  <c r="IJ32" i="4" s="1"/>
  <c r="BB7" i="5"/>
  <c r="HV32" i="4" s="1"/>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BV31" i="4" s="1"/>
  <c r="AB7" i="5"/>
  <c r="BH31" i="4" s="1"/>
  <c r="AA7" i="5"/>
  <c r="Z7" i="5"/>
  <c r="Y7" i="5"/>
  <c r="R31" i="4" s="1"/>
  <c r="X7" i="5"/>
  <c r="LO10" i="4" s="1"/>
  <c r="W7" i="5"/>
  <c r="V7" i="5"/>
  <c r="U7" i="5"/>
  <c r="LO8" i="4" s="1"/>
  <c r="T7" i="5"/>
  <c r="JV8" i="4" s="1"/>
  <c r="S7" i="5"/>
  <c r="R7" i="5"/>
  <c r="Q7" i="5"/>
  <c r="P7" i="5"/>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D88" i="4"/>
  <c r="ML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KV54" i="4"/>
  <c r="KH54" i="4"/>
  <c r="IJ54" i="4"/>
  <c r="HV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R53" i="4"/>
  <c r="IX32" i="4"/>
  <c r="HH32" i="4"/>
  <c r="GT32" i="4"/>
  <c r="EV32" i="4"/>
  <c r="EH32" i="4"/>
  <c r="DT32" i="4"/>
  <c r="BV32" i="4"/>
  <c r="BH32" i="4"/>
  <c r="AF32" i="4"/>
  <c r="R32" i="4"/>
  <c r="IX31" i="4"/>
  <c r="HV31" i="4"/>
  <c r="HH31" i="4"/>
  <c r="GT31" i="4"/>
  <c r="FJ31" i="4"/>
  <c r="EV31" i="4"/>
  <c r="EH31" i="4"/>
  <c r="DT31" i="4"/>
  <c r="DF31" i="4"/>
  <c r="AT31" i="4"/>
  <c r="AF31" i="4"/>
  <c r="JV10" i="4"/>
  <c r="IC10" i="4"/>
  <c r="DU10" i="4"/>
  <c r="CF10" i="4"/>
  <c r="AQ10" i="4"/>
  <c r="B10" i="4"/>
  <c r="IC8" i="4"/>
  <c r="FJ8" i="4"/>
  <c r="AQ8" i="4"/>
  <c r="B8" i="4"/>
  <c r="IX76" i="4" l="1"/>
  <c r="IX52" i="4"/>
  <c r="FJ30" i="4"/>
  <c r="ML52" i="4"/>
  <c r="BV76" i="4"/>
  <c r="FJ52" i="4"/>
  <c r="IX30" i="4"/>
  <c r="ML76" i="4"/>
  <c r="BV52" i="4"/>
  <c r="BV30" i="4"/>
  <c r="C11" i="5"/>
  <c r="D11" i="5"/>
  <c r="E11" i="5"/>
  <c r="B11" i="5"/>
  <c r="LJ76" i="4" l="1"/>
  <c r="AT52" i="4"/>
  <c r="EH30" i="4"/>
  <c r="HV76" i="4"/>
  <c r="LJ52" i="4"/>
  <c r="AT30" i="4"/>
  <c r="HV52" i="4"/>
  <c r="AT76" i="4"/>
  <c r="EH52" i="4"/>
  <c r="HV30" i="4"/>
  <c r="AF76" i="4"/>
  <c r="DT52" i="4"/>
  <c r="HH30" i="4"/>
  <c r="AF30" i="4"/>
  <c r="KV76" i="4"/>
  <c r="AF52" i="4"/>
  <c r="DT30" i="4"/>
  <c r="KV52" i="4"/>
  <c r="HH76" i="4"/>
  <c r="HH52" i="4"/>
  <c r="GT52" i="4"/>
  <c r="GT76" i="4"/>
  <c r="R30" i="4"/>
  <c r="R76" i="4"/>
  <c r="DF52" i="4"/>
  <c r="GT30" i="4"/>
  <c r="KH76" i="4"/>
  <c r="KH52" i="4"/>
  <c r="R52" i="4"/>
  <c r="DF30" i="4"/>
  <c r="IJ76" i="4"/>
  <c r="LX52" i="4"/>
  <c r="BH30" i="4"/>
  <c r="LX76" i="4"/>
  <c r="BH52" i="4"/>
  <c r="IJ52" i="4"/>
  <c r="BH76" i="4"/>
  <c r="EV52" i="4"/>
  <c r="IJ30" i="4"/>
  <c r="EV30" i="4"/>
</calcChain>
</file>

<file path=xl/sharedStrings.xml><?xml version="1.0" encoding="utf-8"?>
<sst xmlns="http://schemas.openxmlformats.org/spreadsheetml/2006/main" count="313" uniqueCount="150">
  <si>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</si>
  <si>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</si>
  <si>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</si>
  <si>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</si>
  <si>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</si>
  <si>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</si>
  <si>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</si>
  <si>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</si>
  <si>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</si>
  <si>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</si>
  <si>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</si>
  <si>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</si>
  <si>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</si>
  <si>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</si>
  <si>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</si>
  <si>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</si>
  <si>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</si>
  <si>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</si>
  <si>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</si>
  <si>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</si>
  <si>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</si>
  <si>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</si>
  <si>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</si>
  <si>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</si>
  <si>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</si>
  <si>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</si>
  <si>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</si>
  <si>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</si>
  <si>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</si>
  <si>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</si>
  <si>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</si>
  <si>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</si>
  <si>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</si>
  <si>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</si>
  <si>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</si>
  <si>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</si>
  <si>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</si>
  <si>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</si>
  <si>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</si>
  <si>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</si>
  <si>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</si>
  <si>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</si>
  <si>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</si>
  <si>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</si>
  <si>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</si>
  <si>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</si>
  <si>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</si>
  <si>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</si>
  <si>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</si>
  <si>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</si>
  <si>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</si>
  <si>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</si>
  <si>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</si>
  <si>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</si>
  <si>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</si>
  <si>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</si>
  <si>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</si>
  <si>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</si>
  <si>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</si>
  <si>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</si>
  <si>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</si>
  <si>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</si>
  <si>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</si>
  <si>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</si>
  <si>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</si>
  <si>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</si>
  <si>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</si>
  <si>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</si>
  <si>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</si>
  <si>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</si>
  <si>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</si>
  <si>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</si>
  <si>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</si>
  <si>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</si>
  <si>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</si>
  <si>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</si>
  <si>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</si>
  <si>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</si>
  <si>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</si>
  <si>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</si>
  <si>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</si>
  <si>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</si>
  <si>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</si>
  <si>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</si>
  <si>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</si>
  <si>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</si>
  <si>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</si>
  <si>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</si>
  <si>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</si>
  <si>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</si>
  <si>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</si>
  <si>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</si>
  <si>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</si>
  <si>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</si>
  <si>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</si>
  <si>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</si>
  <si>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</si>
  <si>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</si>
  <si>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</si>
  <si>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</si>
  <si>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</si>
  <si>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</si>
  <si>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</si>
  <si>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</si>
  <si>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</si>
  <si>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</si>
  <si>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</si>
  <si>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</si>
  <si>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</si>
  <si>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</si>
  <si>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</si>
  <si>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</si>
  <si>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</si>
  <si>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</si>
  <si>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</si>
  <si>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</si>
  <si>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</si>
  <si>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</si>
  <si>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</si>
  <si>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</si>
  <si>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</si>
  <si>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</si>
  <si>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</si>
  <si>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</si>
  <si>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</si>
  <si>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</si>
  <si>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</si>
  <si>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</si>
  <si>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</si>
  <si>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徳島県　美馬市</t>
  </si>
  <si>
    <t>美馬市簡易宿泊施設一の森ヒュッテ</t>
  </si>
  <si>
    <t>法非適用</t>
  </si>
  <si>
    <t>観光施設事業</t>
  </si>
  <si>
    <t>休養宿泊施設</t>
  </si>
  <si>
    <t>Ａ１Ｂ２</t>
  </si>
  <si>
    <t>非設置</t>
  </si>
  <si>
    <t>該当数値なし</t>
  </si>
  <si>
    <t>導入なし</t>
  </si>
  <si>
    <t>－</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</si>
  <si>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</si>
  <si>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</si>
  <si>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</si>
  <si>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</si>
  <si>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</si>
  <si>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</si>
  <si>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</si>
  <si>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施設設備の経年劣化が数カ所見られ、その都度、優先順位を付けながら、修繕を行っている。
当該年度は、火災報知器、誘導灯を更新した。宿泊客の利便性の向上につながった。
施設が国定公園内にあり、景勝地としても良好な場所である。美馬市の財産としても価値が高いと思われることから、事業を継続して行うべく、施設整備を計画的に取り組む必要がある。</t>
    <rPh sb="0" eb="2">
      <t>シセツ</t>
    </rPh>
    <rPh sb="2" eb="4">
      <t>セツビ</t>
    </rPh>
    <rPh sb="5" eb="7">
      <t>ケイネン</t>
    </rPh>
    <rPh sb="7" eb="9">
      <t>レッカ</t>
    </rPh>
    <rPh sb="10" eb="11">
      <t>スウ</t>
    </rPh>
    <rPh sb="12" eb="13">
      <t>ショ</t>
    </rPh>
    <rPh sb="13" eb="14">
      <t>ミ</t>
    </rPh>
    <rPh sb="19" eb="21">
      <t>ツド</t>
    </rPh>
    <rPh sb="22" eb="24">
      <t>ユウセン</t>
    </rPh>
    <rPh sb="24" eb="26">
      <t>ジュンイ</t>
    </rPh>
    <rPh sb="27" eb="28">
      <t>ツ</t>
    </rPh>
    <rPh sb="33" eb="35">
      <t>シュウゼン</t>
    </rPh>
    <rPh sb="36" eb="37">
      <t>オコナ</t>
    </rPh>
    <rPh sb="43" eb="45">
      <t>トウガイ</t>
    </rPh>
    <rPh sb="45" eb="47">
      <t>ネンド</t>
    </rPh>
    <rPh sb="110" eb="113">
      <t>ミマシ</t>
    </rPh>
    <rPh sb="114" eb="116">
      <t>ザイサン</t>
    </rPh>
    <rPh sb="120" eb="122">
      <t>カチ</t>
    </rPh>
    <rPh sb="123" eb="124">
      <t>タカ</t>
    </rPh>
    <rPh sb="126" eb="127">
      <t>オモ</t>
    </rPh>
    <rPh sb="135" eb="137">
      <t>ジギョウ</t>
    </rPh>
    <rPh sb="138" eb="140">
      <t>ケイゾク</t>
    </rPh>
    <rPh sb="142" eb="143">
      <t>オコナ</t>
    </rPh>
    <rPh sb="147" eb="149">
      <t>シセツ</t>
    </rPh>
    <rPh sb="149" eb="151">
      <t>セイビ</t>
    </rPh>
    <rPh sb="152" eb="155">
      <t>ケイカクテキ</t>
    </rPh>
    <rPh sb="156" eb="157">
      <t>ト</t>
    </rPh>
    <rPh sb="158" eb="159">
      <t>ク</t>
    </rPh>
    <rPh sb="160" eb="162">
      <t>ヒツヨウ</t>
    </rPh>
    <phoneticPr fontId="5"/>
  </si>
  <si>
    <t>一定の利用者数があり、横ばいである。今後の集客方法を検討し、宿泊者数の増加を図る。</t>
    <rPh sb="0" eb="2">
      <t>イッテイ</t>
    </rPh>
    <rPh sb="3" eb="6">
      <t>リヨウシャ</t>
    </rPh>
    <rPh sb="6" eb="7">
      <t>スウ</t>
    </rPh>
    <rPh sb="11" eb="12">
      <t>ヨコ</t>
    </rPh>
    <rPh sb="18" eb="20">
      <t>コンゴ</t>
    </rPh>
    <rPh sb="21" eb="23">
      <t>シュウキャク</t>
    </rPh>
    <rPh sb="23" eb="25">
      <t>ホウホウ</t>
    </rPh>
    <rPh sb="26" eb="28">
      <t>ケントウ</t>
    </rPh>
    <rPh sb="30" eb="33">
      <t>シュクハクシャ</t>
    </rPh>
    <rPh sb="33" eb="34">
      <t>スウ</t>
    </rPh>
    <rPh sb="35" eb="37">
      <t>ゾウカ</t>
    </rPh>
    <rPh sb="38" eb="39">
      <t>ハカ</t>
    </rPh>
    <phoneticPr fontId="5"/>
  </si>
  <si>
    <t>当該施設は、標高1955mの剣山山頂より東へ徒歩約1時間のところにある。初心者でも登山に親しむことができ、山小屋での宿泊ができる。
宿泊施設の老朽化や、厳しい自然環境下にさらされるため、修繕費用が嵩む。そのため、一般会計からの繰入金に依存した経営となっている。
今後の経営を安定させるため、料金改定の検討を行っていく必要がある。</t>
    <rPh sb="0" eb="2">
      <t>トウガイ</t>
    </rPh>
    <rPh sb="2" eb="4">
      <t>シセツ</t>
    </rPh>
    <rPh sb="6" eb="8">
      <t>ヒョウコウ</t>
    </rPh>
    <rPh sb="14" eb="16">
      <t>ツルギサン</t>
    </rPh>
    <rPh sb="16" eb="18">
      <t>サンチョウ</t>
    </rPh>
    <rPh sb="20" eb="21">
      <t>ヒガシ</t>
    </rPh>
    <rPh sb="22" eb="24">
      <t>トホ</t>
    </rPh>
    <rPh sb="24" eb="25">
      <t>ヤク</t>
    </rPh>
    <rPh sb="26" eb="28">
      <t>ジカン</t>
    </rPh>
    <rPh sb="36" eb="39">
      <t>ショシンシャ</t>
    </rPh>
    <rPh sb="41" eb="43">
      <t>トザン</t>
    </rPh>
    <rPh sb="44" eb="45">
      <t>シタ</t>
    </rPh>
    <rPh sb="53" eb="56">
      <t>ヤマゴヤ</t>
    </rPh>
    <rPh sb="58" eb="60">
      <t>シュクハク</t>
    </rPh>
    <rPh sb="66" eb="68">
      <t>シュクハク</t>
    </rPh>
    <rPh sb="68" eb="70">
      <t>シセツ</t>
    </rPh>
    <rPh sb="71" eb="74">
      <t>ロウキュウカ</t>
    </rPh>
    <rPh sb="76" eb="77">
      <t>キビ</t>
    </rPh>
    <rPh sb="79" eb="81">
      <t>シゼン</t>
    </rPh>
    <rPh sb="93" eb="95">
      <t>シュウゼン</t>
    </rPh>
    <rPh sb="95" eb="97">
      <t>ヒヨウ</t>
    </rPh>
    <rPh sb="98" eb="99">
      <t>カサ</t>
    </rPh>
    <rPh sb="106" eb="107">
      <t>イチ</t>
    </rPh>
    <rPh sb="108" eb="110">
      <t>カイケイ</t>
    </rPh>
    <rPh sb="113" eb="116">
      <t>クリイレキン</t>
    </rPh>
    <rPh sb="117" eb="119">
      <t>イゾン</t>
    </rPh>
    <rPh sb="121" eb="123">
      <t>ケイエイ</t>
    </rPh>
    <rPh sb="131" eb="133">
      <t>コンゴ</t>
    </rPh>
    <rPh sb="134" eb="136">
      <t>ケイエイ</t>
    </rPh>
    <rPh sb="137" eb="139">
      <t>アンテイ</t>
    </rPh>
    <rPh sb="145" eb="147">
      <t>リョウキン</t>
    </rPh>
    <rPh sb="147" eb="149">
      <t>カイテイ</t>
    </rPh>
    <rPh sb="150" eb="152">
      <t>ケントウ</t>
    </rPh>
    <rPh sb="153" eb="154">
      <t>オコナ</t>
    </rPh>
    <rPh sb="158" eb="160">
      <t>ヒツヨウ</t>
    </rPh>
    <phoneticPr fontId="5"/>
  </si>
  <si>
    <t>宿泊者数及び売上げは、宿泊施設までの登山道修復工事や度重なる台風襲来による影響もあったが、前年より微増となった。
施設の老朽化による修繕料が嵩み、一般会計からの繰入金が増加している。今後も、計画的な修繕が見込まれるため、収支改善に向けた取組が必要となる。</t>
    <rPh sb="0" eb="3">
      <t>シュクハクシャ</t>
    </rPh>
    <rPh sb="3" eb="4">
      <t>スウ</t>
    </rPh>
    <rPh sb="4" eb="5">
      <t>オヨ</t>
    </rPh>
    <rPh sb="6" eb="8">
      <t>ウリア</t>
    </rPh>
    <rPh sb="11" eb="13">
      <t>シュクハク</t>
    </rPh>
    <rPh sb="13" eb="15">
      <t>シセツ</t>
    </rPh>
    <rPh sb="18" eb="21">
      <t>トザンドウ</t>
    </rPh>
    <rPh sb="21" eb="23">
      <t>シュウフク</t>
    </rPh>
    <rPh sb="23" eb="25">
      <t>コウジ</t>
    </rPh>
    <rPh sb="26" eb="28">
      <t>タビカサ</t>
    </rPh>
    <rPh sb="30" eb="32">
      <t>タイフウ</t>
    </rPh>
    <rPh sb="32" eb="34">
      <t>シュウライ</t>
    </rPh>
    <rPh sb="37" eb="39">
      <t>エイキョウ</t>
    </rPh>
    <rPh sb="49" eb="51">
      <t>ビゾウ</t>
    </rPh>
    <rPh sb="57" eb="59">
      <t>シセツ</t>
    </rPh>
    <rPh sb="60" eb="63">
      <t>ロウキュウカ</t>
    </rPh>
    <rPh sb="66" eb="69">
      <t>シュウゼンリョウ</t>
    </rPh>
    <rPh sb="70" eb="71">
      <t>カサ</t>
    </rPh>
    <rPh sb="73" eb="75">
      <t>イッパン</t>
    </rPh>
    <rPh sb="75" eb="77">
      <t>カイケイ</t>
    </rPh>
    <rPh sb="80" eb="83">
      <t>クリイレキン</t>
    </rPh>
    <rPh sb="84" eb="86">
      <t>ゾウカ</t>
    </rPh>
    <rPh sb="91" eb="93">
      <t>コンゴ</t>
    </rPh>
    <rPh sb="95" eb="98">
      <t>ケイカクテキ</t>
    </rPh>
    <rPh sb="99" eb="101">
      <t>シュウゼン</t>
    </rPh>
    <rPh sb="102" eb="104">
      <t>ミコ</t>
    </rPh>
    <rPh sb="110" eb="112">
      <t>シュウシ</t>
    </rPh>
    <rPh sb="112" eb="114">
      <t>カイゼン</t>
    </rPh>
    <rPh sb="115" eb="116">
      <t>ム</t>
    </rPh>
    <rPh sb="118" eb="120">
      <t>トリクミ</t>
    </rPh>
    <rPh sb="121" eb="1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</si>
</sst>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6772</c:v>
                </c:pt>
                <c:pt idx="1">
                  <c:v>609</c:v>
                </c:pt>
                <c:pt idx="2">
                  <c:v>4365</c:v>
                </c:pt>
                <c:pt idx="3">
                  <c:v>4466</c:v>
                </c:pt>
                <c:pt idx="4">
                  <c:v>9307</c:v>
                </c:pt>
              </c:numCache>
            </c:numRef>
          </c:val>
          <c:extLst>
            <c:ext xmlns:c16="http://schemas.microsoft.com/office/drawing/2014/chart" uri="{C3380CC4-5D6E-409C-BE32-E72D297353CC}">
              <c16:uniqueId val="{00000000-8D0D-4DE3-9CEE-50C42C1A9BE5}"/>
            </c:ext>
          </c:extLst>
        </c:ser>
        <c:dLbls>
          <c:showLegendKey val="0"/>
          <c:showVal val="0"/>
          <c:showCatName val="0"/>
          <c:showSerName val="0"/>
          <c:showPercent val="0"/>
          <c:showBubbleSize val="0"/>
        </c:dLbls>
        <c:gapWidth val="150"/>
        <c:axId val="150490240"/>
        <c:axId val="15049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8D0D-4DE3-9CEE-50C42C1A9BE5}"/>
            </c:ext>
          </c:extLst>
        </c:ser>
        <c:dLbls>
          <c:showLegendKey val="0"/>
          <c:showVal val="0"/>
          <c:showCatName val="0"/>
          <c:showSerName val="0"/>
          <c:showPercent val="0"/>
          <c:showBubbleSize val="0"/>
        </c:dLbls>
        <c:marker val="1"/>
        <c:smooth val="0"/>
        <c:axId val="150490240"/>
        <c:axId val="150490632"/>
      </c:lineChart>
      <c:dateAx>
        <c:axId val="150490240"/>
        <c:scaling>
          <c:orientation val="minMax"/>
        </c:scaling>
        <c:delete val="1"/>
        <c:axPos val="b"/>
        <c:numFmt formatCode="ge" sourceLinked="1"/>
        <c:majorTickMark val="none"/>
        <c:minorTickMark val="none"/>
        <c:tickLblPos val="none"/>
        <c:crossAx val="150490632"/>
        <c:crosses val="autoZero"/>
        <c:auto val="1"/>
        <c:lblOffset val="100"/>
        <c:baseTimeUnit val="years"/>
      </c:dateAx>
      <c:valAx>
        <c:axId val="150490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4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4DCC-4893-AEFA-6FE38AD4752B}"/>
            </c:ext>
          </c:extLst>
        </c:ser>
        <c:dLbls>
          <c:showLegendKey val="0"/>
          <c:showVal val="0"/>
          <c:showCatName val="0"/>
          <c:showSerName val="0"/>
          <c:showPercent val="0"/>
          <c:showBubbleSize val="0"/>
        </c:dLbls>
        <c:gapWidth val="150"/>
        <c:axId val="151303048"/>
        <c:axId val="1513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DCC-4893-AEFA-6FE38AD4752B}"/>
            </c:ext>
          </c:extLst>
        </c:ser>
        <c:dLbls>
          <c:showLegendKey val="0"/>
          <c:showVal val="0"/>
          <c:showCatName val="0"/>
          <c:showSerName val="0"/>
          <c:showPercent val="0"/>
          <c:showBubbleSize val="0"/>
        </c:dLbls>
        <c:marker val="1"/>
        <c:smooth val="0"/>
        <c:axId val="151303048"/>
        <c:axId val="151303440"/>
      </c:lineChart>
      <c:dateAx>
        <c:axId val="151303048"/>
        <c:scaling>
          <c:orientation val="minMax"/>
        </c:scaling>
        <c:delete val="1"/>
        <c:axPos val="b"/>
        <c:numFmt formatCode="ge" sourceLinked="1"/>
        <c:majorTickMark val="none"/>
        <c:minorTickMark val="none"/>
        <c:tickLblPos val="none"/>
        <c:crossAx val="151303440"/>
        <c:crosses val="autoZero"/>
        <c:auto val="1"/>
        <c:lblOffset val="100"/>
        <c:baseTimeUnit val="years"/>
      </c:dateAx>
      <c:valAx>
        <c:axId val="15130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0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4.1399999999999999E-2</c:v>
                </c:pt>
                <c:pt idx="1">
                  <c:v>1.3299999999999999E-2</c:v>
                </c:pt>
                <c:pt idx="2">
                  <c:v>2.4299999999999999E-2</c:v>
                </c:pt>
                <c:pt idx="3">
                  <c:v>2.1899999999999999E-2</c:v>
                </c:pt>
                <c:pt idx="4">
                  <c:v>3.5900000000000001E-2</c:v>
                </c:pt>
              </c:numCache>
            </c:numRef>
          </c:val>
          <c:smooth val="0"/>
          <c:extLst>
            <c:ext xmlns:c16="http://schemas.microsoft.com/office/drawing/2014/chart" uri="{C3380CC4-5D6E-409C-BE32-E72D297353CC}">
              <c16:uniqueId val="{00000000-442C-4293-838F-B87FDA439EDB}"/>
            </c:ext>
          </c:extLst>
        </c:ser>
        <c:dLbls>
          <c:showLegendKey val="0"/>
          <c:showVal val="0"/>
          <c:showCatName val="0"/>
          <c:showSerName val="0"/>
          <c:showPercent val="0"/>
          <c:showBubbleSize val="0"/>
        </c:dLbls>
        <c:marker val="1"/>
        <c:smooth val="0"/>
        <c:axId val="151304224"/>
        <c:axId val="15130461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442C-4293-838F-B87FDA439EDB}"/>
            </c:ext>
          </c:extLst>
        </c:ser>
        <c:dLbls>
          <c:showLegendKey val="0"/>
          <c:showVal val="0"/>
          <c:showCatName val="0"/>
          <c:showSerName val="0"/>
          <c:showPercent val="0"/>
          <c:showBubbleSize val="0"/>
        </c:dLbls>
        <c:marker val="1"/>
        <c:smooth val="0"/>
        <c:axId val="151305400"/>
        <c:axId val="151305008"/>
      </c:lineChart>
      <c:dateAx>
        <c:axId val="1513042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51304616"/>
        <c:crosses val="autoZero"/>
        <c:auto val="1"/>
        <c:lblOffset val="100"/>
        <c:baseTimeUnit val="years"/>
      </c:dateAx>
      <c:valAx>
        <c:axId val="151304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304224"/>
        <c:crosses val="autoZero"/>
        <c:crossBetween val="between"/>
      </c:valAx>
      <c:valAx>
        <c:axId val="15130500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1305400"/>
        <c:crosses val="max"/>
        <c:crossBetween val="between"/>
      </c:valAx>
      <c:dateAx>
        <c:axId val="151305400"/>
        <c:scaling>
          <c:orientation val="minMax"/>
        </c:scaling>
        <c:delete val="1"/>
        <c:axPos val="b"/>
        <c:numFmt formatCode="ge" sourceLinked="1"/>
        <c:majorTickMark val="out"/>
        <c:minorTickMark val="none"/>
        <c:tickLblPos val="nextTo"/>
        <c:crossAx val="15130500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65.099999999999994</c:v>
                </c:pt>
                <c:pt idx="1">
                  <c:v>4.8</c:v>
                </c:pt>
                <c:pt idx="2">
                  <c:v>35.1</c:v>
                </c:pt>
                <c:pt idx="3">
                  <c:v>25.6</c:v>
                </c:pt>
                <c:pt idx="4">
                  <c:v>51.8</c:v>
                </c:pt>
              </c:numCache>
            </c:numRef>
          </c:val>
          <c:extLst>
            <c:ext xmlns:c16="http://schemas.microsoft.com/office/drawing/2014/chart" uri="{C3380CC4-5D6E-409C-BE32-E72D297353CC}">
              <c16:uniqueId val="{00000000-8034-48CC-B9B9-E75B6D1AFEC7}"/>
            </c:ext>
          </c:extLst>
        </c:ser>
        <c:dLbls>
          <c:showLegendKey val="0"/>
          <c:showVal val="0"/>
          <c:showCatName val="0"/>
          <c:showSerName val="0"/>
          <c:showPercent val="0"/>
          <c:showBubbleSize val="0"/>
        </c:dLbls>
        <c:gapWidth val="150"/>
        <c:axId val="150491808"/>
        <c:axId val="15049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8034-48CC-B9B9-E75B6D1AFEC7}"/>
            </c:ext>
          </c:extLst>
        </c:ser>
        <c:dLbls>
          <c:showLegendKey val="0"/>
          <c:showVal val="0"/>
          <c:showCatName val="0"/>
          <c:showSerName val="0"/>
          <c:showPercent val="0"/>
          <c:showBubbleSize val="0"/>
        </c:dLbls>
        <c:marker val="1"/>
        <c:smooth val="0"/>
        <c:axId val="150491808"/>
        <c:axId val="150492200"/>
      </c:lineChart>
      <c:dateAx>
        <c:axId val="150491808"/>
        <c:scaling>
          <c:orientation val="minMax"/>
        </c:scaling>
        <c:delete val="1"/>
        <c:axPos val="b"/>
        <c:numFmt formatCode="ge" sourceLinked="1"/>
        <c:majorTickMark val="none"/>
        <c:minorTickMark val="none"/>
        <c:tickLblPos val="none"/>
        <c:crossAx val="150492200"/>
        <c:crosses val="autoZero"/>
        <c:auto val="1"/>
        <c:lblOffset val="100"/>
        <c:baseTimeUnit val="years"/>
      </c:dateAx>
      <c:valAx>
        <c:axId val="15049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140</c:v>
                </c:pt>
                <c:pt idx="1">
                  <c:v>65.900000000000006</c:v>
                </c:pt>
                <c:pt idx="2">
                  <c:v>96.6</c:v>
                </c:pt>
                <c:pt idx="3">
                  <c:v>69.099999999999994</c:v>
                </c:pt>
                <c:pt idx="4">
                  <c:v>93.7</c:v>
                </c:pt>
              </c:numCache>
            </c:numRef>
          </c:val>
          <c:extLst>
            <c:ext xmlns:c16="http://schemas.microsoft.com/office/drawing/2014/chart" uri="{C3380CC4-5D6E-409C-BE32-E72D297353CC}">
              <c16:uniqueId val="{00000000-D147-41B4-AF9F-D7B4E716E2C1}"/>
            </c:ext>
          </c:extLst>
        </c:ser>
        <c:dLbls>
          <c:showLegendKey val="0"/>
          <c:showVal val="0"/>
          <c:showCatName val="0"/>
          <c:showSerName val="0"/>
          <c:showPercent val="0"/>
          <c:showBubbleSize val="0"/>
        </c:dLbls>
        <c:gapWidth val="150"/>
        <c:axId val="150492984"/>
        <c:axId val="1504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D147-41B4-AF9F-D7B4E716E2C1}"/>
            </c:ext>
          </c:extLst>
        </c:ser>
        <c:dLbls>
          <c:showLegendKey val="0"/>
          <c:showVal val="0"/>
          <c:showCatName val="0"/>
          <c:showSerName val="0"/>
          <c:showPercent val="0"/>
          <c:showBubbleSize val="0"/>
        </c:dLbls>
        <c:marker val="1"/>
        <c:smooth val="0"/>
        <c:axId val="150492984"/>
        <c:axId val="150493376"/>
      </c:lineChart>
      <c:dateAx>
        <c:axId val="150492984"/>
        <c:scaling>
          <c:orientation val="minMax"/>
        </c:scaling>
        <c:delete val="1"/>
        <c:axPos val="b"/>
        <c:numFmt formatCode="ge" sourceLinked="1"/>
        <c:majorTickMark val="none"/>
        <c:minorTickMark val="none"/>
        <c:tickLblPos val="none"/>
        <c:crossAx val="150493376"/>
        <c:crosses val="autoZero"/>
        <c:auto val="1"/>
        <c:lblOffset val="100"/>
        <c:baseTimeUnit val="years"/>
      </c:dateAx>
      <c:valAx>
        <c:axId val="15049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9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-755</c:v>
                </c:pt>
                <c:pt idx="1">
                  <c:v>-1152</c:v>
                </c:pt>
                <c:pt idx="2">
                  <c:v>-1208</c:v>
                </c:pt>
                <c:pt idx="3">
                  <c:v>-1736</c:v>
                </c:pt>
                <c:pt idx="4">
                  <c:v>-2140</c:v>
                </c:pt>
              </c:numCache>
            </c:numRef>
          </c:val>
          <c:extLst>
            <c:ext xmlns:c16="http://schemas.microsoft.com/office/drawing/2014/chart" uri="{C3380CC4-5D6E-409C-BE32-E72D297353CC}">
              <c16:uniqueId val="{00000000-F61F-4BB1-95E6-8AAA4F64B2C6}"/>
            </c:ext>
          </c:extLst>
        </c:ser>
        <c:dLbls>
          <c:showLegendKey val="0"/>
          <c:showVal val="0"/>
          <c:showCatName val="0"/>
          <c:showSerName val="0"/>
          <c:showPercent val="0"/>
          <c:showBubbleSize val="0"/>
        </c:dLbls>
        <c:gapWidth val="150"/>
        <c:axId val="193315704"/>
        <c:axId val="19331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F61F-4BB1-95E6-8AAA4F64B2C6}"/>
            </c:ext>
          </c:extLst>
        </c:ser>
        <c:dLbls>
          <c:showLegendKey val="0"/>
          <c:showVal val="0"/>
          <c:showCatName val="0"/>
          <c:showSerName val="0"/>
          <c:showPercent val="0"/>
          <c:showBubbleSize val="0"/>
        </c:dLbls>
        <c:marker val="1"/>
        <c:smooth val="0"/>
        <c:axId val="193315704"/>
        <c:axId val="193316488"/>
      </c:lineChart>
      <c:dateAx>
        <c:axId val="193315704"/>
        <c:scaling>
          <c:orientation val="minMax"/>
        </c:scaling>
        <c:delete val="1"/>
        <c:axPos val="b"/>
        <c:numFmt formatCode="ge" sourceLinked="1"/>
        <c:majorTickMark val="none"/>
        <c:minorTickMark val="none"/>
        <c:tickLblPos val="none"/>
        <c:crossAx val="193316488"/>
        <c:crosses val="autoZero"/>
        <c:auto val="1"/>
        <c:lblOffset val="100"/>
        <c:baseTimeUnit val="years"/>
      </c:dateAx>
      <c:valAx>
        <c:axId val="193316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31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-37.700000000000003</c:v>
                </c:pt>
                <c:pt idx="1">
                  <c:v>-63.7</c:v>
                </c:pt>
                <c:pt idx="2">
                  <c:v>-66.3</c:v>
                </c:pt>
                <c:pt idx="3">
                  <c:v>-129.80000000000001</c:v>
                </c:pt>
                <c:pt idx="4">
                  <c:v>-139</c:v>
                </c:pt>
              </c:numCache>
            </c:numRef>
          </c:val>
          <c:extLst>
            <c:ext xmlns:c16="http://schemas.microsoft.com/office/drawing/2014/chart" uri="{C3380CC4-5D6E-409C-BE32-E72D297353CC}">
              <c16:uniqueId val="{00000000-9567-4201-820F-85391C7C1E18}"/>
            </c:ext>
          </c:extLst>
        </c:ser>
        <c:dLbls>
          <c:showLegendKey val="0"/>
          <c:showVal val="0"/>
          <c:showCatName val="0"/>
          <c:showSerName val="0"/>
          <c:showPercent val="0"/>
          <c:showBubbleSize val="0"/>
        </c:dLbls>
        <c:gapWidth val="150"/>
        <c:axId val="193317664"/>
        <c:axId val="19331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9567-4201-820F-85391C7C1E18}"/>
            </c:ext>
          </c:extLst>
        </c:ser>
        <c:dLbls>
          <c:showLegendKey val="0"/>
          <c:showVal val="0"/>
          <c:showCatName val="0"/>
          <c:showSerName val="0"/>
          <c:showPercent val="0"/>
          <c:showBubbleSize val="0"/>
        </c:dLbls>
        <c:marker val="1"/>
        <c:smooth val="0"/>
        <c:axId val="193317664"/>
        <c:axId val="193318056"/>
      </c:lineChart>
      <c:dateAx>
        <c:axId val="193317664"/>
        <c:scaling>
          <c:orientation val="minMax"/>
        </c:scaling>
        <c:delete val="1"/>
        <c:axPos val="b"/>
        <c:numFmt formatCode="ge" sourceLinked="1"/>
        <c:majorTickMark val="none"/>
        <c:minorTickMark val="none"/>
        <c:tickLblPos val="none"/>
        <c:crossAx val="193318056"/>
        <c:crosses val="autoZero"/>
        <c:auto val="1"/>
        <c:lblOffset val="100"/>
        <c:baseTimeUnit val="years"/>
      </c:dateAx>
      <c:valAx>
        <c:axId val="19331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51</c:v>
                </c:pt>
                <c:pt idx="1">
                  <c:v>67</c:v>
                </c:pt>
                <c:pt idx="2">
                  <c:v>74</c:v>
                </c:pt>
                <c:pt idx="3">
                  <c:v>87</c:v>
                </c:pt>
                <c:pt idx="4">
                  <c:v>78.8</c:v>
                </c:pt>
              </c:numCache>
            </c:numRef>
          </c:val>
          <c:extLst>
            <c:ext xmlns:c16="http://schemas.microsoft.com/office/drawing/2014/chart" uri="{C3380CC4-5D6E-409C-BE32-E72D297353CC}">
              <c16:uniqueId val="{00000000-C7C3-4CA7-9E8C-C94C16100EEA}"/>
            </c:ext>
          </c:extLst>
        </c:ser>
        <c:dLbls>
          <c:showLegendKey val="0"/>
          <c:showVal val="0"/>
          <c:showCatName val="0"/>
          <c:showSerName val="0"/>
          <c:showPercent val="0"/>
          <c:showBubbleSize val="0"/>
        </c:dLbls>
        <c:gapWidth val="150"/>
        <c:axId val="193318840"/>
        <c:axId val="1933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C7C3-4CA7-9E8C-C94C16100EEA}"/>
            </c:ext>
          </c:extLst>
        </c:ser>
        <c:dLbls>
          <c:showLegendKey val="0"/>
          <c:showVal val="0"/>
          <c:showCatName val="0"/>
          <c:showSerName val="0"/>
          <c:showPercent val="0"/>
          <c:showBubbleSize val="0"/>
        </c:dLbls>
        <c:marker val="1"/>
        <c:smooth val="0"/>
        <c:axId val="193318840"/>
        <c:axId val="193319232"/>
      </c:lineChart>
      <c:dateAx>
        <c:axId val="193318840"/>
        <c:scaling>
          <c:orientation val="minMax"/>
        </c:scaling>
        <c:delete val="1"/>
        <c:axPos val="b"/>
        <c:numFmt formatCode="ge" sourceLinked="1"/>
        <c:majorTickMark val="none"/>
        <c:minorTickMark val="none"/>
        <c:tickLblPos val="none"/>
        <c:crossAx val="193319232"/>
        <c:crosses val="autoZero"/>
        <c:auto val="1"/>
        <c:lblOffset val="100"/>
        <c:baseTimeUnit val="years"/>
      </c:dateAx>
      <c:valAx>
        <c:axId val="1933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1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1.6</c:v>
                </c:pt>
                <c:pt idx="1">
                  <c:v>1.3</c:v>
                </c:pt>
                <c:pt idx="2">
                  <c:v>1.4</c:v>
                </c:pt>
                <c:pt idx="3">
                  <c:v>1</c:v>
                </c:pt>
                <c:pt idx="4">
                  <c:v>1.1000000000000001</c:v>
                </c:pt>
              </c:numCache>
            </c:numRef>
          </c:val>
          <c:extLst>
            <c:ext xmlns:c16="http://schemas.microsoft.com/office/drawing/2014/chart" uri="{C3380CC4-5D6E-409C-BE32-E72D297353CC}">
              <c16:uniqueId val="{00000000-6726-49F4-9505-746AE585EAF1}"/>
            </c:ext>
          </c:extLst>
        </c:ser>
        <c:dLbls>
          <c:showLegendKey val="0"/>
          <c:showVal val="0"/>
          <c:showCatName val="0"/>
          <c:showSerName val="0"/>
          <c:showPercent val="0"/>
          <c:showBubbleSize val="0"/>
        </c:dLbls>
        <c:gapWidth val="150"/>
        <c:axId val="152776800"/>
        <c:axId val="15277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6726-49F4-9505-746AE585EAF1}"/>
            </c:ext>
          </c:extLst>
        </c:ser>
        <c:dLbls>
          <c:showLegendKey val="0"/>
          <c:showVal val="0"/>
          <c:showCatName val="0"/>
          <c:showSerName val="0"/>
          <c:showPercent val="0"/>
          <c:showBubbleSize val="0"/>
        </c:dLbls>
        <c:marker val="1"/>
        <c:smooth val="0"/>
        <c:axId val="152776800"/>
        <c:axId val="152777192"/>
      </c:lineChart>
      <c:dateAx>
        <c:axId val="152776800"/>
        <c:scaling>
          <c:orientation val="minMax"/>
        </c:scaling>
        <c:delete val="1"/>
        <c:axPos val="b"/>
        <c:numFmt formatCode="ge" sourceLinked="1"/>
        <c:majorTickMark val="none"/>
        <c:minorTickMark val="none"/>
        <c:tickLblPos val="none"/>
        <c:crossAx val="152777192"/>
        <c:crosses val="autoZero"/>
        <c:auto val="1"/>
        <c:lblOffset val="100"/>
        <c:baseTimeUnit val="years"/>
      </c:dateAx>
      <c:valAx>
        <c:axId val="15277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7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0B-4A1F-B112-D4A6BEA558FE}"/>
            </c:ext>
          </c:extLst>
        </c:ser>
        <c:dLbls>
          <c:showLegendKey val="0"/>
          <c:showVal val="0"/>
          <c:showCatName val="0"/>
          <c:showSerName val="0"/>
          <c:showPercent val="0"/>
          <c:showBubbleSize val="0"/>
        </c:dLbls>
        <c:gapWidth val="150"/>
        <c:axId val="152777976"/>
        <c:axId val="1527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140B-4A1F-B112-D4A6BEA558FE}"/>
            </c:ext>
          </c:extLst>
        </c:ser>
        <c:dLbls>
          <c:showLegendKey val="0"/>
          <c:showVal val="0"/>
          <c:showCatName val="0"/>
          <c:showSerName val="0"/>
          <c:showPercent val="0"/>
          <c:showBubbleSize val="0"/>
        </c:dLbls>
        <c:marker val="1"/>
        <c:smooth val="0"/>
        <c:axId val="152777976"/>
        <c:axId val="152778368"/>
      </c:lineChart>
      <c:dateAx>
        <c:axId val="152777976"/>
        <c:scaling>
          <c:orientation val="minMax"/>
        </c:scaling>
        <c:delete val="1"/>
        <c:axPos val="b"/>
        <c:numFmt formatCode="ge" sourceLinked="1"/>
        <c:majorTickMark val="none"/>
        <c:minorTickMark val="none"/>
        <c:tickLblPos val="none"/>
        <c:crossAx val="152778368"/>
        <c:crosses val="autoZero"/>
        <c:auto val="1"/>
        <c:lblOffset val="100"/>
        <c:baseTimeUnit val="years"/>
      </c:dateAx>
      <c:valAx>
        <c:axId val="15277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7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6C3D-46E6-A506-093592FA3225}"/>
            </c:ext>
          </c:extLst>
        </c:ser>
        <c:dLbls>
          <c:showLegendKey val="0"/>
          <c:showVal val="0"/>
          <c:showCatName val="0"/>
          <c:showSerName val="0"/>
          <c:showPercent val="0"/>
          <c:showBubbleSize val="0"/>
        </c:dLbls>
        <c:gapWidth val="150"/>
        <c:axId val="152779152"/>
        <c:axId val="15277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C3D-46E6-A506-093592FA3225}"/>
            </c:ext>
          </c:extLst>
        </c:ser>
        <c:dLbls>
          <c:showLegendKey val="0"/>
          <c:showVal val="0"/>
          <c:showCatName val="0"/>
          <c:showSerName val="0"/>
          <c:showPercent val="0"/>
          <c:showBubbleSize val="0"/>
        </c:dLbls>
        <c:marker val="1"/>
        <c:smooth val="0"/>
        <c:axId val="152779152"/>
        <c:axId val="152779544"/>
      </c:lineChart>
      <c:dateAx>
        <c:axId val="152779152"/>
        <c:scaling>
          <c:orientation val="minMax"/>
        </c:scaling>
        <c:delete val="1"/>
        <c:axPos val="b"/>
        <c:numFmt formatCode="ge" sourceLinked="1"/>
        <c:majorTickMark val="none"/>
        <c:minorTickMark val="none"/>
        <c:tickLblPos val="none"/>
        <c:crossAx val="152779544"/>
        <c:crosses val="autoZero"/>
        <c:auto val="1"/>
        <c:lblOffset val="100"/>
        <c:baseTimeUnit val="years"/>
      </c:dateAx>
      <c:valAx>
        <c:axId val="15277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7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10"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徳島県美馬市　美馬市簡易宿泊施設一の森ヒュッテ</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7507</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t="str">
        <f>データ!U7</f>
        <v>－</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259</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50</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149</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140</v>
      </c>
      <c r="S31" s="124"/>
      <c r="T31" s="124"/>
      <c r="U31" s="124"/>
      <c r="V31" s="124"/>
      <c r="W31" s="124"/>
      <c r="X31" s="124"/>
      <c r="Y31" s="124"/>
      <c r="Z31" s="124"/>
      <c r="AA31" s="124"/>
      <c r="AB31" s="124"/>
      <c r="AC31" s="124"/>
      <c r="AD31" s="124"/>
      <c r="AE31" s="124"/>
      <c r="AF31" s="124">
        <f>データ!Z7</f>
        <v>65.900000000000006</v>
      </c>
      <c r="AG31" s="124"/>
      <c r="AH31" s="124"/>
      <c r="AI31" s="124"/>
      <c r="AJ31" s="124"/>
      <c r="AK31" s="124"/>
      <c r="AL31" s="124"/>
      <c r="AM31" s="124"/>
      <c r="AN31" s="124"/>
      <c r="AO31" s="124"/>
      <c r="AP31" s="124"/>
      <c r="AQ31" s="124"/>
      <c r="AR31" s="124"/>
      <c r="AS31" s="124"/>
      <c r="AT31" s="124">
        <f>データ!AA7</f>
        <v>96.6</v>
      </c>
      <c r="AU31" s="124"/>
      <c r="AV31" s="124"/>
      <c r="AW31" s="124"/>
      <c r="AX31" s="124"/>
      <c r="AY31" s="124"/>
      <c r="AZ31" s="124"/>
      <c r="BA31" s="124"/>
      <c r="BB31" s="124"/>
      <c r="BC31" s="124"/>
      <c r="BD31" s="124"/>
      <c r="BE31" s="124"/>
      <c r="BF31" s="124"/>
      <c r="BG31" s="124"/>
      <c r="BH31" s="124">
        <f>データ!AB7</f>
        <v>69.099999999999994</v>
      </c>
      <c r="BI31" s="124"/>
      <c r="BJ31" s="124"/>
      <c r="BK31" s="124"/>
      <c r="BL31" s="124"/>
      <c r="BM31" s="124"/>
      <c r="BN31" s="124"/>
      <c r="BO31" s="124"/>
      <c r="BP31" s="124"/>
      <c r="BQ31" s="124"/>
      <c r="BR31" s="124"/>
      <c r="BS31" s="124"/>
      <c r="BT31" s="124"/>
      <c r="BU31" s="124"/>
      <c r="BV31" s="124">
        <f>データ!AC7</f>
        <v>93.7</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65.099999999999994</v>
      </c>
      <c r="DG31" s="124"/>
      <c r="DH31" s="124"/>
      <c r="DI31" s="124"/>
      <c r="DJ31" s="124"/>
      <c r="DK31" s="124"/>
      <c r="DL31" s="124"/>
      <c r="DM31" s="124"/>
      <c r="DN31" s="124"/>
      <c r="DO31" s="124"/>
      <c r="DP31" s="124"/>
      <c r="DQ31" s="124"/>
      <c r="DR31" s="124"/>
      <c r="DS31" s="124"/>
      <c r="DT31" s="124">
        <f>データ!AK7</f>
        <v>4.8</v>
      </c>
      <c r="DU31" s="124"/>
      <c r="DV31" s="124"/>
      <c r="DW31" s="124"/>
      <c r="DX31" s="124"/>
      <c r="DY31" s="124"/>
      <c r="DZ31" s="124"/>
      <c r="EA31" s="124"/>
      <c r="EB31" s="124"/>
      <c r="EC31" s="124"/>
      <c r="ED31" s="124"/>
      <c r="EE31" s="124"/>
      <c r="EF31" s="124"/>
      <c r="EG31" s="124"/>
      <c r="EH31" s="124">
        <f>データ!AL7</f>
        <v>35.1</v>
      </c>
      <c r="EI31" s="124"/>
      <c r="EJ31" s="124"/>
      <c r="EK31" s="124"/>
      <c r="EL31" s="124"/>
      <c r="EM31" s="124"/>
      <c r="EN31" s="124"/>
      <c r="EO31" s="124"/>
      <c r="EP31" s="124"/>
      <c r="EQ31" s="124"/>
      <c r="ER31" s="124"/>
      <c r="ES31" s="124"/>
      <c r="ET31" s="124"/>
      <c r="EU31" s="124"/>
      <c r="EV31" s="124">
        <f>データ!AM7</f>
        <v>25.6</v>
      </c>
      <c r="EW31" s="124"/>
      <c r="EX31" s="124"/>
      <c r="EY31" s="124"/>
      <c r="EZ31" s="124"/>
      <c r="FA31" s="124"/>
      <c r="FB31" s="124"/>
      <c r="FC31" s="124"/>
      <c r="FD31" s="124"/>
      <c r="FE31" s="124"/>
      <c r="FF31" s="124"/>
      <c r="FG31" s="124"/>
      <c r="FH31" s="124"/>
      <c r="FI31" s="124"/>
      <c r="FJ31" s="124">
        <f>データ!AN7</f>
        <v>51.8</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6772</v>
      </c>
      <c r="GU31" s="125"/>
      <c r="GV31" s="125"/>
      <c r="GW31" s="125"/>
      <c r="GX31" s="125"/>
      <c r="GY31" s="125"/>
      <c r="GZ31" s="125"/>
      <c r="HA31" s="125"/>
      <c r="HB31" s="125"/>
      <c r="HC31" s="125"/>
      <c r="HD31" s="125"/>
      <c r="HE31" s="125"/>
      <c r="HF31" s="125"/>
      <c r="HG31" s="125"/>
      <c r="HH31" s="125">
        <f>データ!AV7</f>
        <v>609</v>
      </c>
      <c r="HI31" s="125"/>
      <c r="HJ31" s="125"/>
      <c r="HK31" s="125"/>
      <c r="HL31" s="125"/>
      <c r="HM31" s="125"/>
      <c r="HN31" s="125"/>
      <c r="HO31" s="125"/>
      <c r="HP31" s="125"/>
      <c r="HQ31" s="125"/>
      <c r="HR31" s="125"/>
      <c r="HS31" s="125"/>
      <c r="HT31" s="125"/>
      <c r="HU31" s="125"/>
      <c r="HV31" s="125">
        <f>データ!AW7</f>
        <v>4365</v>
      </c>
      <c r="HW31" s="125"/>
      <c r="HX31" s="125"/>
      <c r="HY31" s="125"/>
      <c r="HZ31" s="125"/>
      <c r="IA31" s="125"/>
      <c r="IB31" s="125"/>
      <c r="IC31" s="125"/>
      <c r="ID31" s="125"/>
      <c r="IE31" s="125"/>
      <c r="IF31" s="125"/>
      <c r="IG31" s="125"/>
      <c r="IH31" s="125"/>
      <c r="II31" s="125"/>
      <c r="IJ31" s="125">
        <f>データ!AX7</f>
        <v>4466</v>
      </c>
      <c r="IK31" s="125"/>
      <c r="IL31" s="125"/>
      <c r="IM31" s="125"/>
      <c r="IN31" s="125"/>
      <c r="IO31" s="125"/>
      <c r="IP31" s="125"/>
      <c r="IQ31" s="125"/>
      <c r="IR31" s="125"/>
      <c r="IS31" s="125"/>
      <c r="IT31" s="125"/>
      <c r="IU31" s="125"/>
      <c r="IV31" s="125"/>
      <c r="IW31" s="125"/>
      <c r="IX31" s="125">
        <f>データ!AY7</f>
        <v>9307</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146</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147</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1.6</v>
      </c>
      <c r="S53" s="124"/>
      <c r="T53" s="124"/>
      <c r="U53" s="124"/>
      <c r="V53" s="124"/>
      <c r="W53" s="124"/>
      <c r="X53" s="124"/>
      <c r="Y53" s="124"/>
      <c r="Z53" s="124"/>
      <c r="AA53" s="124"/>
      <c r="AB53" s="124"/>
      <c r="AC53" s="124"/>
      <c r="AD53" s="124"/>
      <c r="AE53" s="124"/>
      <c r="AF53" s="124">
        <f>データ!BG7</f>
        <v>1.3</v>
      </c>
      <c r="AG53" s="124"/>
      <c r="AH53" s="124"/>
      <c r="AI53" s="124"/>
      <c r="AJ53" s="124"/>
      <c r="AK53" s="124"/>
      <c r="AL53" s="124"/>
      <c r="AM53" s="124"/>
      <c r="AN53" s="124"/>
      <c r="AO53" s="124"/>
      <c r="AP53" s="124"/>
      <c r="AQ53" s="124"/>
      <c r="AR53" s="124"/>
      <c r="AS53" s="124"/>
      <c r="AT53" s="124">
        <f>データ!BH7</f>
        <v>1.4</v>
      </c>
      <c r="AU53" s="124"/>
      <c r="AV53" s="124"/>
      <c r="AW53" s="124"/>
      <c r="AX53" s="124"/>
      <c r="AY53" s="124"/>
      <c r="AZ53" s="124"/>
      <c r="BA53" s="124"/>
      <c r="BB53" s="124"/>
      <c r="BC53" s="124"/>
      <c r="BD53" s="124"/>
      <c r="BE53" s="124"/>
      <c r="BF53" s="124"/>
      <c r="BG53" s="124"/>
      <c r="BH53" s="124">
        <f>データ!BI7</f>
        <v>1</v>
      </c>
      <c r="BI53" s="124"/>
      <c r="BJ53" s="124"/>
      <c r="BK53" s="124"/>
      <c r="BL53" s="124"/>
      <c r="BM53" s="124"/>
      <c r="BN53" s="124"/>
      <c r="BO53" s="124"/>
      <c r="BP53" s="124"/>
      <c r="BQ53" s="124"/>
      <c r="BR53" s="124"/>
      <c r="BS53" s="124"/>
      <c r="BT53" s="124"/>
      <c r="BU53" s="124"/>
      <c r="BV53" s="124">
        <f>データ!BJ7</f>
        <v>1.1000000000000001</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51</v>
      </c>
      <c r="DG53" s="124"/>
      <c r="DH53" s="124"/>
      <c r="DI53" s="124"/>
      <c r="DJ53" s="124"/>
      <c r="DK53" s="124"/>
      <c r="DL53" s="124"/>
      <c r="DM53" s="124"/>
      <c r="DN53" s="124"/>
      <c r="DO53" s="124"/>
      <c r="DP53" s="124"/>
      <c r="DQ53" s="124"/>
      <c r="DR53" s="124"/>
      <c r="DS53" s="124"/>
      <c r="DT53" s="124">
        <f>データ!BR7</f>
        <v>67</v>
      </c>
      <c r="DU53" s="124"/>
      <c r="DV53" s="124"/>
      <c r="DW53" s="124"/>
      <c r="DX53" s="124"/>
      <c r="DY53" s="124"/>
      <c r="DZ53" s="124"/>
      <c r="EA53" s="124"/>
      <c r="EB53" s="124"/>
      <c r="EC53" s="124"/>
      <c r="ED53" s="124"/>
      <c r="EE53" s="124"/>
      <c r="EF53" s="124"/>
      <c r="EG53" s="124"/>
      <c r="EH53" s="124">
        <f>データ!BS7</f>
        <v>74</v>
      </c>
      <c r="EI53" s="124"/>
      <c r="EJ53" s="124"/>
      <c r="EK53" s="124"/>
      <c r="EL53" s="124"/>
      <c r="EM53" s="124"/>
      <c r="EN53" s="124"/>
      <c r="EO53" s="124"/>
      <c r="EP53" s="124"/>
      <c r="EQ53" s="124"/>
      <c r="ER53" s="124"/>
      <c r="ES53" s="124"/>
      <c r="ET53" s="124"/>
      <c r="EU53" s="124"/>
      <c r="EV53" s="124">
        <f>データ!BT7</f>
        <v>87</v>
      </c>
      <c r="EW53" s="124"/>
      <c r="EX53" s="124"/>
      <c r="EY53" s="124"/>
      <c r="EZ53" s="124"/>
      <c r="FA53" s="124"/>
      <c r="FB53" s="124"/>
      <c r="FC53" s="124"/>
      <c r="FD53" s="124"/>
      <c r="FE53" s="124"/>
      <c r="FF53" s="124"/>
      <c r="FG53" s="124"/>
      <c r="FH53" s="124"/>
      <c r="FI53" s="124"/>
      <c r="FJ53" s="124">
        <f>データ!BU7</f>
        <v>78.8</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-37.700000000000003</v>
      </c>
      <c r="GU53" s="124"/>
      <c r="GV53" s="124"/>
      <c r="GW53" s="124"/>
      <c r="GX53" s="124"/>
      <c r="GY53" s="124"/>
      <c r="GZ53" s="124"/>
      <c r="HA53" s="124"/>
      <c r="HB53" s="124"/>
      <c r="HC53" s="124"/>
      <c r="HD53" s="124"/>
      <c r="HE53" s="124"/>
      <c r="HF53" s="124"/>
      <c r="HG53" s="124"/>
      <c r="HH53" s="124">
        <f>データ!CC7</f>
        <v>-63.7</v>
      </c>
      <c r="HI53" s="124"/>
      <c r="HJ53" s="124"/>
      <c r="HK53" s="124"/>
      <c r="HL53" s="124"/>
      <c r="HM53" s="124"/>
      <c r="HN53" s="124"/>
      <c r="HO53" s="124"/>
      <c r="HP53" s="124"/>
      <c r="HQ53" s="124"/>
      <c r="HR53" s="124"/>
      <c r="HS53" s="124"/>
      <c r="HT53" s="124"/>
      <c r="HU53" s="124"/>
      <c r="HV53" s="124">
        <f>データ!CD7</f>
        <v>-66.3</v>
      </c>
      <c r="HW53" s="124"/>
      <c r="HX53" s="124"/>
      <c r="HY53" s="124"/>
      <c r="HZ53" s="124"/>
      <c r="IA53" s="124"/>
      <c r="IB53" s="124"/>
      <c r="IC53" s="124"/>
      <c r="ID53" s="124"/>
      <c r="IE53" s="124"/>
      <c r="IF53" s="124"/>
      <c r="IG53" s="124"/>
      <c r="IH53" s="124"/>
      <c r="II53" s="124"/>
      <c r="IJ53" s="124">
        <f>データ!CE7</f>
        <v>-129.80000000000001</v>
      </c>
      <c r="IK53" s="124"/>
      <c r="IL53" s="124"/>
      <c r="IM53" s="124"/>
      <c r="IN53" s="124"/>
      <c r="IO53" s="124"/>
      <c r="IP53" s="124"/>
      <c r="IQ53" s="124"/>
      <c r="IR53" s="124"/>
      <c r="IS53" s="124"/>
      <c r="IT53" s="124"/>
      <c r="IU53" s="124"/>
      <c r="IV53" s="124"/>
      <c r="IW53" s="124"/>
      <c r="IX53" s="124">
        <f>データ!CF7</f>
        <v>-139</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-755</v>
      </c>
      <c r="KI53" s="125"/>
      <c r="KJ53" s="125"/>
      <c r="KK53" s="125"/>
      <c r="KL53" s="125"/>
      <c r="KM53" s="125"/>
      <c r="KN53" s="125"/>
      <c r="KO53" s="125"/>
      <c r="KP53" s="125"/>
      <c r="KQ53" s="125"/>
      <c r="KR53" s="125"/>
      <c r="KS53" s="125"/>
      <c r="KT53" s="125"/>
      <c r="KU53" s="125"/>
      <c r="KV53" s="125">
        <f>データ!CN7</f>
        <v>-1152</v>
      </c>
      <c r="KW53" s="125"/>
      <c r="KX53" s="125"/>
      <c r="KY53" s="125"/>
      <c r="KZ53" s="125"/>
      <c r="LA53" s="125"/>
      <c r="LB53" s="125"/>
      <c r="LC53" s="125"/>
      <c r="LD53" s="125"/>
      <c r="LE53" s="125"/>
      <c r="LF53" s="125"/>
      <c r="LG53" s="125"/>
      <c r="LH53" s="125"/>
      <c r="LI53" s="125"/>
      <c r="LJ53" s="125">
        <f>データ!CO7</f>
        <v>-1208</v>
      </c>
      <c r="LK53" s="125"/>
      <c r="LL53" s="125"/>
      <c r="LM53" s="125"/>
      <c r="LN53" s="125"/>
      <c r="LO53" s="125"/>
      <c r="LP53" s="125"/>
      <c r="LQ53" s="125"/>
      <c r="LR53" s="125"/>
      <c r="LS53" s="125"/>
      <c r="LT53" s="125"/>
      <c r="LU53" s="125"/>
      <c r="LV53" s="125"/>
      <c r="LW53" s="125"/>
      <c r="LX53" s="125">
        <f>データ!CP7</f>
        <v>-1736</v>
      </c>
      <c r="LY53" s="125"/>
      <c r="LZ53" s="125"/>
      <c r="MA53" s="125"/>
      <c r="MB53" s="125"/>
      <c r="MC53" s="125"/>
      <c r="MD53" s="125"/>
      <c r="ME53" s="125"/>
      <c r="MF53" s="125"/>
      <c r="MG53" s="125"/>
      <c r="MH53" s="125"/>
      <c r="MI53" s="125"/>
      <c r="MJ53" s="125"/>
      <c r="MK53" s="125"/>
      <c r="ML53" s="125">
        <f>データ!CQ7</f>
        <v>-2140</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148</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0</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11000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BeNntYlP5CRb6PBZBVUwlNcErbcigheNcDrNM2ig+hmFbOTjTF0y0efYKxs+RpZ88mIp4HyqzXLu7rcLaWrANA==" saltValue="t6KCJfc4JmKd2sz3XGku/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103</v>
      </c>
      <c r="AX5" s="53" t="s">
        <v>104</v>
      </c>
      <c r="AY5" s="53" t="s">
        <v>105</v>
      </c>
      <c r="AZ5" s="53" t="s">
        <v>106</v>
      </c>
      <c r="BA5" s="53" t="s">
        <v>107</v>
      </c>
      <c r="BB5" s="53" t="s">
        <v>108</v>
      </c>
      <c r="BC5" s="53" t="s">
        <v>109</v>
      </c>
      <c r="BD5" s="53" t="s">
        <v>110</v>
      </c>
      <c r="BE5" s="53" t="s">
        <v>111</v>
      </c>
      <c r="BF5" s="53" t="s">
        <v>101</v>
      </c>
      <c r="BG5" s="53" t="s">
        <v>102</v>
      </c>
      <c r="BH5" s="53" t="s">
        <v>112</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103</v>
      </c>
      <c r="CE5" s="53" t="s">
        <v>104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113</v>
      </c>
      <c r="DB5" s="53" t="s">
        <v>105</v>
      </c>
      <c r="DC5" s="53" t="s">
        <v>106</v>
      </c>
      <c r="DD5" s="53" t="s">
        <v>107</v>
      </c>
      <c r="DE5" s="53" t="s">
        <v>108</v>
      </c>
      <c r="DF5" s="53" t="s">
        <v>109</v>
      </c>
      <c r="DG5" s="53" t="s">
        <v>110</v>
      </c>
      <c r="DH5" s="53" t="s">
        <v>111</v>
      </c>
      <c r="DI5" s="146"/>
      <c r="DJ5" s="146"/>
      <c r="DK5" s="53" t="s">
        <v>101</v>
      </c>
      <c r="DL5" s="53" t="s">
        <v>102</v>
      </c>
      <c r="DM5" s="53" t="s">
        <v>112</v>
      </c>
      <c r="DN5" s="53" t="s">
        <v>104</v>
      </c>
      <c r="DO5" s="53" t="s">
        <v>105</v>
      </c>
      <c r="DP5" s="53" t="s">
        <v>106</v>
      </c>
      <c r="DQ5" s="53" t="s">
        <v>107</v>
      </c>
      <c r="DR5" s="53" t="s">
        <v>108</v>
      </c>
      <c r="DS5" s="53" t="s">
        <v>109</v>
      </c>
      <c r="DT5" s="53" t="s">
        <v>110</v>
      </c>
      <c r="DU5" s="53" t="s">
        <v>46</v>
      </c>
      <c r="DV5" s="53" t="s">
        <v>101</v>
      </c>
      <c r="DW5" s="53" t="s">
        <v>102</v>
      </c>
      <c r="DX5" s="53" t="s">
        <v>112</v>
      </c>
      <c r="DY5" s="53" t="s">
        <v>104</v>
      </c>
      <c r="DZ5" s="53" t="s">
        <v>105</v>
      </c>
      <c r="EA5" s="53" t="s">
        <v>106</v>
      </c>
      <c r="EB5" s="53" t="s">
        <v>107</v>
      </c>
      <c r="EC5" s="53" t="s">
        <v>108</v>
      </c>
      <c r="ED5" s="53" t="s">
        <v>109</v>
      </c>
      <c r="EE5" s="53" t="s">
        <v>110</v>
      </c>
      <c r="EF5" s="53" t="s">
        <v>111</v>
      </c>
      <c r="EG5" s="53" t="s">
        <v>114</v>
      </c>
      <c r="EH5" s="53" t="s">
        <v>115</v>
      </c>
      <c r="EI5" s="53" t="s">
        <v>116</v>
      </c>
      <c r="EJ5" s="53" t="s">
        <v>117</v>
      </c>
      <c r="EK5" s="53" t="s">
        <v>118</v>
      </c>
      <c r="EL5" s="53" t="s">
        <v>119</v>
      </c>
      <c r="EM5" s="53" t="s">
        <v>120</v>
      </c>
      <c r="EN5" s="53" t="s">
        <v>121</v>
      </c>
      <c r="EO5" s="53" t="s">
        <v>122</v>
      </c>
      <c r="EP5" s="53" t="s">
        <v>123</v>
      </c>
    </row>
    <row r="6" spans="1:146" s="63" customFormat="1" x14ac:dyDescent="0.15">
      <c r="A6" s="39" t="s">
        <v>124</v>
      </c>
      <c r="B6" s="54">
        <f>B8</f>
        <v>2017</v>
      </c>
      <c r="C6" s="54">
        <f t="shared" ref="C6:X6" si="2">C8</f>
        <v>362077</v>
      </c>
      <c r="D6" s="54">
        <f t="shared" si="2"/>
        <v>47</v>
      </c>
      <c r="E6" s="54">
        <f t="shared" si="2"/>
        <v>11</v>
      </c>
      <c r="F6" s="54">
        <f t="shared" si="2"/>
        <v>1</v>
      </c>
      <c r="G6" s="54">
        <f t="shared" si="2"/>
        <v>2</v>
      </c>
      <c r="H6" s="54" t="str">
        <f>SUBSTITUTE(H8,"　","")</f>
        <v>徳島県美馬市</v>
      </c>
      <c r="I6" s="54" t="str">
        <f t="shared" si="2"/>
        <v>美馬市簡易宿泊施設一の森ヒュッテ</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259</v>
      </c>
      <c r="R6" s="57">
        <f t="shared" si="2"/>
        <v>50</v>
      </c>
      <c r="S6" s="58">
        <f t="shared" si="2"/>
        <v>7507</v>
      </c>
      <c r="T6" s="59" t="str">
        <f t="shared" si="2"/>
        <v>導入なし</v>
      </c>
      <c r="U6" s="55" t="str">
        <f t="shared" si="2"/>
        <v>－</v>
      </c>
      <c r="V6" s="59" t="str">
        <f t="shared" si="2"/>
        <v>無</v>
      </c>
      <c r="W6" s="60">
        <f t="shared" si="2"/>
        <v>0</v>
      </c>
      <c r="X6" s="59" t="str">
        <f t="shared" si="2"/>
        <v>無</v>
      </c>
      <c r="Y6" s="61">
        <f>IF(Y8="-",NA(),Y8)</f>
        <v>140</v>
      </c>
      <c r="Z6" s="61">
        <f t="shared" ref="Z6:AH6" si="3">IF(Z8="-",NA(),Z8)</f>
        <v>65.900000000000006</v>
      </c>
      <c r="AA6" s="61">
        <f t="shared" si="3"/>
        <v>96.6</v>
      </c>
      <c r="AB6" s="61">
        <f t="shared" si="3"/>
        <v>69.099999999999994</v>
      </c>
      <c r="AC6" s="61">
        <f t="shared" si="3"/>
        <v>93.7</v>
      </c>
      <c r="AD6" s="61">
        <f t="shared" si="3"/>
        <v>108.8</v>
      </c>
      <c r="AE6" s="61">
        <f t="shared" si="3"/>
        <v>91.3</v>
      </c>
      <c r="AF6" s="61">
        <f t="shared" si="3"/>
        <v>91.8</v>
      </c>
      <c r="AG6" s="61">
        <f t="shared" si="3"/>
        <v>93.3</v>
      </c>
      <c r="AH6" s="61">
        <f t="shared" si="3"/>
        <v>94.6</v>
      </c>
      <c r="AI6" s="61" t="str">
        <f>IF(AI8="-","【-】","【"&amp;SUBSTITUTE(TEXT(AI8,"#,##0.0"),"-","△")&amp;"】")</f>
        <v>【108.5】</v>
      </c>
      <c r="AJ6" s="61">
        <f>IF(AJ8="-",NA(),AJ8)</f>
        <v>65.099999999999994</v>
      </c>
      <c r="AK6" s="61">
        <f t="shared" ref="AK6:AS6" si="4">IF(AK8="-",NA(),AK8)</f>
        <v>4.8</v>
      </c>
      <c r="AL6" s="61">
        <f t="shared" si="4"/>
        <v>35.1</v>
      </c>
      <c r="AM6" s="61">
        <f t="shared" si="4"/>
        <v>25.6</v>
      </c>
      <c r="AN6" s="61">
        <f t="shared" si="4"/>
        <v>51.8</v>
      </c>
      <c r="AO6" s="61">
        <f t="shared" si="4"/>
        <v>26.8</v>
      </c>
      <c r="AP6" s="61">
        <f t="shared" si="4"/>
        <v>24.8</v>
      </c>
      <c r="AQ6" s="61">
        <f t="shared" si="4"/>
        <v>25.9</v>
      </c>
      <c r="AR6" s="61">
        <f t="shared" si="4"/>
        <v>25.2</v>
      </c>
      <c r="AS6" s="61">
        <f t="shared" si="4"/>
        <v>27.3</v>
      </c>
      <c r="AT6" s="61" t="str">
        <f>IF(AT8="-","【-】","【"&amp;SUBSTITUTE(TEXT(AT8,"#,##0.0"),"-","△")&amp;"】")</f>
        <v>【25.4】</v>
      </c>
      <c r="AU6" s="56">
        <f>IF(AU8="-",NA(),AU8)</f>
        <v>6772</v>
      </c>
      <c r="AV6" s="56">
        <f t="shared" ref="AV6:BD6" si="5">IF(AV8="-",NA(),AV8)</f>
        <v>609</v>
      </c>
      <c r="AW6" s="56">
        <f t="shared" si="5"/>
        <v>4365</v>
      </c>
      <c r="AX6" s="56">
        <f t="shared" si="5"/>
        <v>4466</v>
      </c>
      <c r="AY6" s="56">
        <f t="shared" si="5"/>
        <v>9307</v>
      </c>
      <c r="AZ6" s="56">
        <f t="shared" si="5"/>
        <v>2179</v>
      </c>
      <c r="BA6" s="56">
        <f t="shared" si="5"/>
        <v>2500</v>
      </c>
      <c r="BB6" s="56">
        <f t="shared" si="5"/>
        <v>2895</v>
      </c>
      <c r="BC6" s="56">
        <f t="shared" si="5"/>
        <v>2798</v>
      </c>
      <c r="BD6" s="56">
        <f t="shared" si="5"/>
        <v>2646</v>
      </c>
      <c r="BE6" s="56" t="str">
        <f>IF(BE8="-","【-】","【"&amp;SUBSTITUTE(TEXT(BE8,"#,##0"),"-","△")&amp;"】")</f>
        <v>【6,552】</v>
      </c>
      <c r="BF6" s="61">
        <f>IF(BF8="-",NA(),BF8)</f>
        <v>1.6</v>
      </c>
      <c r="BG6" s="61">
        <f t="shared" ref="BG6:BO6" si="6">IF(BG8="-",NA(),BG8)</f>
        <v>1.3</v>
      </c>
      <c r="BH6" s="61">
        <f t="shared" si="6"/>
        <v>1.4</v>
      </c>
      <c r="BI6" s="61">
        <f t="shared" si="6"/>
        <v>1</v>
      </c>
      <c r="BJ6" s="61">
        <f t="shared" si="6"/>
        <v>1.1000000000000001</v>
      </c>
      <c r="BK6" s="61">
        <f t="shared" si="6"/>
        <v>23.3</v>
      </c>
      <c r="BL6" s="61">
        <f t="shared" si="6"/>
        <v>22.7</v>
      </c>
      <c r="BM6" s="61">
        <f t="shared" si="6"/>
        <v>23.4</v>
      </c>
      <c r="BN6" s="61">
        <f t="shared" si="6"/>
        <v>22.8</v>
      </c>
      <c r="BO6" s="61">
        <f t="shared" si="6"/>
        <v>23.5</v>
      </c>
      <c r="BP6" s="61" t="str">
        <f>IF(BP8="-","【-】","【"&amp;SUBSTITUTE(TEXT(BP8,"#,##0.0"),"-","△")&amp;"】")</f>
        <v>【22.1】</v>
      </c>
      <c r="BQ6" s="61">
        <f>IF(BQ8="-",NA(),BQ8)</f>
        <v>51</v>
      </c>
      <c r="BR6" s="61">
        <f t="shared" ref="BR6:BZ6" si="7">IF(BR8="-",NA(),BR8)</f>
        <v>67</v>
      </c>
      <c r="BS6" s="61">
        <f t="shared" si="7"/>
        <v>74</v>
      </c>
      <c r="BT6" s="61">
        <f t="shared" si="7"/>
        <v>87</v>
      </c>
      <c r="BU6" s="61">
        <f t="shared" si="7"/>
        <v>78.8</v>
      </c>
      <c r="BV6" s="61">
        <f t="shared" si="7"/>
        <v>33.9</v>
      </c>
      <c r="BW6" s="61">
        <f t="shared" si="7"/>
        <v>35.1</v>
      </c>
      <c r="BX6" s="61">
        <f t="shared" si="7"/>
        <v>35.4</v>
      </c>
      <c r="BY6" s="61">
        <f t="shared" si="7"/>
        <v>37.299999999999997</v>
      </c>
      <c r="BZ6" s="61">
        <f t="shared" si="7"/>
        <v>33.799999999999997</v>
      </c>
      <c r="CA6" s="61" t="str">
        <f>IF(CA8="-","【-】","【"&amp;SUBSTITUTE(TEXT(CA8,"#,##0.0"),"-","△")&amp;"】")</f>
        <v>【37.1】</v>
      </c>
      <c r="CB6" s="61">
        <f>IF(CB8="-",NA(),CB8)</f>
        <v>-37.700000000000003</v>
      </c>
      <c r="CC6" s="61">
        <f t="shared" ref="CC6:CK6" si="8">IF(CC8="-",NA(),CC8)</f>
        <v>-63.7</v>
      </c>
      <c r="CD6" s="61">
        <f t="shared" si="8"/>
        <v>-66.3</v>
      </c>
      <c r="CE6" s="61">
        <f t="shared" si="8"/>
        <v>-129.80000000000001</v>
      </c>
      <c r="CF6" s="61">
        <f t="shared" si="8"/>
        <v>-139</v>
      </c>
      <c r="CG6" s="61">
        <f t="shared" si="8"/>
        <v>-1934.5</v>
      </c>
      <c r="CH6" s="61">
        <f t="shared" si="8"/>
        <v>-17.5</v>
      </c>
      <c r="CI6" s="61">
        <f t="shared" si="8"/>
        <v>-15.9</v>
      </c>
      <c r="CJ6" s="61">
        <f t="shared" si="8"/>
        <v>-17.7</v>
      </c>
      <c r="CK6" s="61">
        <f t="shared" si="8"/>
        <v>-33.5</v>
      </c>
      <c r="CL6" s="61" t="str">
        <f>IF(CL8="-","【-】","【"&amp;SUBSTITUTE(TEXT(CL8,"#,##0.0"),"-","△")&amp;"】")</f>
        <v>【△21.3】</v>
      </c>
      <c r="CM6" s="56">
        <f>IF(CM8="-",NA(),CM8)</f>
        <v>-755</v>
      </c>
      <c r="CN6" s="56">
        <f t="shared" ref="CN6:CV6" si="9">IF(CN8="-",NA(),CN8)</f>
        <v>-1152</v>
      </c>
      <c r="CO6" s="56">
        <f t="shared" si="9"/>
        <v>-1208</v>
      </c>
      <c r="CP6" s="56">
        <f t="shared" si="9"/>
        <v>-1736</v>
      </c>
      <c r="CQ6" s="56">
        <f t="shared" si="9"/>
        <v>-2140</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125</v>
      </c>
      <c r="DI6" s="57">
        <f t="shared" ref="DI6:DJ6" si="10">DI8</f>
        <v>0</v>
      </c>
      <c r="DJ6" s="57">
        <f t="shared" si="10"/>
        <v>11000</v>
      </c>
      <c r="DK6" s="61"/>
      <c r="DL6" s="61"/>
      <c r="DM6" s="61"/>
      <c r="DN6" s="61"/>
      <c r="DO6" s="61"/>
      <c r="DP6" s="61"/>
      <c r="DQ6" s="61"/>
      <c r="DR6" s="61"/>
      <c r="DS6" s="61"/>
      <c r="DT6" s="61"/>
      <c r="DU6" s="61" t="s">
        <v>126</v>
      </c>
      <c r="DV6" s="61">
        <f>IF(DV8="-",NA(),DV8)</f>
        <v>0</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1E-4</v>
      </c>
      <c r="EH6" s="62">
        <f t="shared" ref="EH6:EP6" si="12">IF(EH8="-",NA(),EH8)</f>
        <v>1E-4</v>
      </c>
      <c r="EI6" s="62">
        <f t="shared" si="12"/>
        <v>1E-4</v>
      </c>
      <c r="EJ6" s="62">
        <f t="shared" si="12"/>
        <v>1E-4</v>
      </c>
      <c r="EK6" s="62">
        <f t="shared" si="12"/>
        <v>1E-4</v>
      </c>
      <c r="EL6" s="62">
        <f t="shared" si="12"/>
        <v>4.1399999999999999E-2</v>
      </c>
      <c r="EM6" s="62">
        <f t="shared" si="12"/>
        <v>1.3299999999999999E-2</v>
      </c>
      <c r="EN6" s="62">
        <f t="shared" si="12"/>
        <v>2.4299999999999999E-2</v>
      </c>
      <c r="EO6" s="62">
        <f t="shared" si="12"/>
        <v>2.1899999999999999E-2</v>
      </c>
      <c r="EP6" s="62">
        <f t="shared" si="12"/>
        <v>3.5900000000000001E-2</v>
      </c>
    </row>
    <row r="7" spans="1:146" s="63" customFormat="1" x14ac:dyDescent="0.15">
      <c r="A7" s="39" t="s">
        <v>127</v>
      </c>
      <c r="B7" s="54">
        <f t="shared" ref="B7:X7" si="13">B8</f>
        <v>2017</v>
      </c>
      <c r="C7" s="54">
        <f t="shared" si="13"/>
        <v>362077</v>
      </c>
      <c r="D7" s="54">
        <f t="shared" si="13"/>
        <v>47</v>
      </c>
      <c r="E7" s="54">
        <f t="shared" si="13"/>
        <v>11</v>
      </c>
      <c r="F7" s="54">
        <f t="shared" si="13"/>
        <v>1</v>
      </c>
      <c r="G7" s="54">
        <f t="shared" si="13"/>
        <v>2</v>
      </c>
      <c r="H7" s="54" t="str">
        <f t="shared" si="13"/>
        <v>徳島県　美馬市</v>
      </c>
      <c r="I7" s="54" t="str">
        <f t="shared" si="13"/>
        <v>美馬市簡易宿泊施設一の森ヒュッテ</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259</v>
      </c>
      <c r="R7" s="57">
        <f t="shared" si="13"/>
        <v>50</v>
      </c>
      <c r="S7" s="58">
        <f t="shared" si="13"/>
        <v>7507</v>
      </c>
      <c r="T7" s="59" t="str">
        <f t="shared" si="13"/>
        <v>導入なし</v>
      </c>
      <c r="U7" s="55" t="str">
        <f t="shared" si="13"/>
        <v>－</v>
      </c>
      <c r="V7" s="59" t="str">
        <f t="shared" si="13"/>
        <v>無</v>
      </c>
      <c r="W7" s="60">
        <f t="shared" si="13"/>
        <v>0</v>
      </c>
      <c r="X7" s="59" t="str">
        <f t="shared" si="13"/>
        <v>無</v>
      </c>
      <c r="Y7" s="61">
        <f>Y8</f>
        <v>140</v>
      </c>
      <c r="Z7" s="61">
        <f t="shared" ref="Z7:AH7" si="14">Z8</f>
        <v>65.900000000000006</v>
      </c>
      <c r="AA7" s="61">
        <f t="shared" si="14"/>
        <v>96.6</v>
      </c>
      <c r="AB7" s="61">
        <f t="shared" si="14"/>
        <v>69.099999999999994</v>
      </c>
      <c r="AC7" s="61">
        <f t="shared" si="14"/>
        <v>93.7</v>
      </c>
      <c r="AD7" s="61">
        <f t="shared" si="14"/>
        <v>108.8</v>
      </c>
      <c r="AE7" s="61">
        <f t="shared" si="14"/>
        <v>91.3</v>
      </c>
      <c r="AF7" s="61">
        <f t="shared" si="14"/>
        <v>91.8</v>
      </c>
      <c r="AG7" s="61">
        <f t="shared" si="14"/>
        <v>93.3</v>
      </c>
      <c r="AH7" s="61">
        <f t="shared" si="14"/>
        <v>94.6</v>
      </c>
      <c r="AI7" s="61"/>
      <c r="AJ7" s="61">
        <f>AJ8</f>
        <v>65.099999999999994</v>
      </c>
      <c r="AK7" s="61">
        <f t="shared" ref="AK7:AS7" si="15">AK8</f>
        <v>4.8</v>
      </c>
      <c r="AL7" s="61">
        <f t="shared" si="15"/>
        <v>35.1</v>
      </c>
      <c r="AM7" s="61">
        <f t="shared" si="15"/>
        <v>25.6</v>
      </c>
      <c r="AN7" s="61">
        <f t="shared" si="15"/>
        <v>51.8</v>
      </c>
      <c r="AO7" s="61">
        <f t="shared" si="15"/>
        <v>26.8</v>
      </c>
      <c r="AP7" s="61">
        <f t="shared" si="15"/>
        <v>24.8</v>
      </c>
      <c r="AQ7" s="61">
        <f t="shared" si="15"/>
        <v>25.9</v>
      </c>
      <c r="AR7" s="61">
        <f t="shared" si="15"/>
        <v>25.2</v>
      </c>
      <c r="AS7" s="61">
        <f t="shared" si="15"/>
        <v>27.3</v>
      </c>
      <c r="AT7" s="61"/>
      <c r="AU7" s="56">
        <f>AU8</f>
        <v>6772</v>
      </c>
      <c r="AV7" s="56">
        <f t="shared" ref="AV7:BD7" si="16">AV8</f>
        <v>609</v>
      </c>
      <c r="AW7" s="56">
        <f t="shared" si="16"/>
        <v>4365</v>
      </c>
      <c r="AX7" s="56">
        <f t="shared" si="16"/>
        <v>4466</v>
      </c>
      <c r="AY7" s="56">
        <f t="shared" si="16"/>
        <v>9307</v>
      </c>
      <c r="AZ7" s="56">
        <f t="shared" si="16"/>
        <v>2179</v>
      </c>
      <c r="BA7" s="56">
        <f t="shared" si="16"/>
        <v>2500</v>
      </c>
      <c r="BB7" s="56">
        <f t="shared" si="16"/>
        <v>2895</v>
      </c>
      <c r="BC7" s="56">
        <f t="shared" si="16"/>
        <v>2798</v>
      </c>
      <c r="BD7" s="56">
        <f t="shared" si="16"/>
        <v>2646</v>
      </c>
      <c r="BE7" s="56"/>
      <c r="BF7" s="61">
        <f>BF8</f>
        <v>1.6</v>
      </c>
      <c r="BG7" s="61">
        <f t="shared" ref="BG7:BO7" si="17">BG8</f>
        <v>1.3</v>
      </c>
      <c r="BH7" s="61">
        <f t="shared" si="17"/>
        <v>1.4</v>
      </c>
      <c r="BI7" s="61">
        <f t="shared" si="17"/>
        <v>1</v>
      </c>
      <c r="BJ7" s="61">
        <f t="shared" si="17"/>
        <v>1.1000000000000001</v>
      </c>
      <c r="BK7" s="61">
        <f t="shared" si="17"/>
        <v>23.3</v>
      </c>
      <c r="BL7" s="61">
        <f t="shared" si="17"/>
        <v>22.7</v>
      </c>
      <c r="BM7" s="61">
        <f t="shared" si="17"/>
        <v>23.4</v>
      </c>
      <c r="BN7" s="61">
        <f t="shared" si="17"/>
        <v>22.8</v>
      </c>
      <c r="BO7" s="61">
        <f t="shared" si="17"/>
        <v>23.5</v>
      </c>
      <c r="BP7" s="61"/>
      <c r="BQ7" s="61">
        <f>BQ8</f>
        <v>51</v>
      </c>
      <c r="BR7" s="61">
        <f t="shared" ref="BR7:BZ7" si="18">BR8</f>
        <v>67</v>
      </c>
      <c r="BS7" s="61">
        <f t="shared" si="18"/>
        <v>74</v>
      </c>
      <c r="BT7" s="61">
        <f t="shared" si="18"/>
        <v>87</v>
      </c>
      <c r="BU7" s="61">
        <f t="shared" si="18"/>
        <v>78.8</v>
      </c>
      <c r="BV7" s="61">
        <f t="shared" si="18"/>
        <v>33.9</v>
      </c>
      <c r="BW7" s="61">
        <f t="shared" si="18"/>
        <v>35.1</v>
      </c>
      <c r="BX7" s="61">
        <f t="shared" si="18"/>
        <v>35.4</v>
      </c>
      <c r="BY7" s="61">
        <f t="shared" si="18"/>
        <v>37.299999999999997</v>
      </c>
      <c r="BZ7" s="61">
        <f t="shared" si="18"/>
        <v>33.799999999999997</v>
      </c>
      <c r="CA7" s="61"/>
      <c r="CB7" s="61">
        <f>CB8</f>
        <v>-37.700000000000003</v>
      </c>
      <c r="CC7" s="61">
        <f t="shared" ref="CC7:CK7" si="19">CC8</f>
        <v>-63.7</v>
      </c>
      <c r="CD7" s="61">
        <f t="shared" si="19"/>
        <v>-66.3</v>
      </c>
      <c r="CE7" s="61">
        <f t="shared" si="19"/>
        <v>-129.80000000000001</v>
      </c>
      <c r="CF7" s="61">
        <f t="shared" si="19"/>
        <v>-139</v>
      </c>
      <c r="CG7" s="61">
        <f t="shared" si="19"/>
        <v>-1934.5</v>
      </c>
      <c r="CH7" s="61">
        <f t="shared" si="19"/>
        <v>-17.5</v>
      </c>
      <c r="CI7" s="61">
        <f t="shared" si="19"/>
        <v>-15.9</v>
      </c>
      <c r="CJ7" s="61">
        <f t="shared" si="19"/>
        <v>-17.7</v>
      </c>
      <c r="CK7" s="61">
        <f t="shared" si="19"/>
        <v>-33.5</v>
      </c>
      <c r="CL7" s="61"/>
      <c r="CM7" s="56">
        <f>CM8</f>
        <v>-755</v>
      </c>
      <c r="CN7" s="56">
        <f t="shared" ref="CN7:CV7" si="20">CN8</f>
        <v>-1152</v>
      </c>
      <c r="CO7" s="56">
        <f t="shared" si="20"/>
        <v>-1208</v>
      </c>
      <c r="CP7" s="56">
        <f t="shared" si="20"/>
        <v>-1736</v>
      </c>
      <c r="CQ7" s="56">
        <f t="shared" si="20"/>
        <v>-2140</v>
      </c>
      <c r="CR7" s="56">
        <f t="shared" si="20"/>
        <v>-5760</v>
      </c>
      <c r="CS7" s="56">
        <f t="shared" si="20"/>
        <v>-6167</v>
      </c>
      <c r="CT7" s="56">
        <f t="shared" si="20"/>
        <v>-9455</v>
      </c>
      <c r="CU7" s="56">
        <f t="shared" si="20"/>
        <v>-9799</v>
      </c>
      <c r="CV7" s="56">
        <f t="shared" si="20"/>
        <v>-10359</v>
      </c>
      <c r="CW7" s="56"/>
      <c r="CX7" s="61" t="s">
        <v>128</v>
      </c>
      <c r="CY7" s="61" t="s">
        <v>128</v>
      </c>
      <c r="CZ7" s="61" t="s">
        <v>128</v>
      </c>
      <c r="DA7" s="61" t="s">
        <v>128</v>
      </c>
      <c r="DB7" s="61" t="s">
        <v>128</v>
      </c>
      <c r="DC7" s="61" t="s">
        <v>128</v>
      </c>
      <c r="DD7" s="61" t="s">
        <v>128</v>
      </c>
      <c r="DE7" s="61" t="s">
        <v>128</v>
      </c>
      <c r="DF7" s="61" t="s">
        <v>128</v>
      </c>
      <c r="DG7" s="61" t="s">
        <v>126</v>
      </c>
      <c r="DH7" s="61"/>
      <c r="DI7" s="57">
        <f>DI8</f>
        <v>0</v>
      </c>
      <c r="DJ7" s="57">
        <f>DJ8</f>
        <v>11000</v>
      </c>
      <c r="DK7" s="61" t="s">
        <v>128</v>
      </c>
      <c r="DL7" s="61" t="s">
        <v>128</v>
      </c>
      <c r="DM7" s="61" t="s">
        <v>128</v>
      </c>
      <c r="DN7" s="61" t="s">
        <v>128</v>
      </c>
      <c r="DO7" s="61" t="s">
        <v>128</v>
      </c>
      <c r="DP7" s="61" t="s">
        <v>128</v>
      </c>
      <c r="DQ7" s="61" t="s">
        <v>128</v>
      </c>
      <c r="DR7" s="61" t="s">
        <v>128</v>
      </c>
      <c r="DS7" s="61" t="s">
        <v>128</v>
      </c>
      <c r="DT7" s="61" t="s">
        <v>126</v>
      </c>
      <c r="DU7" s="61"/>
      <c r="DV7" s="61">
        <f>DV8</f>
        <v>0</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362077</v>
      </c>
      <c r="D8" s="64">
        <v>47</v>
      </c>
      <c r="E8" s="64">
        <v>11</v>
      </c>
      <c r="F8" s="64">
        <v>1</v>
      </c>
      <c r="G8" s="64">
        <v>2</v>
      </c>
      <c r="H8" s="64" t="s">
        <v>129</v>
      </c>
      <c r="I8" s="64" t="s">
        <v>130</v>
      </c>
      <c r="J8" s="64" t="s">
        <v>131</v>
      </c>
      <c r="K8" s="64" t="s">
        <v>132</v>
      </c>
      <c r="L8" s="64" t="s">
        <v>133</v>
      </c>
      <c r="M8" s="64" t="s">
        <v>134</v>
      </c>
      <c r="N8" s="64" t="s">
        <v>135</v>
      </c>
      <c r="O8" s="65" t="s">
        <v>136</v>
      </c>
      <c r="P8" s="65" t="s">
        <v>136</v>
      </c>
      <c r="Q8" s="66">
        <v>259</v>
      </c>
      <c r="R8" s="66">
        <v>50</v>
      </c>
      <c r="S8" s="67">
        <v>7507</v>
      </c>
      <c r="T8" s="68" t="s">
        <v>137</v>
      </c>
      <c r="U8" s="65" t="s">
        <v>138</v>
      </c>
      <c r="V8" s="68" t="s">
        <v>139</v>
      </c>
      <c r="W8" s="69">
        <v>0</v>
      </c>
      <c r="X8" s="68" t="s">
        <v>139</v>
      </c>
      <c r="Y8" s="70">
        <v>140</v>
      </c>
      <c r="Z8" s="70">
        <v>65.900000000000006</v>
      </c>
      <c r="AA8" s="70">
        <v>96.6</v>
      </c>
      <c r="AB8" s="70">
        <v>69.099999999999994</v>
      </c>
      <c r="AC8" s="70">
        <v>93.7</v>
      </c>
      <c r="AD8" s="70">
        <v>108.8</v>
      </c>
      <c r="AE8" s="70">
        <v>91.3</v>
      </c>
      <c r="AF8" s="70">
        <v>91.8</v>
      </c>
      <c r="AG8" s="70">
        <v>93.3</v>
      </c>
      <c r="AH8" s="70">
        <v>94.6</v>
      </c>
      <c r="AI8" s="70">
        <v>108.5</v>
      </c>
      <c r="AJ8" s="70">
        <v>65.099999999999994</v>
      </c>
      <c r="AK8" s="70">
        <v>4.8</v>
      </c>
      <c r="AL8" s="70">
        <v>35.1</v>
      </c>
      <c r="AM8" s="70">
        <v>25.6</v>
      </c>
      <c r="AN8" s="70">
        <v>51.8</v>
      </c>
      <c r="AO8" s="70">
        <v>26.8</v>
      </c>
      <c r="AP8" s="70">
        <v>24.8</v>
      </c>
      <c r="AQ8" s="70">
        <v>25.9</v>
      </c>
      <c r="AR8" s="70">
        <v>25.2</v>
      </c>
      <c r="AS8" s="70">
        <v>27.3</v>
      </c>
      <c r="AT8" s="70">
        <v>25.4</v>
      </c>
      <c r="AU8" s="71">
        <v>6772</v>
      </c>
      <c r="AV8" s="71">
        <v>609</v>
      </c>
      <c r="AW8" s="71">
        <v>4365</v>
      </c>
      <c r="AX8" s="71">
        <v>4466</v>
      </c>
      <c r="AY8" s="71">
        <v>9307</v>
      </c>
      <c r="AZ8" s="71">
        <v>2179</v>
      </c>
      <c r="BA8" s="71">
        <v>2500</v>
      </c>
      <c r="BB8" s="71">
        <v>2895</v>
      </c>
      <c r="BC8" s="71">
        <v>2798</v>
      </c>
      <c r="BD8" s="71">
        <v>2646</v>
      </c>
      <c r="BE8" s="71">
        <v>6552</v>
      </c>
      <c r="BF8" s="70">
        <v>1.6</v>
      </c>
      <c r="BG8" s="70">
        <v>1.3</v>
      </c>
      <c r="BH8" s="70">
        <v>1.4</v>
      </c>
      <c r="BI8" s="70">
        <v>1</v>
      </c>
      <c r="BJ8" s="70">
        <v>1.1000000000000001</v>
      </c>
      <c r="BK8" s="70">
        <v>23.3</v>
      </c>
      <c r="BL8" s="70">
        <v>22.7</v>
      </c>
      <c r="BM8" s="70">
        <v>23.4</v>
      </c>
      <c r="BN8" s="70">
        <v>22.8</v>
      </c>
      <c r="BO8" s="70">
        <v>23.5</v>
      </c>
      <c r="BP8" s="70">
        <v>22.1</v>
      </c>
      <c r="BQ8" s="70">
        <v>51</v>
      </c>
      <c r="BR8" s="70">
        <v>67</v>
      </c>
      <c r="BS8" s="70">
        <v>74</v>
      </c>
      <c r="BT8" s="70">
        <v>87</v>
      </c>
      <c r="BU8" s="70">
        <v>78.8</v>
      </c>
      <c r="BV8" s="70">
        <v>33.9</v>
      </c>
      <c r="BW8" s="70">
        <v>35.1</v>
      </c>
      <c r="BX8" s="70">
        <v>35.4</v>
      </c>
      <c r="BY8" s="70">
        <v>37.299999999999997</v>
      </c>
      <c r="BZ8" s="70">
        <v>33.799999999999997</v>
      </c>
      <c r="CA8" s="70">
        <v>37.1</v>
      </c>
      <c r="CB8" s="70">
        <v>-37.700000000000003</v>
      </c>
      <c r="CC8" s="70">
        <v>-63.7</v>
      </c>
      <c r="CD8" s="70">
        <v>-66.3</v>
      </c>
      <c r="CE8" s="72">
        <v>-129.80000000000001</v>
      </c>
      <c r="CF8" s="72">
        <v>-139</v>
      </c>
      <c r="CG8" s="70">
        <v>-1934.5</v>
      </c>
      <c r="CH8" s="70">
        <v>-17.5</v>
      </c>
      <c r="CI8" s="70">
        <v>-15.9</v>
      </c>
      <c r="CJ8" s="70">
        <v>-17.7</v>
      </c>
      <c r="CK8" s="70">
        <v>-33.5</v>
      </c>
      <c r="CL8" s="70">
        <v>-21.3</v>
      </c>
      <c r="CM8" s="71">
        <v>-755</v>
      </c>
      <c r="CN8" s="71">
        <v>-1152</v>
      </c>
      <c r="CO8" s="71">
        <v>-1208</v>
      </c>
      <c r="CP8" s="71">
        <v>-1736</v>
      </c>
      <c r="CQ8" s="71">
        <v>-2140</v>
      </c>
      <c r="CR8" s="71">
        <v>-5760</v>
      </c>
      <c r="CS8" s="71">
        <v>-6167</v>
      </c>
      <c r="CT8" s="71">
        <v>-9455</v>
      </c>
      <c r="CU8" s="71">
        <v>-9799</v>
      </c>
      <c r="CV8" s="71">
        <v>-10359</v>
      </c>
      <c r="CW8" s="71">
        <v>-10266</v>
      </c>
      <c r="CX8" s="70" t="s">
        <v>140</v>
      </c>
      <c r="CY8" s="70" t="s">
        <v>140</v>
      </c>
      <c r="CZ8" s="70" t="s">
        <v>140</v>
      </c>
      <c r="DA8" s="70" t="s">
        <v>140</v>
      </c>
      <c r="DB8" s="70" t="s">
        <v>140</v>
      </c>
      <c r="DC8" s="70" t="s">
        <v>140</v>
      </c>
      <c r="DD8" s="70" t="s">
        <v>140</v>
      </c>
      <c r="DE8" s="70" t="s">
        <v>140</v>
      </c>
      <c r="DF8" s="70" t="s">
        <v>140</v>
      </c>
      <c r="DG8" s="70" t="s">
        <v>140</v>
      </c>
      <c r="DH8" s="70" t="s">
        <v>140</v>
      </c>
      <c r="DI8" s="66">
        <v>0</v>
      </c>
      <c r="DJ8" s="66">
        <v>11000</v>
      </c>
      <c r="DK8" s="70" t="s">
        <v>140</v>
      </c>
      <c r="DL8" s="70" t="s">
        <v>140</v>
      </c>
      <c r="DM8" s="70" t="s">
        <v>140</v>
      </c>
      <c r="DN8" s="70" t="s">
        <v>140</v>
      </c>
      <c r="DO8" s="70" t="s">
        <v>140</v>
      </c>
      <c r="DP8" s="70" t="s">
        <v>140</v>
      </c>
      <c r="DQ8" s="70" t="s">
        <v>140</v>
      </c>
      <c r="DR8" s="70" t="s">
        <v>140</v>
      </c>
      <c r="DS8" s="70" t="s">
        <v>140</v>
      </c>
      <c r="DT8" s="70" t="s">
        <v>140</v>
      </c>
      <c r="DU8" s="70" t="s">
        <v>140</v>
      </c>
      <c r="DV8" s="70">
        <v>0</v>
      </c>
      <c r="DW8" s="70">
        <v>0</v>
      </c>
      <c r="DX8" s="70">
        <v>0</v>
      </c>
      <c r="DY8" s="70">
        <v>0</v>
      </c>
      <c r="DZ8" s="70">
        <v>0</v>
      </c>
      <c r="EA8" s="70">
        <v>51.6</v>
      </c>
      <c r="EB8" s="70">
        <v>34.1</v>
      </c>
      <c r="EC8" s="70">
        <v>20.3</v>
      </c>
      <c r="ED8" s="70">
        <v>44.7</v>
      </c>
      <c r="EE8" s="70">
        <v>33.299999999999997</v>
      </c>
      <c r="EF8" s="70">
        <v>31.1</v>
      </c>
      <c r="EG8" s="73">
        <v>1E-4</v>
      </c>
      <c r="EH8" s="74">
        <v>1E-4</v>
      </c>
      <c r="EI8" s="74">
        <v>1E-4</v>
      </c>
      <c r="EJ8" s="74">
        <v>1E-4</v>
      </c>
      <c r="EK8" s="74">
        <v>1E-4</v>
      </c>
      <c r="EL8" s="74">
        <v>4.1399999999999999E-2</v>
      </c>
      <c r="EM8" s="74">
        <v>1.3299999999999999E-2</v>
      </c>
      <c r="EN8" s="74">
        <v>2.4299999999999999E-2</v>
      </c>
      <c r="EO8" s="74">
        <v>2.1899999999999999E-2</v>
      </c>
      <c r="EP8" s="74">
        <v>3.5900000000000001E-2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141</v>
      </c>
      <c r="C10" s="79" t="s">
        <v>142</v>
      </c>
      <c r="D10" s="79" t="s">
        <v>143</v>
      </c>
      <c r="E10" s="79" t="s">
        <v>144</v>
      </c>
      <c r="F10" s="79" t="s">
        <v>145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2019-02-22T09:06:05Z</cp:lastPrinted>
  <dcterms:created xsi:type="dcterms:W3CDTF">2018-12-07T10:26:22Z</dcterms:created>
  <dcterms:modified xsi:type="dcterms:W3CDTF">2019-02-25T00:21:13Z</dcterms:modified>
  <cp:category/>
</cp:coreProperties>
</file>