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30\◆経営比較分析表\【未】310204〆_\01.回答\"/>
    </mc:Choice>
  </mc:AlternateContent>
  <workbookProtection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LT18" i="5"/>
  <c r="LK18" i="5"/>
  <c r="LJ18" i="5"/>
  <c r="LG18" i="5"/>
  <c r="LA18" i="5"/>
  <c r="KZ18" i="5"/>
  <c r="KF18" i="5"/>
  <c r="KE18" i="5"/>
  <c r="KD18" i="5"/>
  <c r="KC18" i="5"/>
  <c r="KB18" i="5"/>
  <c r="JV18" i="5"/>
  <c r="JT18" i="5"/>
  <c r="JR18" i="5"/>
  <c r="JL18" i="5"/>
  <c r="JH18" i="5"/>
  <c r="JB18" i="5"/>
  <c r="IY18" i="5"/>
  <c r="IX18" i="5"/>
  <c r="IG18" i="5"/>
  <c r="IF18" i="5"/>
  <c r="IE18" i="5"/>
  <c r="ID18" i="5"/>
  <c r="IC18" i="5"/>
  <c r="HW18" i="5"/>
  <c r="HS18" i="5"/>
  <c r="HM18" i="5"/>
  <c r="HJ18" i="5"/>
  <c r="HI18" i="5"/>
  <c r="HB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E16" i="5"/>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M12" i="5"/>
  <c r="ML12" i="5"/>
  <c r="ME12" i="5"/>
  <c r="MD12" i="5"/>
  <c r="MC12" i="5"/>
  <c r="MB12" i="5"/>
  <c r="MA12" i="5"/>
  <c r="LT12" i="5"/>
  <c r="LR12" i="5"/>
  <c r="LK12" i="5"/>
  <c r="LI12" i="5"/>
  <c r="LH12" i="5"/>
  <c r="KY12" i="5"/>
  <c r="KX12" i="5"/>
  <c r="KF12" i="5"/>
  <c r="KE12" i="5"/>
  <c r="KD12" i="5"/>
  <c r="KC12" i="5"/>
  <c r="KB12" i="5"/>
  <c r="JV12" i="5"/>
  <c r="JT12" i="5"/>
  <c r="JS12" i="5"/>
  <c r="JJ12" i="5"/>
  <c r="JI12" i="5"/>
  <c r="JA12" i="5"/>
  <c r="IZ12" i="5"/>
  <c r="IX12" i="5"/>
  <c r="IN12" i="5"/>
  <c r="IG12" i="5"/>
  <c r="IF12" i="5"/>
  <c r="IE12" i="5"/>
  <c r="ID12" i="5"/>
  <c r="IC12" i="5"/>
  <c r="HU12" i="5"/>
  <c r="HT12" i="5"/>
  <c r="HL12" i="5"/>
  <c r="HK12" i="5"/>
  <c r="HI12" i="5"/>
  <c r="GZ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P18" i="5" s="1"/>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AR6" i="5"/>
  <c r="AQ6" i="5"/>
  <c r="AP6" i="5"/>
  <c r="N15" i="4" s="1"/>
  <c r="AO6" i="5"/>
  <c r="AN6" i="5"/>
  <c r="AM6" i="5"/>
  <c r="H15" i="4" s="1"/>
  <c r="AL6" i="5"/>
  <c r="F15" i="4" s="1"/>
  <c r="AK6" i="5"/>
  <c r="N14" i="4" s="1"/>
  <c r="AJ6" i="5"/>
  <c r="AI6" i="5"/>
  <c r="AH6" i="5"/>
  <c r="H14" i="4" s="1"/>
  <c r="AG6" i="5"/>
  <c r="F14" i="4" s="1"/>
  <c r="AF6" i="5"/>
  <c r="AE6" i="5"/>
  <c r="AD6" i="5"/>
  <c r="J13" i="4" s="1"/>
  <c r="AC6" i="5"/>
  <c r="AB6" i="5"/>
  <c r="AA6" i="5"/>
  <c r="Z6" i="5"/>
  <c r="L12" i="4" s="1"/>
  <c r="Y6" i="5"/>
  <c r="X6" i="5"/>
  <c r="W6" i="5"/>
  <c r="F12" i="4" s="1"/>
  <c r="V6" i="5"/>
  <c r="F9" i="4" s="1"/>
  <c r="U6" i="5"/>
  <c r="T6" i="5"/>
  <c r="S6" i="5"/>
  <c r="R6" i="5"/>
  <c r="Q6" i="5"/>
  <c r="P6" i="5"/>
  <c r="O6" i="5"/>
  <c r="J5" i="4" s="1"/>
  <c r="N6" i="5"/>
  <c r="F5" i="4" s="1"/>
  <c r="M6" i="5"/>
  <c r="L6" i="5"/>
  <c r="K6" i="5"/>
  <c r="J3" i="4" s="1"/>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N16" i="4"/>
  <c r="J16" i="4"/>
  <c r="H16" i="4"/>
  <c r="F16" i="4"/>
  <c r="L15" i="4"/>
  <c r="J15" i="4"/>
  <c r="L14" i="4"/>
  <c r="J14" i="4"/>
  <c r="N13" i="4"/>
  <c r="L13" i="4"/>
  <c r="H13" i="4"/>
  <c r="F13" i="4"/>
  <c r="N12" i="4"/>
  <c r="J12" i="4"/>
  <c r="H12" i="4"/>
  <c r="H11" i="4"/>
  <c r="N7" i="4"/>
  <c r="B7" i="4"/>
  <c r="N5" i="4"/>
  <c r="B5" i="4"/>
  <c r="N3" i="4"/>
  <c r="B3" i="4"/>
  <c r="B1" i="4"/>
  <c r="ML16" i="5" l="1"/>
  <c r="KX16" i="5"/>
  <c r="JI16" i="5"/>
  <c r="HT16" i="5"/>
  <c r="GE16" i="5"/>
  <c r="EP16" i="5"/>
  <c r="DB16" i="5"/>
  <c r="BK16" i="5"/>
  <c r="KM16" i="5"/>
  <c r="KC16" i="5"/>
  <c r="JS16" i="5"/>
  <c r="EF16" i="5"/>
  <c r="DV16" i="5"/>
  <c r="DL16" i="5"/>
  <c r="LR10" i="5"/>
  <c r="KC10" i="5"/>
  <c r="IN10" i="5"/>
  <c r="GZ10" i="5"/>
  <c r="FK10" i="5"/>
  <c r="DV10" i="5"/>
  <c r="CG10" i="5"/>
  <c r="MB16" i="5"/>
  <c r="LR16" i="5"/>
  <c r="LH16" i="5"/>
  <c r="FU16" i="5"/>
  <c r="FK16" i="5"/>
  <c r="FA16" i="5"/>
  <c r="LH10" i="5"/>
  <c r="D10" i="5"/>
  <c r="FU10" i="5"/>
  <c r="GE10" i="5"/>
  <c r="GO10" i="5"/>
  <c r="CG16" i="5"/>
  <c r="ID16" i="5"/>
  <c r="IY16" i="5"/>
  <c r="IQ18" i="5"/>
  <c r="IM18" i="5"/>
  <c r="IO12" i="5"/>
  <c r="IO18" i="5"/>
  <c r="IQ12" i="5"/>
  <c r="IN18" i="5"/>
  <c r="IP12" i="5"/>
  <c r="MM18" i="5"/>
  <c r="MO12" i="5"/>
  <c r="MK12" i="5"/>
  <c r="ML18" i="5"/>
  <c r="MK18" i="5"/>
  <c r="MN12" i="5"/>
  <c r="E10" i="5"/>
  <c r="EF10" i="5"/>
  <c r="EP10" i="5"/>
  <c r="FA10" i="5"/>
  <c r="KM10" i="5"/>
  <c r="KX10" i="5"/>
  <c r="MB10" i="5"/>
  <c r="KL12" i="5"/>
  <c r="GO16" i="5"/>
  <c r="HJ16" i="5"/>
  <c r="KN18" i="5"/>
  <c r="HC18" i="5"/>
  <c r="GY18" i="5"/>
  <c r="HA12" i="5"/>
  <c r="HA18" i="5"/>
  <c r="HC12" i="5"/>
  <c r="GZ18" i="5"/>
  <c r="HB12" i="5"/>
  <c r="HU18" i="5"/>
  <c r="HW12" i="5"/>
  <c r="HS12" i="5"/>
  <c r="HV18" i="5"/>
  <c r="HT18" i="5"/>
  <c r="HV12" i="5"/>
  <c r="JJ18" i="5"/>
  <c r="JL12" i="5"/>
  <c r="JH12" i="5"/>
  <c r="JK18" i="5"/>
  <c r="JI18" i="5"/>
  <c r="JK12" i="5"/>
  <c r="KY18" i="5"/>
  <c r="LA12" i="5"/>
  <c r="KW12" i="5"/>
  <c r="KX18" i="5"/>
  <c r="KW18" i="5"/>
  <c r="KZ12" i="5"/>
  <c r="LU18" i="5"/>
  <c r="LQ18" i="5"/>
  <c r="LS12" i="5"/>
  <c r="LS18" i="5"/>
  <c r="LQ12" i="5"/>
  <c r="LR18" i="5"/>
  <c r="LU12" i="5"/>
  <c r="F10" i="5"/>
  <c r="CQ10" i="5"/>
  <c r="DB10" i="5"/>
  <c r="DL10" i="5"/>
  <c r="IY10" i="5"/>
  <c r="JI10" i="5"/>
  <c r="JS10" i="5"/>
  <c r="GY12" i="5"/>
  <c r="IM12" i="5"/>
  <c r="KN12" i="5"/>
  <c r="BV16" i="5"/>
  <c r="CQ16" i="5"/>
  <c r="IN16" i="5"/>
  <c r="MN18" i="5"/>
  <c r="FT8" i="5"/>
  <c r="EZ8" i="5"/>
  <c r="FJ8" i="5"/>
  <c r="GN8" i="5"/>
  <c r="KO18" i="5"/>
  <c r="KM12" i="5"/>
  <c r="KM18" i="5"/>
  <c r="KP12" i="5"/>
  <c r="KL18" i="5"/>
  <c r="KO12" i="5"/>
  <c r="B10" i="5"/>
  <c r="AZ10" i="5"/>
  <c r="BK10" i="5"/>
  <c r="BV10" i="5"/>
  <c r="HJ10" i="5"/>
  <c r="HT10" i="5"/>
  <c r="ID10" i="5"/>
  <c r="ML10" i="5"/>
  <c r="AZ16" i="5"/>
  <c r="GZ16" i="5"/>
  <c r="IP18" i="5"/>
  <c r="MO18" i="5"/>
  <c r="HL18" i="5"/>
  <c r="HJ12" i="5"/>
  <c r="JA18" i="5"/>
  <c r="IY12" i="5"/>
  <c r="JS18" i="5"/>
  <c r="JU12" i="5"/>
  <c r="LH18" i="5"/>
  <c r="LJ12" i="5"/>
  <c r="HM12" i="5"/>
  <c r="JB12" i="5"/>
  <c r="JR12" i="5"/>
  <c r="LG12" i="5"/>
  <c r="HK18" i="5"/>
  <c r="IZ18" i="5"/>
  <c r="JU18" i="5"/>
  <c r="LI18" i="5"/>
  <c r="LT16" i="5" l="1"/>
  <c r="KE16" i="5"/>
  <c r="IP16" i="5"/>
  <c r="HB16" i="5"/>
  <c r="FM16" i="5"/>
  <c r="DX16" i="5"/>
  <c r="CI16" i="5"/>
  <c r="MN16" i="5"/>
  <c r="MD16" i="5"/>
  <c r="GQ16" i="5"/>
  <c r="GG16" i="5"/>
  <c r="FW16" i="5"/>
  <c r="KZ10" i="5"/>
  <c r="JK10" i="5"/>
  <c r="HV10" i="5"/>
  <c r="GG10" i="5"/>
  <c r="ER10" i="5"/>
  <c r="DD10" i="5"/>
  <c r="BM10" i="5"/>
  <c r="IF16" i="5"/>
  <c r="HV16" i="5"/>
  <c r="HL16" i="5"/>
  <c r="BX16" i="5"/>
  <c r="BM16" i="5"/>
  <c r="BB16" i="5"/>
  <c r="MN10" i="5"/>
  <c r="MD10" i="5"/>
  <c r="JK16" i="5"/>
  <c r="DN16" i="5"/>
  <c r="CS16" i="5"/>
  <c r="KO10" i="5"/>
  <c r="KE10" i="5"/>
  <c r="JU10" i="5"/>
  <c r="EH10" i="5"/>
  <c r="DX10" i="5"/>
  <c r="DN10" i="5"/>
  <c r="KZ16" i="5"/>
  <c r="FC16" i="5"/>
  <c r="EH16" i="5"/>
  <c r="FW10" i="5"/>
  <c r="FM10" i="5"/>
  <c r="FC10" i="5"/>
  <c r="JU16" i="5"/>
  <c r="JA16" i="5"/>
  <c r="DD16" i="5"/>
  <c r="LJ10" i="5"/>
  <c r="HL10" i="5"/>
  <c r="HB10" i="5"/>
  <c r="GQ10" i="5"/>
  <c r="BB10" i="5"/>
  <c r="L11" i="4"/>
  <c r="LJ16" i="5"/>
  <c r="KO16" i="5"/>
  <c r="ER16" i="5"/>
  <c r="LT10" i="5"/>
  <c r="JA10" i="5"/>
  <c r="IP10" i="5"/>
  <c r="IF10" i="5"/>
  <c r="CS10" i="5"/>
  <c r="CI10" i="5"/>
  <c r="BX10" i="5"/>
  <c r="MC16" i="5"/>
  <c r="KN16" i="5"/>
  <c r="IZ16" i="5"/>
  <c r="HK16" i="5"/>
  <c r="FV16" i="5"/>
  <c r="EG16" i="5"/>
  <c r="CR16" i="5"/>
  <c r="BA16" i="5"/>
  <c r="LS16" i="5"/>
  <c r="LI16" i="5"/>
  <c r="KY16" i="5"/>
  <c r="FL16" i="5"/>
  <c r="FB16" i="5"/>
  <c r="EQ16" i="5"/>
  <c r="LI10" i="5"/>
  <c r="JT10" i="5"/>
  <c r="IE10" i="5"/>
  <c r="GP10" i="5"/>
  <c r="FB10" i="5"/>
  <c r="DM10" i="5"/>
  <c r="BW10" i="5"/>
  <c r="MM16" i="5"/>
  <c r="HA16" i="5"/>
  <c r="GP16" i="5"/>
  <c r="GF16" i="5"/>
  <c r="IO16" i="5"/>
  <c r="HU16" i="5"/>
  <c r="BW16" i="5"/>
  <c r="LS10" i="5"/>
  <c r="JJ10" i="5"/>
  <c r="IZ10" i="5"/>
  <c r="IO10" i="5"/>
  <c r="DC10" i="5"/>
  <c r="CR10" i="5"/>
  <c r="CH10" i="5"/>
  <c r="J11" i="4"/>
  <c r="KD16" i="5"/>
  <c r="JJ16" i="5"/>
  <c r="DM16" i="5"/>
  <c r="MC10" i="5"/>
  <c r="KY10" i="5"/>
  <c r="KN10" i="5"/>
  <c r="KD10" i="5"/>
  <c r="EQ10" i="5"/>
  <c r="EG10" i="5"/>
  <c r="DW10" i="5"/>
  <c r="IE16" i="5"/>
  <c r="CH16" i="5"/>
  <c r="BL16" i="5"/>
  <c r="GF10" i="5"/>
  <c r="FV10" i="5"/>
  <c r="FL10" i="5"/>
  <c r="JT16" i="5"/>
  <c r="DW16" i="5"/>
  <c r="DC16" i="5"/>
  <c r="MM10" i="5"/>
  <c r="HU10" i="5"/>
  <c r="HK10" i="5"/>
  <c r="HA10" i="5"/>
  <c r="BL10" i="5"/>
  <c r="BA10" i="5"/>
  <c r="LG16" i="5"/>
  <c r="JR16" i="5"/>
  <c r="IC16" i="5"/>
  <c r="GN16" i="5"/>
  <c r="EZ16" i="5"/>
  <c r="DK16" i="5"/>
  <c r="BU16" i="5"/>
  <c r="MK10" i="5"/>
  <c r="JH16" i="5"/>
  <c r="IX16" i="5"/>
  <c r="IM16" i="5"/>
  <c r="DA16" i="5"/>
  <c r="CP16" i="5"/>
  <c r="CF16" i="5"/>
  <c r="MA10" i="5"/>
  <c r="KL10" i="5"/>
  <c r="IX10" i="5"/>
  <c r="HI10" i="5"/>
  <c r="FT10" i="5"/>
  <c r="EE10" i="5"/>
  <c r="CP10" i="5"/>
  <c r="AY10" i="5"/>
  <c r="F11" i="4"/>
  <c r="KW16" i="5"/>
  <c r="KL16" i="5"/>
  <c r="KB16" i="5"/>
  <c r="EO16" i="5"/>
  <c r="EE16" i="5"/>
  <c r="DU16" i="5"/>
  <c r="LQ10" i="5"/>
  <c r="MA16" i="5"/>
  <c r="GD16" i="5"/>
  <c r="FJ16" i="5"/>
  <c r="GY10" i="5"/>
  <c r="GN10" i="5"/>
  <c r="GD10" i="5"/>
  <c r="HS16" i="5"/>
  <c r="GY16" i="5"/>
  <c r="AY16" i="5"/>
  <c r="IM10" i="5"/>
  <c r="IC10" i="5"/>
  <c r="HS10" i="5"/>
  <c r="CF10" i="5"/>
  <c r="BU10" i="5"/>
  <c r="BJ10" i="5"/>
  <c r="MK16" i="5"/>
  <c r="LQ16" i="5"/>
  <c r="FT16" i="5"/>
  <c r="KB10" i="5"/>
  <c r="JR10" i="5"/>
  <c r="JH10" i="5"/>
  <c r="DU10" i="5"/>
  <c r="DK10" i="5"/>
  <c r="DA10" i="5"/>
  <c r="HI16" i="5"/>
  <c r="BJ16" i="5"/>
  <c r="LG10" i="5"/>
  <c r="KW10" i="5"/>
  <c r="FJ10" i="5"/>
  <c r="EZ10" i="5"/>
  <c r="EO10" i="5"/>
  <c r="FN18" i="5"/>
  <c r="FJ18" i="5"/>
  <c r="FL12" i="5"/>
  <c r="FL18" i="5"/>
  <c r="FJ12" i="5"/>
  <c r="FK18" i="5"/>
  <c r="FN12" i="5"/>
  <c r="FK12" i="5"/>
  <c r="FM18" i="5"/>
  <c r="FM12" i="5"/>
  <c r="LK16" i="5"/>
  <c r="JV16" i="5"/>
  <c r="IG16" i="5"/>
  <c r="GR16" i="5"/>
  <c r="FD16" i="5"/>
  <c r="DO16" i="5"/>
  <c r="BY16" i="5"/>
  <c r="MO10" i="5"/>
  <c r="HW16" i="5"/>
  <c r="HM16" i="5"/>
  <c r="HC16" i="5"/>
  <c r="BN16" i="5"/>
  <c r="BC16" i="5"/>
  <c r="ME10" i="5"/>
  <c r="KP10" i="5"/>
  <c r="JB10" i="5"/>
  <c r="HM10" i="5"/>
  <c r="FX10" i="5"/>
  <c r="EI10" i="5"/>
  <c r="CT10" i="5"/>
  <c r="BC10" i="5"/>
  <c r="N11" i="4"/>
  <c r="JL16" i="5"/>
  <c r="JB16" i="5"/>
  <c r="IQ16" i="5"/>
  <c r="DE16" i="5"/>
  <c r="CT16" i="5"/>
  <c r="CJ16" i="5"/>
  <c r="LU10" i="5"/>
  <c r="LA16" i="5"/>
  <c r="KF16" i="5"/>
  <c r="EI16" i="5"/>
  <c r="LA10" i="5"/>
  <c r="FN10" i="5"/>
  <c r="FD10" i="5"/>
  <c r="ES10" i="5"/>
  <c r="MO16" i="5"/>
  <c r="LU16" i="5"/>
  <c r="FX16" i="5"/>
  <c r="LK10" i="5"/>
  <c r="HC10" i="5"/>
  <c r="GR10" i="5"/>
  <c r="GH10" i="5"/>
  <c r="KP16" i="5"/>
  <c r="ES16" i="5"/>
  <c r="DY16" i="5"/>
  <c r="IQ10" i="5"/>
  <c r="IG10" i="5"/>
  <c r="HW10" i="5"/>
  <c r="CJ10" i="5"/>
  <c r="BY10" i="5"/>
  <c r="BN10" i="5"/>
  <c r="ME16" i="5"/>
  <c r="GH16" i="5"/>
  <c r="FN16" i="5"/>
  <c r="KF10" i="5"/>
  <c r="JV10" i="5"/>
  <c r="JL10" i="5"/>
  <c r="DY10" i="5"/>
  <c r="DO10" i="5"/>
  <c r="DE10" i="5"/>
  <c r="FA18" i="5"/>
  <c r="FC12" i="5"/>
  <c r="FB18" i="5"/>
  <c r="EZ12" i="5"/>
  <c r="EZ18" i="5"/>
  <c r="FD12" i="5"/>
  <c r="FB12" i="5"/>
  <c r="FD18" i="5"/>
  <c r="FA12" i="5"/>
  <c r="FC18" i="5"/>
  <c r="FW18" i="5"/>
  <c r="FU12" i="5"/>
  <c r="FV18" i="5"/>
  <c r="FT12" i="5"/>
  <c r="FU18" i="5"/>
  <c r="FX12" i="5"/>
  <c r="FT18" i="5"/>
  <c r="FW12" i="5"/>
  <c r="FV12" i="5"/>
  <c r="FX18" i="5"/>
  <c r="GO18" i="5"/>
  <c r="GQ12" i="5"/>
  <c r="GP18" i="5"/>
  <c r="GR12" i="5"/>
  <c r="GN18" i="5"/>
  <c r="GP12" i="5"/>
  <c r="GR18" i="5"/>
  <c r="GQ18" i="5"/>
  <c r="GO12" i="5"/>
  <c r="GN12" i="5"/>
</calcChain>
</file>

<file path=xl/sharedStrings.xml><?xml version="1.0" encoding="utf-8"?>
<sst xmlns="http://schemas.openxmlformats.org/spreadsheetml/2006/main" count="1067" uniqueCount="255">
  <si>
    <t xml:space="preserve">データ!$CE$10:$CJ$12 </t>
  </si>
  <si>
    <t>TXT風力_有形固定資産減価償却率</t>
  </si>
  <si>
    <r>
      <rPr>
        <sz val="11"/>
        <color rgb="FFFF5050"/>
        <rFont val="ＭＳ ゴシック"/>
        <family val="3"/>
        <charset val="128"/>
      </rPr>
      <t xml:space="preserve">■ </t>
    </r>
    <r>
      <rPr>
        <sz val="11"/>
        <color theme="1"/>
        <rFont val="ＭＳ ゴシック"/>
        <family val="3"/>
        <charset val="128"/>
      </rPr>
      <t>平均値</t>
    </r>
  </si>
  <si>
    <t>FIT収入割合（％）</t>
  </si>
  <si>
    <t>風力発電所数</t>
    <rPh sb="0" eb="2">
      <t>フウリョク</t>
    </rPh>
    <rPh sb="2" eb="4">
      <t>ハツデン</t>
    </rPh>
    <rPh sb="4" eb="5">
      <t>ショ</t>
    </rPh>
    <rPh sb="5" eb="6">
      <t>スウ</t>
    </rPh>
    <phoneticPr fontId="24"/>
  </si>
  <si>
    <t>分析欄</t>
    <rPh sb="0" eb="2">
      <t>ブンセキ</t>
    </rPh>
    <rPh sb="2" eb="3">
      <t>ラン</t>
    </rPh>
    <phoneticPr fontId="2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</si>
  <si>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</si>
  <si>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 xml:space="preserve">データ!$L$37:$P$50 </t>
  </si>
  <si>
    <t>業種・事業名</t>
    <rPh sb="0" eb="2">
      <t>ギョウシュ</t>
    </rPh>
    <phoneticPr fontId="24"/>
  </si>
  <si>
    <t>年度</t>
    <rPh sb="0" eb="2">
      <t>ネンド</t>
    </rPh>
    <phoneticPr fontId="2"/>
  </si>
  <si>
    <t>TXT水力_FIT収入割合</t>
  </si>
  <si>
    <t>水力発電</t>
    <rPh sb="0" eb="2">
      <t>スイリョク</t>
    </rPh>
    <rPh sb="2" eb="4">
      <t>ハツデン</t>
    </rPh>
    <phoneticPr fontId="24"/>
  </si>
  <si>
    <t>基本情報</t>
    <rPh sb="0" eb="2">
      <t>キホン</t>
    </rPh>
    <rPh sb="2" eb="4">
      <t>ジョウホウ</t>
    </rPh>
    <phoneticPr fontId="24"/>
  </si>
  <si>
    <t>経営比較分析表（平成29年度決算）</t>
  </si>
  <si>
    <t>当該値(N-3)</t>
    <rPh sb="0" eb="2">
      <t>トウガイ</t>
    </rPh>
    <rPh sb="2" eb="3">
      <t>チ</t>
    </rPh>
    <phoneticPr fontId="26"/>
  </si>
  <si>
    <t>経営の状況</t>
  </si>
  <si>
    <t>団体コード</t>
    <rPh sb="0" eb="2">
      <t>ダンタイ</t>
    </rPh>
    <phoneticPr fontId="27"/>
  </si>
  <si>
    <t>太陽光発電所数</t>
    <rPh sb="0" eb="3">
      <t>タイヨウコウ</t>
    </rPh>
    <rPh sb="3" eb="5">
      <t>ハツデン</t>
    </rPh>
    <rPh sb="5" eb="6">
      <t>ジョ</t>
    </rPh>
    <rPh sb="6" eb="7">
      <t>カズ</t>
    </rPh>
    <phoneticPr fontId="25"/>
  </si>
  <si>
    <t>N-1</t>
  </si>
  <si>
    <t>ごみ発電所数</t>
    <rPh sb="2" eb="4">
      <t>ハツデン</t>
    </rPh>
    <rPh sb="4" eb="5">
      <t>ショ</t>
    </rPh>
    <rPh sb="5" eb="6">
      <t>スウ</t>
    </rPh>
    <phoneticPr fontId="24"/>
  </si>
  <si>
    <t xml:space="preserve">データ!$E$22:$I$35 </t>
  </si>
  <si>
    <t>図 65</t>
  </si>
  <si>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</si>
  <si>
    <t>地産地消の見える化率</t>
    <rPh sb="0" eb="4">
      <t>チサンチショウ</t>
    </rPh>
    <rPh sb="5" eb="6">
      <t>ミ</t>
    </rPh>
    <rPh sb="8" eb="9">
      <t>カ</t>
    </rPh>
    <rPh sb="9" eb="10">
      <t>リツ</t>
    </rPh>
    <phoneticPr fontId="24"/>
  </si>
  <si>
    <t>設備利用率（％）</t>
  </si>
  <si>
    <t>ごみ_FIT収入割合</t>
  </si>
  <si>
    <t xml:space="preserve">データ!JQ10:JV12 </t>
  </si>
  <si>
    <t>管理者の情報</t>
    <rPh sb="0" eb="3">
      <t>カンリシャ</t>
    </rPh>
    <rPh sb="4" eb="6">
      <t>ジョウホウ</t>
    </rPh>
    <phoneticPr fontId="25"/>
  </si>
  <si>
    <t xml:space="preserve">データ!$BT$10:$BY$12 </t>
  </si>
  <si>
    <t>TXTごみ_FIT収入割合</t>
  </si>
  <si>
    <t>当該値(N-2)</t>
    <rPh sb="0" eb="2">
      <t>トウガイ</t>
    </rPh>
    <rPh sb="2" eb="3">
      <t>チ</t>
    </rPh>
    <phoneticPr fontId="26"/>
  </si>
  <si>
    <t>水力を使用した発電ということで、発電量については比較的安定しているものの、夏場の渇水時の発電量低下や２４時間常時稼働（発電）ということでの、想定外の機器等修繕が発生している。
精密機器ということもあり、一つの修繕が多額となる。また、今後も年を経過する度に修繕が増加するものと想定される。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t>
    <rPh sb="7" eb="9">
      <t>ハツデン</t>
    </rPh>
    <rPh sb="16" eb="19">
      <t>ハツデンリョウ</t>
    </rPh>
    <rPh sb="24" eb="27">
      <t>ヒカクテキ</t>
    </rPh>
    <rPh sb="27" eb="29">
      <t>アンテイ</t>
    </rPh>
    <rPh sb="37" eb="39">
      <t>ナツバ</t>
    </rPh>
    <rPh sb="40" eb="42">
      <t>カッスイ</t>
    </rPh>
    <rPh sb="42" eb="43">
      <t>ジ</t>
    </rPh>
    <rPh sb="44" eb="47">
      <t>ハツデンリョウ</t>
    </rPh>
    <rPh sb="47" eb="49">
      <t>テイカ</t>
    </rPh>
    <rPh sb="54" eb="56">
      <t>ジョウジ</t>
    </rPh>
    <rPh sb="56" eb="58">
      <t>カドウ</t>
    </rPh>
    <rPh sb="77" eb="79">
      <t>シュウゼン</t>
    </rPh>
    <rPh sb="88" eb="90">
      <t>セイミツ</t>
    </rPh>
    <rPh sb="90" eb="92">
      <t>キキ</t>
    </rPh>
    <rPh sb="101" eb="102">
      <t>ヒト</t>
    </rPh>
    <rPh sb="104" eb="106">
      <t>シュウゼン</t>
    </rPh>
    <rPh sb="107" eb="109">
      <t>タガク</t>
    </rPh>
    <rPh sb="116" eb="118">
      <t>コンゴ</t>
    </rPh>
    <rPh sb="119" eb="120">
      <t>トシ</t>
    </rPh>
    <rPh sb="121" eb="123">
      <t>ケイカ</t>
    </rPh>
    <rPh sb="125" eb="126">
      <t>タビ</t>
    </rPh>
    <rPh sb="127" eb="129">
      <t>シュウゼン</t>
    </rPh>
    <rPh sb="130" eb="132">
      <t>ゾウカ</t>
    </rPh>
    <rPh sb="137" eb="139">
      <t>ソウテイ</t>
    </rPh>
    <rPh sb="148" eb="150">
      <t>トウガイ</t>
    </rPh>
    <rPh sb="150" eb="152">
      <t>シセツ</t>
    </rPh>
    <rPh sb="153" eb="156">
      <t>トクシマケン</t>
    </rPh>
    <rPh sb="159" eb="161">
      <t>セッチ</t>
    </rPh>
    <rPh sb="166" eb="167">
      <t>ゴ</t>
    </rPh>
    <rPh sb="167" eb="170">
      <t>ミマシ</t>
    </rPh>
    <rPh sb="171" eb="173">
      <t>ジョウヨ</t>
    </rPh>
    <rPh sb="176" eb="178">
      <t>ケイイ</t>
    </rPh>
    <rPh sb="235" eb="237">
      <t>デンキ</t>
    </rPh>
    <rPh sb="237" eb="239">
      <t>シュウエキ</t>
    </rPh>
    <phoneticPr fontId="28"/>
  </si>
  <si>
    <t>合計発電</t>
    <rPh sb="2" eb="4">
      <t>ハツデン</t>
    </rPh>
    <phoneticPr fontId="24"/>
  </si>
  <si>
    <t>図 55</t>
  </si>
  <si>
    <t xml:space="preserve">データ!IB10:IG12 </t>
  </si>
  <si>
    <t>該当数値なし</t>
  </si>
  <si>
    <t xml:space="preserve">データ!JG10:JL12 </t>
  </si>
  <si>
    <t xml:space="preserve">データ!DJ10:DO12 </t>
  </si>
  <si>
    <t>業務コード</t>
    <rPh sb="0" eb="2">
      <t>ギョウム</t>
    </rPh>
    <phoneticPr fontId="27"/>
  </si>
  <si>
    <t>業務名</t>
    <rPh sb="0" eb="2">
      <t>ギョウム</t>
    </rPh>
    <rPh sb="2" eb="3">
      <t>メイ</t>
    </rPh>
    <phoneticPr fontId="24"/>
  </si>
  <si>
    <t>電気事業(法非適用)</t>
    <rPh sb="0" eb="2">
      <t>デンキ</t>
    </rPh>
    <rPh sb="2" eb="4">
      <t>ジギョウ</t>
    </rPh>
    <rPh sb="5" eb="6">
      <t>ホウ</t>
    </rPh>
    <rPh sb="6" eb="7">
      <t>ヒ</t>
    </rPh>
    <rPh sb="7" eb="9">
      <t>テキヨウ</t>
    </rPh>
    <phoneticPr fontId="2"/>
  </si>
  <si>
    <t>風力_修繕費比率</t>
  </si>
  <si>
    <t xml:space="preserve">データ!DT10:DY12 </t>
  </si>
  <si>
    <t>年間電灯電力量収入</t>
  </si>
  <si>
    <t>風力発電</t>
    <rPh sb="2" eb="4">
      <t>ハツデン</t>
    </rPh>
    <phoneticPr fontId="24"/>
  </si>
  <si>
    <t>N2年度</t>
  </si>
  <si>
    <t>業種コード</t>
    <rPh sb="0" eb="2">
      <t>ギョウシュ</t>
    </rPh>
    <phoneticPr fontId="27"/>
  </si>
  <si>
    <t>TXT水力_企業債残高対料金収入比率</t>
  </si>
  <si>
    <t>Ｎ－１年度</t>
    <rPh sb="3" eb="5">
      <t>ネンド</t>
    </rPh>
    <phoneticPr fontId="2"/>
  </si>
  <si>
    <t>図 74</t>
  </si>
  <si>
    <t xml:space="preserve">データ!IL10:IQ12 </t>
  </si>
  <si>
    <t xml:space="preserve">データ!$CZ$10:$DE$12 </t>
  </si>
  <si>
    <t>ＦＩＴ適用終了年月日</t>
  </si>
  <si>
    <t>N3年度</t>
  </si>
  <si>
    <t>TXT風力_修繕費比率</t>
  </si>
  <si>
    <t>全体総括</t>
    <rPh sb="0" eb="2">
      <t>ゼンタイ</t>
    </rPh>
    <rPh sb="2" eb="4">
      <t>ソウカツ</t>
    </rPh>
    <phoneticPr fontId="25"/>
  </si>
  <si>
    <t>営業収支比率（％）</t>
  </si>
  <si>
    <t>←数値ありフラグ(T:有 F:無)</t>
    <rPh sb="1" eb="3">
      <t>スウチ</t>
    </rPh>
    <rPh sb="11" eb="12">
      <t>アリ</t>
    </rPh>
    <rPh sb="15" eb="16">
      <t>ナシ</t>
    </rPh>
    <phoneticPr fontId="2"/>
  </si>
  <si>
    <t>平成31年3月31日　夏子ダム発電所</t>
  </si>
  <si>
    <t>図 72</t>
  </si>
  <si>
    <t>水力発電所数</t>
  </si>
  <si>
    <t>Ｎ－３年度</t>
    <rPh sb="3" eb="5">
      <t>ネンド</t>
    </rPh>
    <phoneticPr fontId="2"/>
  </si>
  <si>
    <t>その他発電所数</t>
  </si>
  <si>
    <t>図 66</t>
  </si>
  <si>
    <t>２．経営のリスクについて</t>
    <rPh sb="2" eb="4">
      <t>ケイエイ</t>
    </rPh>
    <phoneticPr fontId="25"/>
  </si>
  <si>
    <t>TXT水力_修繕費比率</t>
  </si>
  <si>
    <t>太陽光発電</t>
    <rPh sb="0" eb="3">
      <t>タイヨウコウ</t>
    </rPh>
    <rPh sb="3" eb="5">
      <t>ハツデン</t>
    </rPh>
    <phoneticPr fontId="25"/>
  </si>
  <si>
    <t>TXT水力_設備利用率</t>
  </si>
  <si>
    <t>項番</t>
    <rPh sb="0" eb="2">
      <t>コウバン</t>
    </rPh>
    <phoneticPr fontId="2"/>
  </si>
  <si>
    <t>ＦＩＴ以外</t>
    <rPh sb="3" eb="5">
      <t>イガイ</t>
    </rPh>
    <phoneticPr fontId="25"/>
  </si>
  <si>
    <t>大項目</t>
    <rPh sb="0" eb="3">
      <t>ダイコウモク</t>
    </rPh>
    <phoneticPr fontId="2"/>
  </si>
  <si>
    <t>TXT風力_設備利用率</t>
  </si>
  <si>
    <t>図 60</t>
  </si>
  <si>
    <t>水力_設備利用率</t>
  </si>
  <si>
    <t>図 54</t>
  </si>
  <si>
    <t>ごみ発電</t>
    <rPh sb="2" eb="4">
      <t>ハツデン</t>
    </rPh>
    <phoneticPr fontId="24"/>
  </si>
  <si>
    <t xml:space="preserve">データ!GM10:GR12 </t>
  </si>
  <si>
    <t>平均値(N-4)</t>
  </si>
  <si>
    <t>TXTごみ_有形固定資産減価償却率</t>
  </si>
  <si>
    <t>電力小売事業実施の有無</t>
  </si>
  <si>
    <t>１．経　営　の　状　況</t>
    <rPh sb="2" eb="3">
      <t>キョウ</t>
    </rPh>
    <rPh sb="4" eb="5">
      <t>エイ</t>
    </rPh>
    <rPh sb="8" eb="9">
      <t>ジョウ</t>
    </rPh>
    <rPh sb="10" eb="11">
      <t>キョウ</t>
    </rPh>
    <phoneticPr fontId="25"/>
  </si>
  <si>
    <t>図 12</t>
  </si>
  <si>
    <t>水力発電</t>
    <rPh sb="0" eb="2">
      <t>スイリョク</t>
    </rPh>
    <rPh sb="2" eb="4">
      <t>ハツデン</t>
    </rPh>
    <phoneticPr fontId="25"/>
  </si>
  <si>
    <t>N4年度</t>
  </si>
  <si>
    <t>太陽光_FIT収入割合</t>
  </si>
  <si>
    <t>F7</t>
  </si>
  <si>
    <t>徳島県　美馬市</t>
  </si>
  <si>
    <t xml:space="preserve">データ!HH10:HM12 </t>
  </si>
  <si>
    <t>法非適用</t>
  </si>
  <si>
    <t>太陽光_設備利用率</t>
  </si>
  <si>
    <t>風力_設備利用率</t>
  </si>
  <si>
    <r>
      <rPr>
        <sz val="11"/>
        <color rgb="FF3366FF"/>
        <rFont val="ＭＳ Ｐゴシック"/>
        <family val="3"/>
        <charset val="128"/>
      </rPr>
      <t xml:space="preserve">■ </t>
    </r>
    <r>
      <rPr>
        <sz val="11"/>
        <color theme="1"/>
        <rFont val="ＭＳ Ｐゴシック"/>
        <family val="3"/>
        <charset val="128"/>
      </rPr>
      <t>当該値</t>
    </r>
  </si>
  <si>
    <t>施設コード</t>
    <rPh sb="0" eb="2">
      <t>シセツ</t>
    </rPh>
    <phoneticPr fontId="27"/>
  </si>
  <si>
    <t>売電先</t>
    <rPh sb="0" eb="2">
      <t>バイデン</t>
    </rPh>
    <rPh sb="2" eb="3">
      <t>サキ</t>
    </rPh>
    <phoneticPr fontId="27"/>
  </si>
  <si>
    <t>-</t>
  </si>
  <si>
    <t>水力発電</t>
  </si>
  <si>
    <t>平均値(N-1)</t>
  </si>
  <si>
    <t>施設全体</t>
    <rPh sb="0" eb="2">
      <t>シセツ</t>
    </rPh>
    <rPh sb="2" eb="4">
      <t>ゼンタイ</t>
    </rPh>
    <phoneticPr fontId="2"/>
  </si>
  <si>
    <t xml:space="preserve">データ!EN10:ES12 </t>
  </si>
  <si>
    <t>図 73</t>
  </si>
  <si>
    <t>TXT風力_企業債残高対料金収入比率</t>
  </si>
  <si>
    <t>施設数</t>
    <rPh sb="0" eb="2">
      <t>シセツ</t>
    </rPh>
    <rPh sb="2" eb="3">
      <t>スウ</t>
    </rPh>
    <phoneticPr fontId="2"/>
  </si>
  <si>
    <t>図 69</t>
  </si>
  <si>
    <t xml:space="preserve">データ!MJ10:MO12 </t>
  </si>
  <si>
    <t>合計</t>
  </si>
  <si>
    <t>Ｎ－４年度</t>
    <rPh sb="3" eb="5">
      <t>ネンド</t>
    </rPh>
    <phoneticPr fontId="2"/>
  </si>
  <si>
    <t>太陽光_有形固定資産減価償却率</t>
  </si>
  <si>
    <t xml:space="preserve">データ!HR10:HW12 </t>
  </si>
  <si>
    <t>水力発電</t>
    <rPh sb="0" eb="2">
      <t>スイリョク</t>
    </rPh>
    <rPh sb="2" eb="4">
      <t>ハツデン</t>
    </rPh>
    <phoneticPr fontId="2"/>
  </si>
  <si>
    <t>太陽光_企業債残高対料金収入比率</t>
  </si>
  <si>
    <t>ごみ_有形固定資産減価償却率</t>
  </si>
  <si>
    <t xml:space="preserve">データ!KK10:KP12 </t>
  </si>
  <si>
    <t>図 71</t>
  </si>
  <si>
    <t>当該値(N)</t>
    <rPh sb="0" eb="2">
      <t>トウガイ</t>
    </rPh>
    <rPh sb="2" eb="3">
      <t>チ</t>
    </rPh>
    <phoneticPr fontId="26"/>
  </si>
  <si>
    <t>四国電力株式会社</t>
  </si>
  <si>
    <t>図 63</t>
  </si>
  <si>
    <t>●施設全体</t>
    <rPh sb="1" eb="3">
      <t>シセツ</t>
    </rPh>
    <rPh sb="3" eb="5">
      <t>ゼンタイ</t>
    </rPh>
    <phoneticPr fontId="25"/>
  </si>
  <si>
    <t>000</t>
  </si>
  <si>
    <t>図 59</t>
  </si>
  <si>
    <t>水力_有形固定資産減価償却率</t>
  </si>
  <si>
    <t xml:space="preserve">データ!KV10:LA12 </t>
  </si>
  <si>
    <t>N1年度</t>
  </si>
  <si>
    <t>グラフ用</t>
    <rPh sb="3" eb="4">
      <t>ヨウ</t>
    </rPh>
    <phoneticPr fontId="2"/>
  </si>
  <si>
    <t>２．経　営　の　リ　ス　ク</t>
    <rPh sb="2" eb="3">
      <t>キョウ</t>
    </rPh>
    <rPh sb="4" eb="5">
      <t>エイ</t>
    </rPh>
    <phoneticPr fontId="25"/>
  </si>
  <si>
    <t xml:space="preserve">データ!$CO$10:$CT$12 </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</si>
  <si>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5"/>
  </si>
  <si>
    <t>TXT太陽光_企業債残高対料金収入比率</t>
  </si>
  <si>
    <r>
      <t>H29年度においては、H28年度に比べ発電所設備に多額の修善がなかった。収支比率も前年度対比が増となっており、発電量及び、売電益については想定を上回っている状況である。なお、売電益については、一部を発電所自体の電気代、施設管理委託料に使用し、残りは全て付帯施設である夏子ダム本体の維持管理費に充てている。一般会計からの繰入れはなく、一般会計へ繰出充当を行っており、経営収支は黒字である。</t>
    </r>
    <r>
      <rPr>
        <sz val="14"/>
        <color theme="1"/>
        <rFont val="ＭＳ ゴシック"/>
        <family val="3"/>
        <charset val="128"/>
      </rPr>
      <t xml:space="preserve">
【歳入】
　事業収入　8,603千円
【歳出】
　発電所管理費　1,658千円
　一般会計繰出　6,530千円
　繰越金（積立金）415千円</t>
    </r>
    <rPh sb="3" eb="5">
      <t>ネンド</t>
    </rPh>
    <rPh sb="14" eb="16">
      <t>ネンド</t>
    </rPh>
    <rPh sb="17" eb="18">
      <t>クラ</t>
    </rPh>
    <rPh sb="19" eb="22">
      <t>ハツデンショ</t>
    </rPh>
    <rPh sb="22" eb="24">
      <t>セツビ</t>
    </rPh>
    <rPh sb="25" eb="27">
      <t>タガク</t>
    </rPh>
    <rPh sb="28" eb="30">
      <t>シュウゼン</t>
    </rPh>
    <rPh sb="36" eb="38">
      <t>シュウシ</t>
    </rPh>
    <rPh sb="38" eb="40">
      <t>ヒリツ</t>
    </rPh>
    <rPh sb="41" eb="43">
      <t>ゼンネン</t>
    </rPh>
    <rPh sb="43" eb="44">
      <t>ド</t>
    </rPh>
    <rPh sb="44" eb="46">
      <t>タイヒ</t>
    </rPh>
    <rPh sb="47" eb="48">
      <t>ゾウ</t>
    </rPh>
    <rPh sb="55" eb="57">
      <t>ハツデン</t>
    </rPh>
    <rPh sb="57" eb="58">
      <t>リョウ</t>
    </rPh>
    <rPh sb="58" eb="59">
      <t>オヨ</t>
    </rPh>
    <rPh sb="61" eb="63">
      <t>バイデン</t>
    </rPh>
    <rPh sb="63" eb="64">
      <t>エキ</t>
    </rPh>
    <rPh sb="69" eb="71">
      <t>ソウテイ</t>
    </rPh>
    <rPh sb="72" eb="74">
      <t>ウワマワ</t>
    </rPh>
    <rPh sb="78" eb="80">
      <t>ジョウキョウ</t>
    </rPh>
    <rPh sb="87" eb="89">
      <t>バイデン</t>
    </rPh>
    <rPh sb="89" eb="90">
      <t>エキ</t>
    </rPh>
    <rPh sb="96" eb="98">
      <t>イチブ</t>
    </rPh>
    <rPh sb="99" eb="102">
      <t>ハツデンショ</t>
    </rPh>
    <rPh sb="102" eb="104">
      <t>ジタイ</t>
    </rPh>
    <rPh sb="105" eb="107">
      <t>デンキ</t>
    </rPh>
    <rPh sb="107" eb="108">
      <t>ダイ</t>
    </rPh>
    <rPh sb="109" eb="111">
      <t>シセツ</t>
    </rPh>
    <rPh sb="111" eb="113">
      <t>カンリ</t>
    </rPh>
    <rPh sb="113" eb="116">
      <t>イタクリョウ</t>
    </rPh>
    <rPh sb="117" eb="119">
      <t>シヨウ</t>
    </rPh>
    <rPh sb="121" eb="122">
      <t>ノコ</t>
    </rPh>
    <rPh sb="124" eb="125">
      <t>スベ</t>
    </rPh>
    <rPh sb="126" eb="128">
      <t>フタイ</t>
    </rPh>
    <rPh sb="128" eb="130">
      <t>シセツ</t>
    </rPh>
    <rPh sb="133" eb="135">
      <t>ナツコ</t>
    </rPh>
    <rPh sb="137" eb="139">
      <t>ホンタイ</t>
    </rPh>
    <rPh sb="140" eb="142">
      <t>イジ</t>
    </rPh>
    <rPh sb="142" eb="145">
      <t>カンリヒ</t>
    </rPh>
    <rPh sb="146" eb="147">
      <t>ア</t>
    </rPh>
    <rPh sb="152" eb="154">
      <t>イッパン</t>
    </rPh>
    <rPh sb="154" eb="156">
      <t>カイケイ</t>
    </rPh>
    <rPh sb="159" eb="161">
      <t>クリイ</t>
    </rPh>
    <rPh sb="166" eb="168">
      <t>イッパン</t>
    </rPh>
    <rPh sb="168" eb="170">
      <t>カイケイ</t>
    </rPh>
    <rPh sb="171" eb="172">
      <t>ク</t>
    </rPh>
    <rPh sb="172" eb="173">
      <t>ダ</t>
    </rPh>
    <rPh sb="173" eb="175">
      <t>ジュウトウ</t>
    </rPh>
    <rPh sb="176" eb="177">
      <t>オコナ</t>
    </rPh>
    <rPh sb="182" eb="184">
      <t>ケイエイ</t>
    </rPh>
    <rPh sb="184" eb="186">
      <t>シュウシ</t>
    </rPh>
    <rPh sb="187" eb="189">
      <t>クロジ</t>
    </rPh>
    <rPh sb="196" eb="197">
      <t>トシ</t>
    </rPh>
    <rPh sb="197" eb="198">
      <t>ニュウ</t>
    </rPh>
    <rPh sb="201" eb="203">
      <t>ジギョウ</t>
    </rPh>
    <rPh sb="203" eb="205">
      <t>シュウニュウ</t>
    </rPh>
    <rPh sb="211" eb="213">
      <t>センエン</t>
    </rPh>
    <rPh sb="216" eb="218">
      <t>サイシュツ</t>
    </rPh>
    <rPh sb="221" eb="224">
      <t>ハツデンショ</t>
    </rPh>
    <rPh sb="224" eb="227">
      <t>カンリヒ</t>
    </rPh>
    <rPh sb="233" eb="235">
      <t>センエン</t>
    </rPh>
    <rPh sb="237" eb="239">
      <t>イッパン</t>
    </rPh>
    <rPh sb="239" eb="241">
      <t>カイケイ</t>
    </rPh>
    <rPh sb="241" eb="242">
      <t>ク</t>
    </rPh>
    <rPh sb="242" eb="243">
      <t>ダ</t>
    </rPh>
    <rPh sb="249" eb="251">
      <t>センエン</t>
    </rPh>
    <rPh sb="253" eb="256">
      <t>クリコシキン</t>
    </rPh>
    <rPh sb="257" eb="260">
      <t>ツミタテキン</t>
    </rPh>
    <rPh sb="264" eb="266">
      <t>センエン</t>
    </rPh>
    <phoneticPr fontId="28"/>
  </si>
  <si>
    <t>平均値(N-3)</t>
  </si>
  <si>
    <t>TXTごみ_修繕費比率</t>
  </si>
  <si>
    <t>図 9</t>
  </si>
  <si>
    <t>目標値</t>
    <rPh sb="0" eb="3">
      <t>モクヒョウチ</t>
    </rPh>
    <phoneticPr fontId="26"/>
  </si>
  <si>
    <t>１．経営の状況について</t>
    <rPh sb="2" eb="4">
      <t>ケイエイ</t>
    </rPh>
    <rPh sb="5" eb="7">
      <t>ジョウキョウ</t>
    </rPh>
    <phoneticPr fontId="25"/>
  </si>
  <si>
    <t>図 53</t>
  </si>
  <si>
    <t xml:space="preserve">データ!LF10:LK12 </t>
  </si>
  <si>
    <t>業種・事業名</t>
    <rPh sb="0" eb="2">
      <t>ギョウシュ</t>
    </rPh>
    <phoneticPr fontId="25"/>
  </si>
  <si>
    <t>小項目</t>
    <rPh sb="0" eb="3">
      <t>ショウコウモク</t>
    </rPh>
    <phoneticPr fontId="2"/>
  </si>
  <si>
    <t>図 11</t>
  </si>
  <si>
    <t>中項目</t>
    <rPh sb="0" eb="1">
      <t>チュウ</t>
    </rPh>
    <rPh sb="1" eb="3">
      <t>コウモク</t>
    </rPh>
    <phoneticPr fontId="2"/>
  </si>
  <si>
    <t>ごみ発電所数</t>
  </si>
  <si>
    <t>参照用</t>
    <rPh sb="0" eb="3">
      <t>サンショウヨウ</t>
    </rPh>
    <phoneticPr fontId="2"/>
  </si>
  <si>
    <t>風力発電所数</t>
  </si>
  <si>
    <t>業務名</t>
    <rPh sb="0" eb="3">
      <t>ギョウムメイ</t>
    </rPh>
    <phoneticPr fontId="25"/>
  </si>
  <si>
    <t>平均値(N-2)</t>
  </si>
  <si>
    <t>TXT流動比率</t>
  </si>
  <si>
    <t>362077</t>
  </si>
  <si>
    <t>太陽光発電所数</t>
    <rPh sb="0" eb="3">
      <t>タイヨウコウ</t>
    </rPh>
    <rPh sb="3" eb="5">
      <t>ハツデン</t>
    </rPh>
    <rPh sb="5" eb="6">
      <t>ショ</t>
    </rPh>
    <rPh sb="6" eb="7">
      <t>スウ</t>
    </rPh>
    <phoneticPr fontId="24"/>
  </si>
  <si>
    <t>平均値(N)</t>
  </si>
  <si>
    <t>料金契約終了年月日</t>
  </si>
  <si>
    <t>風力</t>
    <rPh sb="0" eb="2">
      <t>フウリョク</t>
    </rPh>
    <phoneticPr fontId="2"/>
  </si>
  <si>
    <t>N-4</t>
  </si>
  <si>
    <t>年間発電電力量（MWh）</t>
    <rPh sb="0" eb="2">
      <t>ネンカン</t>
    </rPh>
    <rPh sb="2" eb="4">
      <t>ハツデン</t>
    </rPh>
    <rPh sb="4" eb="7">
      <t>デンリョクリョウ</t>
    </rPh>
    <phoneticPr fontId="25"/>
  </si>
  <si>
    <t>ＦＩＴ</t>
  </si>
  <si>
    <t>合計</t>
    <rPh sb="0" eb="2">
      <t>ゴウケイ</t>
    </rPh>
    <phoneticPr fontId="25"/>
  </si>
  <si>
    <t>図 76</t>
  </si>
  <si>
    <t>図 4</t>
  </si>
  <si>
    <t>TXT全体_有形固定資産減価償却率</t>
  </si>
  <si>
    <t>水力_修繕費比率</t>
  </si>
  <si>
    <t>風力_FIT収入割合</t>
  </si>
  <si>
    <t>流動比率（％）</t>
  </si>
  <si>
    <t>TXTごみ_企業債残高対料金収入比率</t>
  </si>
  <si>
    <t>Ｎ年度</t>
    <rPh sb="1" eb="3">
      <t>ネンド</t>
    </rPh>
    <phoneticPr fontId="2"/>
  </si>
  <si>
    <t>年間電灯電力量収入（千円）</t>
    <rPh sb="0" eb="2">
      <t>ネンカン</t>
    </rPh>
    <rPh sb="2" eb="4">
      <t>デントウ</t>
    </rPh>
    <rPh sb="4" eb="7">
      <t>デンリョクリョウ</t>
    </rPh>
    <rPh sb="7" eb="9">
      <t>シュウニュウ</t>
    </rPh>
    <rPh sb="10" eb="12">
      <t>センエン</t>
    </rPh>
    <phoneticPr fontId="25"/>
  </si>
  <si>
    <t xml:space="preserve">データ!FS10:FX12 </t>
  </si>
  <si>
    <t>図 64</t>
  </si>
  <si>
    <t>風力発電</t>
    <rPh sb="0" eb="2">
      <t>フウリョク</t>
    </rPh>
    <rPh sb="2" eb="4">
      <t>ハツデン</t>
    </rPh>
    <phoneticPr fontId="25"/>
  </si>
  <si>
    <t>図 58</t>
  </si>
  <si>
    <t>J7</t>
  </si>
  <si>
    <t>N</t>
  </si>
  <si>
    <t>TXT太陽光_修繕費比率</t>
  </si>
  <si>
    <t>TXT風力_FIT収入割合</t>
  </si>
  <si>
    <t>Ｎ－２年度</t>
    <rPh sb="3" eb="5">
      <t>ネンド</t>
    </rPh>
    <phoneticPr fontId="2"/>
  </si>
  <si>
    <t>編集可能項目定義</t>
    <rPh sb="0" eb="2">
      <t>ヘンシュウ</t>
    </rPh>
    <rPh sb="2" eb="4">
      <t>カノウ</t>
    </rPh>
    <rPh sb="4" eb="6">
      <t>コウモク</t>
    </rPh>
    <rPh sb="6" eb="8">
      <t>テイギ</t>
    </rPh>
    <phoneticPr fontId="2"/>
  </si>
  <si>
    <r>
      <t>地産地消の見える化率（％）</t>
    </r>
    <r>
      <rPr>
        <sz val="14"/>
        <color rgb="FFFF0000"/>
        <rFont val="ＭＳ ゴシック"/>
        <family val="3"/>
        <charset val="128"/>
      </rPr>
      <t>※1</t>
    </r>
  </si>
  <si>
    <t>TXT太陽光_有形固定資産減価償却率</t>
  </si>
  <si>
    <t xml:space="preserve">データ!FI10:FN12 </t>
  </si>
  <si>
    <t>図 10</t>
  </si>
  <si>
    <t>水力発電所数</t>
    <rPh sb="0" eb="2">
      <t>スイリョク</t>
    </rPh>
    <rPh sb="2" eb="4">
      <t>ハツデン</t>
    </rPh>
    <rPh sb="4" eb="5">
      <t>ショ</t>
    </rPh>
    <rPh sb="5" eb="6">
      <t>スウ</t>
    </rPh>
    <phoneticPr fontId="24"/>
  </si>
  <si>
    <t>収益的収支比率（％）</t>
  </si>
  <si>
    <t>風力_企業債残高対料金収入比率</t>
  </si>
  <si>
    <t>その他発電所数</t>
    <rPh sb="2" eb="3">
      <t>タ</t>
    </rPh>
    <rPh sb="3" eb="5">
      <t>ハツデン</t>
    </rPh>
    <rPh sb="5" eb="6">
      <t>ショ</t>
    </rPh>
    <rPh sb="6" eb="7">
      <t>スウ</t>
    </rPh>
    <phoneticPr fontId="24"/>
  </si>
  <si>
    <t>太陽光発電</t>
    <rPh sb="3" eb="5">
      <t>ハツデン</t>
    </rPh>
    <phoneticPr fontId="24"/>
  </si>
  <si>
    <t>最大出力合計</t>
    <rPh sb="0" eb="2">
      <t>サイダイ</t>
    </rPh>
    <rPh sb="2" eb="4">
      <t>シュツリョク</t>
    </rPh>
    <rPh sb="4" eb="6">
      <t>ゴウケイ</t>
    </rPh>
    <phoneticPr fontId="2"/>
  </si>
  <si>
    <t>当該値(N-4)</t>
    <rPh sb="0" eb="2">
      <t>トウガイ</t>
    </rPh>
    <rPh sb="2" eb="3">
      <t>チ</t>
    </rPh>
    <phoneticPr fontId="26"/>
  </si>
  <si>
    <t>ＦＩＴ以外</t>
  </si>
  <si>
    <t>B9</t>
  </si>
  <si>
    <t>ごみ発電</t>
    <rPh sb="2" eb="4">
      <t>ハツデン</t>
    </rPh>
    <phoneticPr fontId="25"/>
  </si>
  <si>
    <t>風力_有形固定資産減価償却率</t>
  </si>
  <si>
    <t>当該値(N-1)</t>
    <rPh sb="0" eb="2">
      <t>トウガイ</t>
    </rPh>
    <rPh sb="2" eb="3">
      <t>チ</t>
    </rPh>
    <phoneticPr fontId="26"/>
  </si>
  <si>
    <t>ごみ</t>
  </si>
  <si>
    <t>N-3</t>
  </si>
  <si>
    <t>ごみ_企業債残高対料金収入比率</t>
  </si>
  <si>
    <t>年度</t>
    <rPh sb="0" eb="2">
      <t>ネンド</t>
    </rPh>
    <phoneticPr fontId="27"/>
  </si>
  <si>
    <t>図 75</t>
  </si>
  <si>
    <t>供給原価（円）</t>
    <rPh sb="5" eb="6">
      <t>エン</t>
    </rPh>
    <phoneticPr fontId="2"/>
  </si>
  <si>
    <t>図 67</t>
  </si>
  <si>
    <t xml:space="preserve">データ!LP10:LU12 </t>
  </si>
  <si>
    <t xml:space="preserve">データ!$AX$10:$BC$12 </t>
  </si>
  <si>
    <t>表用</t>
    <rPh sb="0" eb="1">
      <t>ヒョウ</t>
    </rPh>
    <rPh sb="1" eb="2">
      <t>ヨウ</t>
    </rPh>
    <phoneticPr fontId="2"/>
  </si>
  <si>
    <r>
      <rPr>
        <sz val="11"/>
        <color rgb="FFFF5050"/>
        <rFont val="ＭＳ Ｐゴシック"/>
        <family val="3"/>
        <charset val="128"/>
      </rPr>
      <t xml:space="preserve">■ </t>
    </r>
    <r>
      <rPr>
        <sz val="11"/>
        <color theme="1"/>
        <rFont val="ＭＳ Ｐゴシック"/>
        <family val="3"/>
        <charset val="128"/>
      </rPr>
      <t>平均値</t>
    </r>
  </si>
  <si>
    <t xml:space="preserve">データ!GC10:GH12 </t>
  </si>
  <si>
    <t xml:space="preserve">データ!LZ10:ME12 </t>
  </si>
  <si>
    <t>図 33</t>
  </si>
  <si>
    <t>年間発電力量</t>
    <rPh sb="0" eb="2">
      <t>ネンカン</t>
    </rPh>
    <rPh sb="2" eb="5">
      <t>ハツデンリョク</t>
    </rPh>
    <rPh sb="5" eb="6">
      <t>リョウ</t>
    </rPh>
    <phoneticPr fontId="2"/>
  </si>
  <si>
    <t>事業コード</t>
    <rPh sb="0" eb="2">
      <t>ジギョウ</t>
    </rPh>
    <phoneticPr fontId="27"/>
  </si>
  <si>
    <t xml:space="preserve">データ!KA10:KF12 </t>
  </si>
  <si>
    <t xml:space="preserve">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FIT適用終了（H46）後の事業のあり方については、現時点で方針は定まっていないが、今後策定を予定している経営戦略において、FIT終了による電力料収入の変動リスクも踏まえ検討することとしている。
</t>
    <rPh sb="0" eb="2">
      <t>トクシュ</t>
    </rPh>
    <rPh sb="3" eb="5">
      <t>シセツ</t>
    </rPh>
    <rPh sb="13" eb="15">
      <t>テキセツ</t>
    </rPh>
    <rPh sb="16" eb="18">
      <t>ニチジョウ</t>
    </rPh>
    <rPh sb="18" eb="20">
      <t>カンリ</t>
    </rPh>
    <rPh sb="21" eb="24">
      <t>テイキテキ</t>
    </rPh>
    <rPh sb="25" eb="27">
      <t>シセツ</t>
    </rPh>
    <rPh sb="27" eb="29">
      <t>キノウ</t>
    </rPh>
    <rPh sb="29" eb="31">
      <t>シンダン</t>
    </rPh>
    <rPh sb="32" eb="34">
      <t>テキカク</t>
    </rPh>
    <rPh sb="35" eb="37">
      <t>ジッシ</t>
    </rPh>
    <rPh sb="39" eb="42">
      <t>チョウキテキ</t>
    </rPh>
    <rPh sb="43" eb="45">
      <t>ハツデン</t>
    </rPh>
    <rPh sb="45" eb="47">
      <t>キキ</t>
    </rPh>
    <rPh sb="48" eb="50">
      <t>キノウ</t>
    </rPh>
    <rPh sb="50" eb="52">
      <t>ホゼン</t>
    </rPh>
    <rPh sb="53" eb="54">
      <t>ハカ</t>
    </rPh>
    <rPh sb="59" eb="61">
      <t>ケイカク</t>
    </rPh>
    <rPh sb="61" eb="62">
      <t>テキ</t>
    </rPh>
    <rPh sb="63" eb="65">
      <t>セサク</t>
    </rPh>
    <rPh sb="66" eb="68">
      <t>ケントウ</t>
    </rPh>
    <rPh sb="69" eb="71">
      <t>ジッシ</t>
    </rPh>
    <rPh sb="78" eb="79">
      <t>ネン</t>
    </rPh>
    <rPh sb="82" eb="83">
      <t>ネン</t>
    </rPh>
    <rPh sb="84" eb="86">
      <t>フシメ</t>
    </rPh>
    <rPh sb="89" eb="91">
      <t>キキ</t>
    </rPh>
    <rPh sb="99" eb="100">
      <t>トウ</t>
    </rPh>
    <rPh sb="101" eb="104">
      <t>ダイキボ</t>
    </rPh>
    <rPh sb="105" eb="107">
      <t>シュウゼン</t>
    </rPh>
    <rPh sb="108" eb="110">
      <t>ヒツヨウ</t>
    </rPh>
    <rPh sb="116" eb="118">
      <t>バイデン</t>
    </rPh>
    <rPh sb="118" eb="119">
      <t>エキ</t>
    </rPh>
    <rPh sb="119" eb="122">
      <t>ヨジョウキン</t>
    </rPh>
    <rPh sb="123" eb="125">
      <t>ユウコウ</t>
    </rPh>
    <rPh sb="125" eb="127">
      <t>カツヨウ</t>
    </rPh>
    <rPh sb="139" eb="141">
      <t>ジギョウ</t>
    </rPh>
    <rPh sb="141" eb="142">
      <t>トウ</t>
    </rPh>
    <rPh sb="143" eb="145">
      <t>ホジョ</t>
    </rPh>
    <rPh sb="145" eb="147">
      <t>ジギョウ</t>
    </rPh>
    <rPh sb="148" eb="150">
      <t>シヤ</t>
    </rPh>
    <rPh sb="151" eb="152">
      <t>イ</t>
    </rPh>
    <rPh sb="155" eb="157">
      <t>カンリ</t>
    </rPh>
    <rPh sb="157" eb="159">
      <t>ウンエイ</t>
    </rPh>
    <rPh sb="160" eb="161">
      <t>ハカ</t>
    </rPh>
    <rPh sb="207" eb="209">
      <t>コンゴ</t>
    </rPh>
    <rPh sb="209" eb="211">
      <t>サクテイ</t>
    </rPh>
    <rPh sb="212" eb="214">
      <t>ヨテイ</t>
    </rPh>
    <phoneticPr fontId="28"/>
  </si>
  <si>
    <t>図 61</t>
  </si>
  <si>
    <t>非設置</t>
  </si>
  <si>
    <t>図 57</t>
  </si>
  <si>
    <t>売電先</t>
  </si>
  <si>
    <t>TXT太陽光_FIT収入割合</t>
  </si>
  <si>
    <t>修繕費比率（％）</t>
  </si>
  <si>
    <t>EBITDA（千円）</t>
    <rPh sb="7" eb="9">
      <t>センエン</t>
    </rPh>
    <phoneticPr fontId="2"/>
  </si>
  <si>
    <t>ごみ_設備利用率</t>
  </si>
  <si>
    <t xml:space="preserve">データ!$BI$10:$BN$12 </t>
  </si>
  <si>
    <t>該当数値なし</t>
    <rPh sb="0" eb="2">
      <t>ガイトウ</t>
    </rPh>
    <rPh sb="2" eb="4">
      <t>スウチ</t>
    </rPh>
    <phoneticPr fontId="2"/>
  </si>
  <si>
    <t>47</t>
  </si>
  <si>
    <t>TXT水力_有形固定資産減価償却率</t>
  </si>
  <si>
    <t>ごみ発電</t>
  </si>
  <si>
    <t>0</t>
  </si>
  <si>
    <t>目標値</t>
    <rPh sb="0" eb="3">
      <t>モクヒョウチ</t>
    </rPh>
    <phoneticPr fontId="2"/>
  </si>
  <si>
    <t>風力発電</t>
  </si>
  <si>
    <t>太陽光発電</t>
  </si>
  <si>
    <r>
      <rPr>
        <sz val="11"/>
        <color rgb="FF3366FF"/>
        <rFont val="ＭＳ ゴシック"/>
        <family val="3"/>
        <charset val="128"/>
      </rPr>
      <t xml:space="preserve">■ </t>
    </r>
    <r>
      <rPr>
        <sz val="11"/>
        <color theme="1"/>
        <rFont val="ＭＳ ゴシック"/>
        <family val="3"/>
        <charset val="128"/>
      </rPr>
      <t>当該値</t>
    </r>
  </si>
  <si>
    <t>管理者の情報</t>
    <rPh sb="0" eb="3">
      <t>カンリシャ</t>
    </rPh>
    <rPh sb="4" eb="6">
      <t>ジョウホウ</t>
    </rPh>
    <phoneticPr fontId="24"/>
  </si>
  <si>
    <r>
      <t xml:space="preserve">
【翌年度への繰越し ： 415千円】　目的 ： 小水力発電所及び夏子ダム本体に係る維持管理費
【一般会計への繰出金 ： 6,530千円】　目的 ： 夏子ダム本体に係る維持管理費
＜繰出金の使途＞夏子ダム管理費（一般会計）
　◆需用費（消耗品費・光熱水費・修繕費）　973千円
　◆役務費（電話･回線使用料･手数料）　253千円
　◆委託料（施設管理・設備点検等）　8,808千円
※今後も売電益については、一部を発電所自体の電気代、施設管理委託料に使用し、余剰金をすべて</t>
    </r>
    <r>
      <rPr>
        <sz val="14"/>
        <color rgb="FF000000"/>
        <rFont val="ＭＳ ゴシック"/>
        <family val="3"/>
        <charset val="128"/>
      </rPr>
      <t>付</t>
    </r>
    <r>
      <rPr>
        <sz val="14"/>
        <color theme="1"/>
        <rFont val="ＭＳ ゴシック"/>
        <family val="3"/>
        <charset val="128"/>
      </rPr>
      <t>帯施設である夏子ダム本体の維持管理費に充てる。</t>
    </r>
  </si>
  <si>
    <t xml:space="preserve">データ!EY10:FD12 </t>
  </si>
  <si>
    <t>TXTごみ_設備利用率</t>
  </si>
  <si>
    <t>N-2</t>
  </si>
  <si>
    <t>水力_企業債残高対料金収入比率</t>
  </si>
  <si>
    <t>自己資本構成比率</t>
  </si>
  <si>
    <t xml:space="preserve">データ!IW10:JB12 </t>
  </si>
  <si>
    <t>図 70</t>
  </si>
  <si>
    <t>図 68</t>
  </si>
  <si>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</si>
  <si>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</si>
  <si>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TXT太陽光_設備利用率</t>
  </si>
  <si>
    <t>電気事業</t>
  </si>
  <si>
    <t>都道府県・団体名称</t>
    <rPh sb="0" eb="4">
      <t>トドウフケン</t>
    </rPh>
    <rPh sb="5" eb="7">
      <t>ダンタイ</t>
    </rPh>
    <rPh sb="7" eb="9">
      <t>メイショウ</t>
    </rPh>
    <phoneticPr fontId="24"/>
  </si>
  <si>
    <t>水力_FIT収入割合</t>
  </si>
  <si>
    <t>04</t>
  </si>
  <si>
    <t xml:space="preserve">データ!ED10:EI12 </t>
  </si>
  <si>
    <t>図 62</t>
  </si>
  <si>
    <t>無</t>
  </si>
  <si>
    <t>太陽光_修繕費比率</t>
  </si>
  <si>
    <t>図 56</t>
  </si>
  <si>
    <t>太陽光</t>
    <rPh sb="0" eb="2">
      <t>タイヨウ</t>
    </rPh>
    <rPh sb="2" eb="3">
      <t>ヒカリ</t>
    </rPh>
    <phoneticPr fontId="2"/>
  </si>
  <si>
    <t>●発電型式別</t>
    <rPh sb="1" eb="3">
      <t>ハツデン</t>
    </rPh>
    <rPh sb="3" eb="5">
      <t>カタシキ</t>
    </rPh>
    <rPh sb="5" eb="6">
      <t>ベツ</t>
    </rPh>
    <phoneticPr fontId="25"/>
  </si>
  <si>
    <t>該当数値なし用名前定義</t>
    <rPh sb="0" eb="2">
      <t>ガイトウ</t>
    </rPh>
    <rPh sb="2" eb="4">
      <t>スウチ</t>
    </rPh>
    <rPh sb="6" eb="7">
      <t>ヨウ</t>
    </rPh>
    <rPh sb="7" eb="9">
      <t>ナマエ</t>
    </rPh>
    <rPh sb="9" eb="11">
      <t>テイギ</t>
    </rPh>
    <phoneticPr fontId="2"/>
  </si>
  <si>
    <t>有形固定資産減価償却率（％）</t>
  </si>
  <si>
    <t>企業債残高対料金収入比率（％）</t>
  </si>
  <si>
    <t>ごみ_修繕費比率</t>
  </si>
  <si>
    <t xml:space="preserve">データ!GX10:HC12 </t>
  </si>
  <si>
    <t>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</si>
</sst>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quot;▲ &quot;#,##0"/>
    <numFmt numFmtId="179" formatCode="0.0%"/>
    <numFmt numFmtId="180" formatCode="ge"/>
  </numFmts>
  <fonts count="35" x14ac:knownFonts="1">
    <font>
      <sz val="11"/>
      <color theme="1"/>
      <name val="ＭＳ Ｐゴシック"/>
    </font>
    <font>
      <sz val="11"/>
      <color theme="1"/>
      <name val="游ゴシック"/>
      <family val="3"/>
      <charset val="128"/>
    </font>
    <font>
      <sz val="6"/>
      <name val="ＭＳ Ｐゴシック"/>
      <family val="3"/>
      <charset val="128"/>
    </font>
    <font>
      <sz val="11"/>
      <color theme="1"/>
      <name val="ＭＳ ゴシック"/>
      <family val="3"/>
      <charset val="128"/>
    </font>
    <font>
      <b/>
      <sz val="18"/>
      <color theme="1"/>
      <name val="ＭＳ ゴシック"/>
      <family val="3"/>
      <charset val="128"/>
    </font>
    <font>
      <sz val="14"/>
      <color theme="1"/>
      <name val="ＭＳ ゴシック"/>
      <family val="3"/>
      <charset val="128"/>
    </font>
    <font>
      <sz val="13"/>
      <color rgb="FFFF0000"/>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14"/>
      <color theme="1"/>
      <name val="ＭＳ ゴシック"/>
      <family val="3"/>
      <charset val="128"/>
    </font>
    <font>
      <b/>
      <sz val="13"/>
      <color rgb="FFFF0000"/>
      <name val="ＭＳ ゴシック"/>
      <family val="3"/>
      <charset val="128"/>
    </font>
    <font>
      <sz val="13"/>
      <name val="ＭＳ ゴシック"/>
      <family val="3"/>
      <charset val="128"/>
    </font>
    <font>
      <sz val="16"/>
      <color theme="1"/>
      <name val="ＭＳ ゴシック"/>
      <family val="3"/>
      <charset val="128"/>
    </font>
    <font>
      <b/>
      <sz val="24"/>
      <name val="ＭＳ ゴシック"/>
      <family val="3"/>
      <charset val="128"/>
    </font>
    <font>
      <sz val="16"/>
      <name val="ＭＳ ゴシック"/>
      <family val="3"/>
      <charset val="128"/>
    </font>
    <font>
      <b/>
      <sz val="36"/>
      <color theme="1"/>
      <name val="ＭＳ ゴシック"/>
      <family val="3"/>
      <charset val="128"/>
    </font>
    <font>
      <b/>
      <sz val="16"/>
      <color theme="1"/>
      <name val="ＭＳ ゴシック"/>
      <family val="3"/>
      <charset val="128"/>
    </font>
    <font>
      <sz val="14"/>
      <color rgb="FF000000"/>
      <name val="ＭＳ ゴシック"/>
      <family val="3"/>
      <charset val="128"/>
    </font>
    <font>
      <b/>
      <sz val="11"/>
      <color theme="1"/>
      <name val="ＭＳ Ｐゴシック"/>
      <family val="3"/>
      <charset val="128"/>
    </font>
    <font>
      <sz val="11"/>
      <color theme="0"/>
      <name val="ＭＳ ゴシック"/>
      <family val="3"/>
      <charset val="128"/>
    </font>
    <font>
      <b/>
      <sz val="22"/>
      <color theme="1"/>
      <name val="ＭＳ ゴシック"/>
      <family val="3"/>
      <charset val="128"/>
    </font>
    <font>
      <sz val="11"/>
      <color theme="1"/>
      <name val="ＭＳ Ｐゴシック"/>
      <family val="3"/>
      <charset val="128"/>
    </font>
    <font>
      <sz val="6"/>
      <name val="ＭＳ ゴシック"/>
      <family val="3"/>
      <charset val="128"/>
    </font>
    <font>
      <sz val="6"/>
      <name val="游ゴシック"/>
      <family val="3"/>
      <charset val="128"/>
    </font>
    <font>
      <sz val="11"/>
      <color theme="0"/>
      <name val="ＭＳ Ｐゴシック"/>
      <family val="3"/>
      <charset val="128"/>
    </font>
    <font>
      <sz val="9"/>
      <color theme="1"/>
      <name val="ＭＳ ゴシック"/>
      <family val="3"/>
      <charset val="128"/>
    </font>
    <font>
      <sz val="6"/>
      <name val="ＭＳ Ｐゴシック"/>
      <family val="3"/>
      <charset val="128"/>
    </font>
    <font>
      <sz val="11"/>
      <color rgb="FFFF5050"/>
      <name val="ＭＳ ゴシック"/>
      <family val="3"/>
      <charset val="128"/>
    </font>
    <font>
      <sz val="11"/>
      <color rgb="FFFF0000"/>
      <name val="ＭＳ ゴシック"/>
      <family val="3"/>
      <charset val="128"/>
    </font>
    <font>
      <sz val="11"/>
      <color rgb="FF3366FF"/>
      <name val="ＭＳ Ｐゴシック"/>
      <family val="3"/>
      <charset val="128"/>
    </font>
    <font>
      <sz val="14"/>
      <color rgb="FFFF0000"/>
      <name val="ＭＳ ゴシック"/>
      <family val="3"/>
      <charset val="128"/>
    </font>
    <font>
      <sz val="11"/>
      <color rgb="FFFF5050"/>
      <name val="ＭＳ Ｐゴシック"/>
      <family val="3"/>
      <charset val="128"/>
    </font>
    <font>
      <sz val="11"/>
      <color rgb="FF3366FF"/>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3" fillId="0" borderId="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20"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35"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45" xfId="1" applyFont="1" applyBorder="1" applyAlignment="1" applyProtection="1">
      <alignment horizontal="left" vertical="top" wrapText="1"/>
      <protection locked="0"/>
    </xf>
    <xf numFmtId="0" fontId="5" fillId="0" borderId="42" xfId="1" applyFont="1" applyBorder="1" applyAlignment="1" applyProtection="1">
      <alignment horizontal="left" vertical="top" wrapText="1"/>
      <protection locked="0"/>
    </xf>
    <xf numFmtId="0" fontId="5" fillId="0" borderId="44" xfId="1" applyFont="1" applyBorder="1" applyAlignment="1" applyProtection="1">
      <alignment horizontal="left" vertical="top" wrapText="1"/>
      <protection locked="0"/>
    </xf>
    <xf numFmtId="0" fontId="5" fillId="0" borderId="46" xfId="1" applyFont="1" applyBorder="1" applyAlignment="1" applyProtection="1">
      <alignment horizontal="left" vertical="top" wrapText="1"/>
      <protection locked="0"/>
    </xf>
    <xf numFmtId="0" fontId="19" fillId="0" borderId="41" xfId="1" applyFont="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3" xfId="1" applyFont="1" applyBorder="1" applyAlignment="1" applyProtection="1">
      <alignment horizontal="left" vertical="top" wrapText="1"/>
      <protection locked="0"/>
    </xf>
    <xf numFmtId="0" fontId="5" fillId="0" borderId="55" xfId="1" applyFont="1" applyBorder="1" applyAlignment="1" applyProtection="1">
      <alignment horizontal="left" vertical="top" wrapText="1"/>
      <protection locked="0"/>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20" fillId="5" borderId="13" xfId="0" applyFont="1" applyFill="1" applyBorder="1" applyAlignment="1">
      <alignment vertical="center" shrinkToFit="1"/>
    </xf>
    <xf numFmtId="0" fontId="0" fillId="0" borderId="13" xfId="0" applyBorder="1" applyAlignment="1">
      <alignment vertical="center" shrinkToFit="1"/>
    </xf>
    <xf numFmtId="0" fontId="22" fillId="7" borderId="58" xfId="0" applyFont="1" applyFill="1" applyBorder="1" applyAlignment="1">
      <alignment horizontal="center" vertical="center"/>
    </xf>
    <xf numFmtId="0" fontId="22" fillId="7" borderId="61" xfId="0" applyFont="1" applyFill="1" applyBorder="1" applyAlignment="1">
      <alignment horizontal="center" vertical="center"/>
    </xf>
    <xf numFmtId="0" fontId="22" fillId="7" borderId="64" xfId="0" applyFont="1" applyFill="1" applyBorder="1" applyAlignment="1">
      <alignment horizontal="center" vertical="center"/>
    </xf>
    <xf numFmtId="0" fontId="22" fillId="7" borderId="59" xfId="0" applyFont="1" applyFill="1" applyBorder="1" applyAlignment="1">
      <alignment horizontal="center" vertical="center"/>
    </xf>
    <xf numFmtId="0" fontId="22" fillId="7" borderId="0" xfId="0" applyFont="1" applyFill="1" applyBorder="1" applyAlignment="1">
      <alignment horizontal="center" vertical="center"/>
    </xf>
    <xf numFmtId="0" fontId="22" fillId="7" borderId="65" xfId="0" applyFont="1" applyFill="1" applyBorder="1" applyAlignment="1">
      <alignment horizontal="center" vertical="center"/>
    </xf>
    <xf numFmtId="0" fontId="22" fillId="7" borderId="60"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6"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収益的収支比率（％）</a:t>
            </a:r>
          </a:p>
        </c:rich>
      </c:tx>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116.8</c:v>
                </c:pt>
                <c:pt idx="3">
                  <c:v>100.7</c:v>
                </c:pt>
                <c:pt idx="4">
                  <c:v>105.1</c:v>
                </c:pt>
              </c:numCache>
            </c:numRef>
          </c:val>
          <c:extLst>
            <c:ext xmlns:c16="http://schemas.microsoft.com/office/drawing/2014/chart" uri="{C3380CC4-5D6E-409C-BE32-E72D297353CC}">
              <c16:uniqueId val="{00000000-2832-4075-9143-6D274CA02A8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118.8</c:v>
                </c:pt>
                <c:pt idx="3">
                  <c:v>88.8</c:v>
                </c:pt>
                <c:pt idx="4">
                  <c:v>121.3</c:v>
                </c:pt>
              </c:numCache>
            </c:numRef>
          </c:val>
          <c:smooth val="0"/>
          <c:extLst>
            <c:ext xmlns:c16="http://schemas.microsoft.com/office/drawing/2014/chart" uri="{C3380CC4-5D6E-409C-BE32-E72D297353CC}">
              <c16:uniqueId val="{00000001-2832-4075-9143-6D274CA02A8F}"/>
            </c:ext>
          </c:extLst>
        </c:ser>
        <c:ser>
          <c:idx val="2"/>
          <c:order val="2"/>
          <c:tx>
            <c:strRef>
              <c:f>データ!$AX$19</c:f>
              <c:strCache>
                <c:ptCount val="1"/>
                <c:pt idx="0">
                  <c:v>目標値</c:v>
                </c:pt>
              </c:strCache>
            </c:strRef>
          </c:tx>
          <c:spPr>
            <a:ln>
              <a:noFill/>
            </a:ln>
          </c:spPr>
          <c:marker>
            <c:symbol val="none"/>
          </c:marker>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832-4075-9143-6D274CA02A8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 r="0.7" t="0.75000000000000011" header="0.30000000000000004" footer="0.30000000000000004"/>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FIT</a:t>
            </a:r>
            <a:r>
              <a:rPr lang="ja-JP" altLang="en-US" sz="1500" baseline="0">
                <a:solidFill>
                  <a:schemeClr val="tx1"/>
                </a:solidFill>
                <a:latin typeface="ＭＳ ゴシック"/>
                <a:ea typeface="ＭＳ ゴシック"/>
              </a:rPr>
              <a:t>収入割合（％）</a:t>
            </a:r>
          </a:p>
        </c:rich>
      </c:tx>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A308-4229-9BC0-457610B016F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77.099999999999994</c:v>
                </c:pt>
                <c:pt idx="3">
                  <c:v>79.8</c:v>
                </c:pt>
                <c:pt idx="4">
                  <c:v>88</c:v>
                </c:pt>
              </c:numCache>
            </c:numRef>
          </c:val>
          <c:smooth val="0"/>
          <c:extLst>
            <c:ext xmlns:c16="http://schemas.microsoft.com/office/drawing/2014/chart" uri="{C3380CC4-5D6E-409C-BE32-E72D297353CC}">
              <c16:uniqueId val="{00000001-A308-4229-9BC0-457610B016F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設備利用率（％）</a:t>
            </a:r>
          </a:p>
        </c:rich>
      </c:tx>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94.2</c:v>
                </c:pt>
                <c:pt idx="3">
                  <c:v>91.7</c:v>
                </c:pt>
                <c:pt idx="4">
                  <c:v>92.1</c:v>
                </c:pt>
              </c:numCache>
            </c:numRef>
          </c:val>
          <c:extLst>
            <c:ext xmlns:c16="http://schemas.microsoft.com/office/drawing/2014/chart" uri="{C3380CC4-5D6E-409C-BE32-E72D297353CC}">
              <c16:uniqueId val="{00000000-FB17-453E-B6D9-0E6CA4CA012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61.8</c:v>
                </c:pt>
                <c:pt idx="3">
                  <c:v>61.6</c:v>
                </c:pt>
                <c:pt idx="4">
                  <c:v>57.3</c:v>
                </c:pt>
              </c:numCache>
            </c:numRef>
          </c:val>
          <c:smooth val="0"/>
          <c:extLst>
            <c:ext xmlns:c16="http://schemas.microsoft.com/office/drawing/2014/chart" uri="{C3380CC4-5D6E-409C-BE32-E72D297353CC}">
              <c16:uniqueId val="{00000001-FB17-453E-B6D9-0E6CA4CA012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修繕費比率（％）</a:t>
            </a:r>
          </a:p>
        </c:rich>
      </c:tx>
      <c:overlay val="0"/>
      <c:spPr>
        <a:noFill/>
      </c:sp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0</c:v>
                </c:pt>
                <c:pt idx="3">
                  <c:v>22.5</c:v>
                </c:pt>
                <c:pt idx="4">
                  <c:v>8.6999999999999993</c:v>
                </c:pt>
              </c:numCache>
            </c:numRef>
          </c:val>
          <c:extLst>
            <c:ext xmlns:c16="http://schemas.microsoft.com/office/drawing/2014/chart" uri="{C3380CC4-5D6E-409C-BE32-E72D297353CC}">
              <c16:uniqueId val="{00000000-B165-4B21-8EBD-341686963BE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8.6999999999999993</c:v>
                </c:pt>
                <c:pt idx="3">
                  <c:v>5.7</c:v>
                </c:pt>
                <c:pt idx="4">
                  <c:v>4.2</c:v>
                </c:pt>
              </c:numCache>
            </c:numRef>
          </c:val>
          <c:smooth val="0"/>
          <c:extLst>
            <c:ext xmlns:c16="http://schemas.microsoft.com/office/drawing/2014/chart" uri="{C3380CC4-5D6E-409C-BE32-E72D297353CC}">
              <c16:uniqueId val="{00000001-B165-4B21-8EBD-341686963BE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A95A-4089-8999-10E98A45B36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351.4</c:v>
                </c:pt>
                <c:pt idx="3">
                  <c:v>390.3</c:v>
                </c:pt>
                <c:pt idx="4">
                  <c:v>394.9</c:v>
                </c:pt>
              </c:numCache>
            </c:numRef>
          </c:val>
          <c:smooth val="0"/>
          <c:extLst>
            <c:ext xmlns:c16="http://schemas.microsoft.com/office/drawing/2014/chart" uri="{C3380CC4-5D6E-409C-BE32-E72D297353CC}">
              <c16:uniqueId val="{00000001-A95A-4089-8999-10E98A45B36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sz="1000" baseline="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paperSize="9"/>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5-4093-9FB6-AF75D9DB60B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5-4093-9FB6-AF75D9DB60B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FIT</a:t>
            </a:r>
            <a:r>
              <a:rPr lang="ja-JP" altLang="en-US" sz="1500" baseline="0">
                <a:solidFill>
                  <a:schemeClr val="tx1"/>
                </a:solidFill>
                <a:latin typeface="ＭＳ ゴシック"/>
                <a:ea typeface="ＭＳ ゴシック"/>
              </a:rPr>
              <a:t>収入割合（％）</a:t>
            </a:r>
          </a:p>
        </c:rich>
      </c:tx>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2A09-47B0-9024-49B0335C860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80.599999999999994</c:v>
                </c:pt>
                <c:pt idx="3">
                  <c:v>85.6</c:v>
                </c:pt>
                <c:pt idx="4">
                  <c:v>92</c:v>
                </c:pt>
              </c:numCache>
            </c:numRef>
          </c:val>
          <c:smooth val="0"/>
          <c:extLst>
            <c:ext xmlns:c16="http://schemas.microsoft.com/office/drawing/2014/chart" uri="{C3380CC4-5D6E-409C-BE32-E72D297353CC}">
              <c16:uniqueId val="{00000001-2A09-47B0-9024-49B0335C860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設備利用率（％）</a:t>
            </a:r>
          </a:p>
        </c:rich>
      </c:tx>
      <c:overlay val="0"/>
      <c:spPr>
        <a:noFill/>
      </c:sp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2F-488B-8C82-82C3D4E6EEA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F-488B-8C82-82C3D4E6EEA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修繕費比率（％）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F-4582-AAE3-0FC723EFB50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F-4582-AAE3-0FC723EFB50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75-40DD-BF72-645C9419472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75-40DD-BF72-645C9419472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5-4A50-B0EE-D27EDC0CFE3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5-4A50-B0EE-D27EDC0CFE3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営業収支比率（％）</a:t>
            </a:r>
          </a:p>
        </c:rich>
      </c:tx>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1322.4</c:v>
                </c:pt>
                <c:pt idx="3">
                  <c:v>1001.2</c:v>
                </c:pt>
                <c:pt idx="4">
                  <c:v>514.79999999999995</c:v>
                </c:pt>
              </c:numCache>
            </c:numRef>
          </c:val>
          <c:extLst>
            <c:ext xmlns:c16="http://schemas.microsoft.com/office/drawing/2014/chart" uri="{C3380CC4-5D6E-409C-BE32-E72D297353CC}">
              <c16:uniqueId val="{00000000-6EA9-48C9-9AB4-B87F6B69DCE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255.4</c:v>
                </c:pt>
                <c:pt idx="3">
                  <c:v>269.8</c:v>
                </c:pt>
                <c:pt idx="4">
                  <c:v>247.9</c:v>
                </c:pt>
              </c:numCache>
            </c:numRef>
          </c:val>
          <c:smooth val="0"/>
          <c:extLst>
            <c:ext xmlns:c16="http://schemas.microsoft.com/office/drawing/2014/chart" uri="{C3380CC4-5D6E-409C-BE32-E72D297353CC}">
              <c16:uniqueId val="{00000001-6EA9-48C9-9AB4-B87F6B69DCE3}"/>
            </c:ext>
          </c:extLst>
        </c:ser>
        <c:ser>
          <c:idx val="2"/>
          <c:order val="2"/>
          <c:tx>
            <c:strRef>
              <c:f>データ!$BI$19</c:f>
              <c:strCache>
                <c:ptCount val="1"/>
                <c:pt idx="0">
                  <c:v>目標値</c:v>
                </c:pt>
              </c:strCache>
            </c:strRef>
          </c:tx>
          <c:spPr>
            <a:ln>
              <a:noFill/>
            </a:ln>
          </c:spPr>
          <c:marker>
            <c:symbol val="none"/>
          </c:marker>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EA9-48C9-9AB4-B87F6B69DCE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FIT</a:t>
            </a:r>
            <a:r>
              <a:rPr lang="ja-JP" altLang="en-US" sz="1500" baseline="0">
                <a:solidFill>
                  <a:schemeClr val="tx1"/>
                </a:solidFill>
                <a:latin typeface="ＭＳ ゴシック"/>
                <a:ea typeface="ＭＳ ゴシック"/>
              </a:rPr>
              <a:t>収入割合（％）</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7-4AD1-831A-199983CC48E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7-4AD1-831A-199983CC48E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設備利用率（％）</a:t>
            </a:r>
          </a:p>
        </c:rich>
      </c:tx>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C-415D-ABAB-85199882517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C-415D-ABAB-85199882517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修繕費比率（％）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D-4EE7-B02C-D482FA07572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D-4EE7-B02C-D482FA07572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2-4643-BB11-5C9BF96A55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2-4643-BB11-5C9BF96A55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有形固定資産減価償却率（％）</a:t>
            </a:r>
          </a:p>
        </c:rich>
      </c:tx>
      <c:overlay val="0"/>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FF-40D9-A3B4-88724BEAFCF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FF-40D9-A3B4-88724BEAFCF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 r="0.7" t="0.75000000000000011" header="0.30000000000000004" footer="0.30000000000000004"/>
    <c:pageSetup paperSize="9"/>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FIT</a:t>
            </a:r>
            <a:r>
              <a:rPr lang="ja-JP" altLang="en-US" sz="1500" baseline="0">
                <a:solidFill>
                  <a:schemeClr val="tx1"/>
                </a:solidFill>
                <a:latin typeface="ＭＳ ゴシック"/>
                <a:ea typeface="ＭＳ ゴシック"/>
              </a:rPr>
              <a:t>収入割合（％）</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2-4973-9D25-277CB1C2222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2-4973-9D25-277CB1C2222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設備利用率（％）</a:t>
            </a:r>
          </a:p>
        </c:rich>
      </c:tx>
      <c:overlay val="0"/>
      <c:spPr>
        <a:noFill/>
      </c:sp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5-4805-8543-CE3D9D516E6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5-4805-8543-CE3D9D516E6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修繕費比率（％）</a:t>
            </a:r>
          </a:p>
        </c:rich>
      </c:tx>
      <c:overlay val="0"/>
      <c:spPr>
        <a:noFill/>
      </c:sp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9-4F74-B827-9181DB07395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9-4F74-B827-9181DB07395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A-46FF-BAD2-C89EB2AA323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A-46FF-BAD2-C89EB2AA323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2-468A-A9D2-5C73FDECAE3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2-468A-A9D2-5C73FDECAE3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流動比率（％）</a:t>
            </a:r>
          </a:p>
        </c:rich>
      </c:tx>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4-4EF0-A4DC-66F3D853CD6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4-4EF0-A4DC-66F3D853CD69}"/>
            </c:ext>
          </c:extLst>
        </c:ser>
        <c:ser>
          <c:idx val="2"/>
          <c:order val="2"/>
          <c:tx>
            <c:strRef>
              <c:f>データ!$BT$19</c:f>
              <c:strCache>
                <c:ptCount val="1"/>
                <c:pt idx="0">
                  <c:v>目標値</c:v>
                </c:pt>
              </c:strCache>
            </c:strRef>
          </c:tx>
          <c:spPr>
            <a:ln>
              <a:noFill/>
            </a:ln>
          </c:spPr>
          <c:marker>
            <c:symbol val="none"/>
          </c:marker>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334-4EF0-A4DC-66F3D853CD6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FIT</a:t>
            </a:r>
            <a:r>
              <a:rPr lang="ja-JP" altLang="en-US" sz="1500" baseline="0">
                <a:solidFill>
                  <a:schemeClr val="tx1"/>
                </a:solidFill>
                <a:latin typeface="ＭＳ ゴシック"/>
                <a:ea typeface="ＭＳ ゴシック"/>
              </a:rPr>
              <a:t>収入割合（％）</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3-446B-8EA6-041251A79D5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3-446B-8EA6-041251A79D5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供給原価（円）</a:t>
            </a:r>
          </a:p>
        </c:rich>
      </c:tx>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31483.200000000001</c:v>
                </c:pt>
                <c:pt idx="3">
                  <c:v>41952.4</c:v>
                </c:pt>
                <c:pt idx="4">
                  <c:v>35288.800000000003</c:v>
                </c:pt>
              </c:numCache>
            </c:numRef>
          </c:val>
          <c:extLst>
            <c:ext xmlns:c16="http://schemas.microsoft.com/office/drawing/2014/chart" uri="{C3380CC4-5D6E-409C-BE32-E72D297353CC}">
              <c16:uniqueId val="{00000000-640C-4AF9-B661-6EDC356F21C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#N/A</c:v>
                </c:pt>
                <c:pt idx="1">
                  <c:v>#N/A</c:v>
                </c:pt>
                <c:pt idx="2">
                  <c:v>18815.8</c:v>
                </c:pt>
                <c:pt idx="3">
                  <c:v>22847.9</c:v>
                </c:pt>
                <c:pt idx="4">
                  <c:v>19210.5</c:v>
                </c:pt>
              </c:numCache>
            </c:numRef>
          </c:val>
          <c:smooth val="0"/>
          <c:extLst>
            <c:ext xmlns:c16="http://schemas.microsoft.com/office/drawing/2014/chart" uri="{C3380CC4-5D6E-409C-BE32-E72D297353CC}">
              <c16:uniqueId val="{00000001-640C-4AF9-B661-6EDC356F21C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en-US" sz="1500" baseline="0">
                <a:solidFill>
                  <a:schemeClr val="tx1"/>
                </a:solidFill>
                <a:latin typeface="ＭＳ ゴシック"/>
                <a:ea typeface="ＭＳ ゴシック"/>
              </a:rPr>
              <a:t>EBITDA（</a:t>
            </a:r>
            <a:r>
              <a:rPr lang="ja-JP" altLang="en-US" sz="1500" baseline="0">
                <a:solidFill>
                  <a:schemeClr val="tx1"/>
                </a:solidFill>
                <a:latin typeface="ＭＳ ゴシック"/>
                <a:ea typeface="ＭＳ ゴシック"/>
              </a:rPr>
              <a:t>千円）</a:t>
            </a:r>
          </a:p>
        </c:rich>
      </c:tx>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1262</c:v>
                </c:pt>
                <c:pt idx="3">
                  <c:v>71</c:v>
                </c:pt>
                <c:pt idx="4">
                  <c:v>415</c:v>
                </c:pt>
              </c:numCache>
            </c:numRef>
          </c:val>
          <c:extLst>
            <c:ext xmlns:c16="http://schemas.microsoft.com/office/drawing/2014/chart" uri="{C3380CC4-5D6E-409C-BE32-E72D297353CC}">
              <c16:uniqueId val="{00000000-F307-4278-93AD-A2D30FDD069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#N/A</c:v>
                </c:pt>
                <c:pt idx="1">
                  <c:v>#N/A</c:v>
                </c:pt>
                <c:pt idx="2">
                  <c:v>37685</c:v>
                </c:pt>
                <c:pt idx="3">
                  <c:v>2390</c:v>
                </c:pt>
                <c:pt idx="4">
                  <c:v>32739</c:v>
                </c:pt>
              </c:numCache>
            </c:numRef>
          </c:val>
          <c:smooth val="0"/>
          <c:extLst>
            <c:ext xmlns:c16="http://schemas.microsoft.com/office/drawing/2014/chart" uri="{C3380CC4-5D6E-409C-BE32-E72D297353CC}">
              <c16:uniqueId val="{00000001-F307-4278-93AD-A2D30FDD069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設備利用率（％）</a:t>
            </a:r>
          </a:p>
        </c:rich>
      </c:tx>
      <c:overlay val="0"/>
      <c:spPr>
        <a:noFill/>
      </c:sp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94.2</c:v>
                </c:pt>
                <c:pt idx="3">
                  <c:v>91.7</c:v>
                </c:pt>
                <c:pt idx="4">
                  <c:v>92.1</c:v>
                </c:pt>
              </c:numCache>
            </c:numRef>
          </c:val>
          <c:extLst>
            <c:ext xmlns:c16="http://schemas.microsoft.com/office/drawing/2014/chart" uri="{C3380CC4-5D6E-409C-BE32-E72D297353CC}">
              <c16:uniqueId val="{00000000-EB46-4C9F-9503-99B763EAC51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32.299999999999997</c:v>
                </c:pt>
                <c:pt idx="3">
                  <c:v>35.799999999999997</c:v>
                </c:pt>
                <c:pt idx="4">
                  <c:v>31.7</c:v>
                </c:pt>
              </c:numCache>
            </c:numRef>
          </c:val>
          <c:smooth val="0"/>
          <c:extLst>
            <c:ext xmlns:c16="http://schemas.microsoft.com/office/drawing/2014/chart" uri="{C3380CC4-5D6E-409C-BE32-E72D297353CC}">
              <c16:uniqueId val="{00000001-EB46-4C9F-9503-99B763EAC5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修繕費比率（％）</a:t>
            </a:r>
          </a:p>
        </c:rich>
      </c:tx>
      <c:overlay val="0"/>
      <c:spPr>
        <a:noFill/>
      </c:sp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0</c:v>
                </c:pt>
                <c:pt idx="3">
                  <c:v>22.5</c:v>
                </c:pt>
                <c:pt idx="4">
                  <c:v>8.6999999999999993</c:v>
                </c:pt>
              </c:numCache>
            </c:numRef>
          </c:val>
          <c:extLst>
            <c:ext xmlns:c16="http://schemas.microsoft.com/office/drawing/2014/chart" uri="{C3380CC4-5D6E-409C-BE32-E72D297353CC}">
              <c16:uniqueId val="{00000000-8385-4AAF-B3C4-5317739E034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17.3</c:v>
                </c:pt>
                <c:pt idx="3">
                  <c:v>14.6</c:v>
                </c:pt>
                <c:pt idx="4">
                  <c:v>11.9</c:v>
                </c:pt>
              </c:numCache>
            </c:numRef>
          </c:val>
          <c:smooth val="0"/>
          <c:extLst>
            <c:ext xmlns:c16="http://schemas.microsoft.com/office/drawing/2014/chart" uri="{C3380CC4-5D6E-409C-BE32-E72D297353CC}">
              <c16:uniqueId val="{00000001-8385-4AAF-B3C4-5317739E034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5957-41CE-962F-E5F4F14B0A6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100.7</c:v>
                </c:pt>
                <c:pt idx="3">
                  <c:v>100.1</c:v>
                </c:pt>
                <c:pt idx="4">
                  <c:v>132.80000000000001</c:v>
                </c:pt>
              </c:numCache>
            </c:numRef>
          </c:val>
          <c:smooth val="0"/>
          <c:extLst>
            <c:ext xmlns:c16="http://schemas.microsoft.com/office/drawing/2014/chart" uri="{C3380CC4-5D6E-409C-BE32-E72D297353CC}">
              <c16:uniqueId val="{00000001-5957-41CE-962F-E5F4F14B0A6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chemeClr val="tx1"/>
                </a:solidFill>
                <a:latin typeface="ＭＳ ゴシック"/>
                <a:ea typeface="ＭＳ ゴシック"/>
              </a:defRPr>
            </a:pPr>
            <a:r>
              <a:rPr lang="ja-JP" altLang="en-US" sz="1500" baseline="0">
                <a:solidFill>
                  <a:schemeClr val="tx1"/>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1-4D59-8D97-AD66C10C511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1-4D59-8D97-AD66C10C511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sz="1000" baseline="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1121" name="正方形/長方形 1">
          <a:extLst>
            <a:ext uri="{FF2B5EF4-FFF2-40B4-BE49-F238E27FC236}">
              <a16:creationId xmlns:a16="http://schemas.microsoft.com/office/drawing/2014/main" id="{00000000-0008-0000-0000-000061040000}"/>
            </a:ext>
          </a:extLst>
        </xdr:cNvPr>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tIns="45720" rIns="91440" anchor="ctr"/>
        <a:lstStyle/>
        <a:p>
          <a:pPr algn="r"/>
          <a:r>
            <a:rPr sz="1200" b="0" i="0" u="none" strike="noStrike" baseline="0">
              <a:solidFill>
                <a:schemeClr val="dk1"/>
              </a:solidFill>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1122" name="直線コネクタ 2">
          <a:extLst>
            <a:ext uri="{FF2B5EF4-FFF2-40B4-BE49-F238E27FC236}">
              <a16:creationId xmlns:a16="http://schemas.microsoft.com/office/drawing/2014/main" id="{00000000-0008-0000-0000-000062040000}"/>
            </a:ext>
          </a:extLst>
        </xdr:cNvPr>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52705</xdr:rowOff>
    </xdr:to>
    <xdr:grpSp>
      <xdr:nvGrpSpPr>
        <xdr:cNvPr id="1123" name="グループ化 3">
          <a:extLst>
            <a:ext uri="{FF2B5EF4-FFF2-40B4-BE49-F238E27FC236}">
              <a16:creationId xmlns:a16="http://schemas.microsoft.com/office/drawing/2014/main" id="{00000000-0008-0000-0000-000063040000}"/>
            </a:ext>
          </a:extLst>
        </xdr:cNvPr>
        <xdr:cNvGrpSpPr/>
      </xdr:nvGrpSpPr>
      <xdr:grpSpPr>
        <a:xfrm>
          <a:off x="489404" y="7327900"/>
          <a:ext cx="5729786" cy="2970984"/>
          <a:chOff x="489770" y="7259989"/>
          <a:chExt cx="5728907" cy="2990270"/>
        </a:xfrm>
      </xdr:grpSpPr>
      <xdr:graphicFrame macro="">
        <xdr:nvGraphicFramePr>
          <xdr:cNvPr id="1124" name="グラフ 4">
            <a:extLst>
              <a:ext uri="{FF2B5EF4-FFF2-40B4-BE49-F238E27FC236}">
                <a16:creationId xmlns:a16="http://schemas.microsoft.com/office/drawing/2014/main" id="{00000000-0008-0000-0000-00006404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52705</xdr:rowOff>
    </xdr:to>
    <xdr:grpSp>
      <xdr:nvGrpSpPr>
        <xdr:cNvPr id="1125" name="グループ化 5">
          <a:extLst>
            <a:ext uri="{FF2B5EF4-FFF2-40B4-BE49-F238E27FC236}">
              <a16:creationId xmlns:a16="http://schemas.microsoft.com/office/drawing/2014/main" id="{00000000-0008-0000-0000-000065040000}"/>
            </a:ext>
          </a:extLst>
        </xdr:cNvPr>
        <xdr:cNvGrpSpPr/>
      </xdr:nvGrpSpPr>
      <xdr:grpSpPr>
        <a:xfrm>
          <a:off x="6490335" y="7327900"/>
          <a:ext cx="5728970" cy="2970984"/>
          <a:chOff x="6490520" y="7259989"/>
          <a:chExt cx="5728909" cy="2990270"/>
        </a:xfrm>
      </xdr:grpSpPr>
      <xdr:graphicFrame macro="">
        <xdr:nvGraphicFramePr>
          <xdr:cNvPr id="1126" name="グラフ 6">
            <a:extLst>
              <a:ext uri="{FF2B5EF4-FFF2-40B4-BE49-F238E27FC236}">
                <a16:creationId xmlns:a16="http://schemas.microsoft.com/office/drawing/2014/main" id="{00000000-0008-0000-0000-00006604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52705</xdr:rowOff>
    </xdr:to>
    <xdr:grpSp>
      <xdr:nvGrpSpPr>
        <xdr:cNvPr id="1127" name="グループ化 7">
          <a:extLst>
            <a:ext uri="{FF2B5EF4-FFF2-40B4-BE49-F238E27FC236}">
              <a16:creationId xmlns:a16="http://schemas.microsoft.com/office/drawing/2014/main" id="{00000000-0008-0000-0000-000067040000}"/>
            </a:ext>
          </a:extLst>
        </xdr:cNvPr>
        <xdr:cNvGrpSpPr/>
      </xdr:nvGrpSpPr>
      <xdr:grpSpPr>
        <a:xfrm>
          <a:off x="12491085" y="7327900"/>
          <a:ext cx="5729151" cy="2970984"/>
          <a:chOff x="12491270" y="7259989"/>
          <a:chExt cx="5728908" cy="2990270"/>
        </a:xfrm>
      </xdr:grpSpPr>
      <xdr:graphicFrame macro="">
        <xdr:nvGraphicFramePr>
          <xdr:cNvPr id="1128" name="グラフ 8">
            <a:extLst>
              <a:ext uri="{FF2B5EF4-FFF2-40B4-BE49-F238E27FC236}">
                <a16:creationId xmlns:a16="http://schemas.microsoft.com/office/drawing/2014/main" id="{00000000-0008-0000-0000-00006804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52705</xdr:rowOff>
    </xdr:to>
    <xdr:grpSp>
      <xdr:nvGrpSpPr>
        <xdr:cNvPr id="1129" name="グループ化 9">
          <a:extLst>
            <a:ext uri="{FF2B5EF4-FFF2-40B4-BE49-F238E27FC236}">
              <a16:creationId xmlns:a16="http://schemas.microsoft.com/office/drawing/2014/main" id="{00000000-0008-0000-0000-000069040000}"/>
            </a:ext>
          </a:extLst>
        </xdr:cNvPr>
        <xdr:cNvGrpSpPr/>
      </xdr:nvGrpSpPr>
      <xdr:grpSpPr>
        <a:xfrm>
          <a:off x="18496461" y="7327900"/>
          <a:ext cx="5737225" cy="2970984"/>
          <a:chOff x="18496102" y="7259989"/>
          <a:chExt cx="5738433" cy="2990270"/>
        </a:xfrm>
      </xdr:grpSpPr>
      <xdr:graphicFrame macro="">
        <xdr:nvGraphicFramePr>
          <xdr:cNvPr id="1130" name="グラフ 10">
            <a:extLst>
              <a:ext uri="{FF2B5EF4-FFF2-40B4-BE49-F238E27FC236}">
                <a16:creationId xmlns:a16="http://schemas.microsoft.com/office/drawing/2014/main" id="{00000000-0008-0000-0000-00006A04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52705</xdr:rowOff>
    </xdr:to>
    <xdr:grpSp>
      <xdr:nvGrpSpPr>
        <xdr:cNvPr id="1131" name="グループ化 11">
          <a:extLst>
            <a:ext uri="{FF2B5EF4-FFF2-40B4-BE49-F238E27FC236}">
              <a16:creationId xmlns:a16="http://schemas.microsoft.com/office/drawing/2014/main" id="{00000000-0008-0000-0000-00006B040000}"/>
            </a:ext>
          </a:extLst>
        </xdr:cNvPr>
        <xdr:cNvGrpSpPr/>
      </xdr:nvGrpSpPr>
      <xdr:grpSpPr>
        <a:xfrm>
          <a:off x="24523881" y="7327900"/>
          <a:ext cx="5738042" cy="2970984"/>
          <a:chOff x="24524066" y="7259989"/>
          <a:chExt cx="5738433" cy="2990270"/>
        </a:xfrm>
      </xdr:grpSpPr>
      <xdr:graphicFrame macro="">
        <xdr:nvGraphicFramePr>
          <xdr:cNvPr id="1132" name="グラフ 12">
            <a:extLst>
              <a:ext uri="{FF2B5EF4-FFF2-40B4-BE49-F238E27FC236}">
                <a16:creationId xmlns:a16="http://schemas.microsoft.com/office/drawing/2014/main" id="{00000000-0008-0000-0000-00006C04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133" name="正方形/長方形 13">
          <a:extLst>
            <a:ext uri="{FF2B5EF4-FFF2-40B4-BE49-F238E27FC236}">
              <a16:creationId xmlns:a16="http://schemas.microsoft.com/office/drawing/2014/main" id="{00000000-0008-0000-0000-00006D040000}"/>
            </a:ext>
          </a:extLst>
        </xdr:cNvPr>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134" name="正方形/長方形 14">
          <a:extLst>
            <a:ext uri="{FF2B5EF4-FFF2-40B4-BE49-F238E27FC236}">
              <a16:creationId xmlns:a16="http://schemas.microsoft.com/office/drawing/2014/main" id="{00000000-0008-0000-0000-00006E040000}"/>
            </a:ext>
          </a:extLst>
        </xdr:cNvPr>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135" name="正方形/長方形 15">
          <a:extLst>
            <a:ext uri="{FF2B5EF4-FFF2-40B4-BE49-F238E27FC236}">
              <a16:creationId xmlns:a16="http://schemas.microsoft.com/office/drawing/2014/main" id="{00000000-0008-0000-0000-00006F040000}"/>
            </a:ext>
          </a:extLst>
        </xdr:cNvPr>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136" name="正方形/長方形 16">
          <a:extLst>
            <a:ext uri="{FF2B5EF4-FFF2-40B4-BE49-F238E27FC236}">
              <a16:creationId xmlns:a16="http://schemas.microsoft.com/office/drawing/2014/main" id="{00000000-0008-0000-0000-000070040000}"/>
            </a:ext>
          </a:extLst>
        </xdr:cNvPr>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137" name="正方形/長方形 17">
          <a:extLst>
            <a:ext uri="{FF2B5EF4-FFF2-40B4-BE49-F238E27FC236}">
              <a16:creationId xmlns:a16="http://schemas.microsoft.com/office/drawing/2014/main" id="{00000000-0008-0000-0000-000071040000}"/>
            </a:ext>
          </a:extLst>
        </xdr:cNvPr>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editAs="oneCell">
    <xdr:from>
      <xdr:col>2</xdr:col>
      <xdr:colOff>610235</xdr:colOff>
      <xdr:row>41</xdr:row>
      <xdr:rowOff>116840</xdr:rowOff>
    </xdr:from>
    <xdr:to>
      <xdr:col>7</xdr:col>
      <xdr:colOff>578485</xdr:colOff>
      <xdr:row>41</xdr:row>
      <xdr:rowOff>509270</xdr:rowOff>
    </xdr:to>
    <xdr:sp macro="" textlink="データ!CY9">
      <xdr:nvSpPr>
        <xdr:cNvPr id="1138" name="正方形/長方形 18">
          <a:extLst>
            <a:ext uri="{FF2B5EF4-FFF2-40B4-BE49-F238E27FC236}">
              <a16:creationId xmlns:a16="http://schemas.microsoft.com/office/drawing/2014/main" id="{00000000-0008-0000-0000-000072040000}"/>
            </a:ext>
          </a:extLst>
        </xdr:cNvPr>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ctr"/>
          <a:fld id="{DFF38953-BBA8-4999-AAAF-F260A713783E}" type="TxLink">
            <a:rPr lang="en-US" sz="1800" b="0" i="0" u="none" strike="noStrike" baseline="0">
              <a:solidFill>
                <a:srgbClr val="000000"/>
              </a:solidFill>
              <a:latin typeface="ＭＳ ゴシック"/>
              <a:ea typeface="ＭＳ ゴシック"/>
            </a:rPr>
            <a:pPr algn="ctr"/>
            <a:t>（最大出力合計29kW）</a:t>
          </a:fld>
          <a:endParaRPr sz="1800" b="0" i="0" u="none" strike="noStrike" baseline="0">
            <a:solidFill>
              <a:srgbClr val="000000"/>
            </a:solidFill>
            <a:latin typeface="ＭＳ ゴシック"/>
            <a:ea typeface="ＭＳ ゴシック"/>
          </a:endParaRPr>
        </a:p>
      </xdr:txBody>
    </xdr:sp>
    <xdr:clientData/>
  </xdr:twoCellAnchor>
  <xdr:twoCellAnchor>
    <xdr:from>
      <xdr:col>8</xdr:col>
      <xdr:colOff>180340</xdr:colOff>
      <xdr:row>41</xdr:row>
      <xdr:rowOff>116840</xdr:rowOff>
    </xdr:from>
    <xdr:to>
      <xdr:col>10</xdr:col>
      <xdr:colOff>594995</xdr:colOff>
      <xdr:row>41</xdr:row>
      <xdr:rowOff>502920</xdr:rowOff>
    </xdr:to>
    <xdr:sp macro="" textlink="">
      <xdr:nvSpPr>
        <xdr:cNvPr id="1139" name="正方形/長方形 19">
          <a:extLst>
            <a:ext uri="{FF2B5EF4-FFF2-40B4-BE49-F238E27FC236}">
              <a16:creationId xmlns:a16="http://schemas.microsoft.com/office/drawing/2014/main" id="{00000000-0008-0000-0000-000073040000}"/>
            </a:ext>
          </a:extLst>
        </xdr:cNvPr>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chemeClr val="dk1"/>
              </a:solidFill>
              <a:latin typeface="ＭＳ ゴシック"/>
              <a:ea typeface="ＭＳ ゴシック"/>
            </a:rPr>
            <a:t>○　水力発電</a:t>
          </a:r>
        </a:p>
      </xdr:txBody>
    </xdr:sp>
    <xdr:clientData/>
  </xdr:twoCellAnchor>
  <xdr:twoCellAnchor editAs="oneCell">
    <xdr:from>
      <xdr:col>10</xdr:col>
      <xdr:colOff>243205</xdr:colOff>
      <xdr:row>41</xdr:row>
      <xdr:rowOff>116840</xdr:rowOff>
    </xdr:from>
    <xdr:to>
      <xdr:col>14</xdr:col>
      <xdr:colOff>108585</xdr:colOff>
      <xdr:row>41</xdr:row>
      <xdr:rowOff>509270</xdr:rowOff>
    </xdr:to>
    <xdr:sp macro="" textlink="データ!EX9">
      <xdr:nvSpPr>
        <xdr:cNvPr id="1140" name="正方形/長方形 20">
          <a:extLst>
            <a:ext uri="{FF2B5EF4-FFF2-40B4-BE49-F238E27FC236}">
              <a16:creationId xmlns:a16="http://schemas.microsoft.com/office/drawing/2014/main" id="{00000000-0008-0000-0000-000074040000}"/>
            </a:ext>
          </a:extLst>
        </xdr:cNvPr>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ctr"/>
          <a:fld id="{27087EC1-20A9-4E07-8D89-7B71CFEAA650}" type="TxLink">
            <a:rPr lang="en-US" sz="1800" b="0" i="0" u="none" strike="noStrike" baseline="0">
              <a:solidFill>
                <a:srgbClr val="000000"/>
              </a:solidFill>
              <a:latin typeface="ＭＳ ゴシック"/>
              <a:ea typeface="ＭＳ ゴシック"/>
            </a:rPr>
            <a:pPr algn="ctr"/>
            <a:t>（最大出力合計29kW）</a:t>
          </a:fld>
          <a:endParaRPr sz="1800" b="0" i="0" u="none" strike="noStrike" baseline="0">
            <a:solidFill>
              <a:srgbClr val="000000"/>
            </a:solidFill>
            <a:latin typeface="ＭＳ ゴシック"/>
            <a:ea typeface="ＭＳ ゴシック"/>
          </a:endParaRPr>
        </a:p>
      </xdr:txBody>
    </xdr:sp>
    <xdr:clientData/>
  </xdr:twoCellAnchor>
  <xdr:twoCellAnchor>
    <xdr:from>
      <xdr:col>14</xdr:col>
      <xdr:colOff>653415</xdr:colOff>
      <xdr:row>41</xdr:row>
      <xdr:rowOff>116840</xdr:rowOff>
    </xdr:from>
    <xdr:to>
      <xdr:col>17</xdr:col>
      <xdr:colOff>147955</xdr:colOff>
      <xdr:row>41</xdr:row>
      <xdr:rowOff>502920</xdr:rowOff>
    </xdr:to>
    <xdr:sp macro="" textlink="">
      <xdr:nvSpPr>
        <xdr:cNvPr id="1141" name="正方形/長方形 21">
          <a:extLst>
            <a:ext uri="{FF2B5EF4-FFF2-40B4-BE49-F238E27FC236}">
              <a16:creationId xmlns:a16="http://schemas.microsoft.com/office/drawing/2014/main" id="{00000000-0008-0000-0000-000075040000}"/>
            </a:ext>
          </a:extLst>
        </xdr:cNvPr>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chemeClr val="dk1"/>
              </a:solidFill>
              <a:latin typeface="ＭＳ ゴシック"/>
              <a:ea typeface="ＭＳ ゴシック"/>
            </a:rPr>
            <a:t>○　ごみ発電</a:t>
          </a:r>
        </a:p>
      </xdr:txBody>
    </xdr:sp>
    <xdr:clientData/>
  </xdr:twoCellAnchor>
  <xdr:twoCellAnchor editAs="oneCell">
    <xdr:from>
      <xdr:col>16</xdr:col>
      <xdr:colOff>738505</xdr:colOff>
      <xdr:row>41</xdr:row>
      <xdr:rowOff>116840</xdr:rowOff>
    </xdr:from>
    <xdr:to>
      <xdr:col>20</xdr:col>
      <xdr:colOff>558165</xdr:colOff>
      <xdr:row>41</xdr:row>
      <xdr:rowOff>509270</xdr:rowOff>
    </xdr:to>
    <xdr:sp macro="" textlink="データ!GW9">
      <xdr:nvSpPr>
        <xdr:cNvPr id="1142" name="正方形/長方形 22">
          <a:extLst>
            <a:ext uri="{FF2B5EF4-FFF2-40B4-BE49-F238E27FC236}">
              <a16:creationId xmlns:a16="http://schemas.microsoft.com/office/drawing/2014/main" id="{00000000-0008-0000-0000-000076040000}"/>
            </a:ext>
          </a:extLst>
        </xdr:cNvPr>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ctr"/>
          <a:fld id="{14FB39AD-DF14-4F5E-84B8-2BA9C8071C49}"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21</xdr:col>
      <xdr:colOff>173990</xdr:colOff>
      <xdr:row>41</xdr:row>
      <xdr:rowOff>116840</xdr:rowOff>
    </xdr:from>
    <xdr:to>
      <xdr:col>23</xdr:col>
      <xdr:colOff>589915</xdr:colOff>
      <xdr:row>41</xdr:row>
      <xdr:rowOff>502920</xdr:rowOff>
    </xdr:to>
    <xdr:sp macro="" textlink="">
      <xdr:nvSpPr>
        <xdr:cNvPr id="1143" name="正方形/長方形 23">
          <a:extLst>
            <a:ext uri="{FF2B5EF4-FFF2-40B4-BE49-F238E27FC236}">
              <a16:creationId xmlns:a16="http://schemas.microsoft.com/office/drawing/2014/main" id="{00000000-0008-0000-0000-000077040000}"/>
            </a:ext>
          </a:extLst>
        </xdr:cNvPr>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chemeClr val="dk1"/>
              </a:solidFill>
              <a:latin typeface="ＭＳ ゴシック"/>
              <a:ea typeface="ＭＳ ゴシック"/>
            </a:rPr>
            <a:t>○　風力発電</a:t>
          </a:r>
        </a:p>
      </xdr:txBody>
    </xdr:sp>
    <xdr:clientData/>
  </xdr:twoCellAnchor>
  <xdr:twoCellAnchor editAs="oneCell">
    <xdr:from>
      <xdr:col>23</xdr:col>
      <xdr:colOff>273050</xdr:colOff>
      <xdr:row>41</xdr:row>
      <xdr:rowOff>116840</xdr:rowOff>
    </xdr:from>
    <xdr:to>
      <xdr:col>27</xdr:col>
      <xdr:colOff>67310</xdr:colOff>
      <xdr:row>41</xdr:row>
      <xdr:rowOff>509270</xdr:rowOff>
    </xdr:to>
    <xdr:sp macro="" textlink="データ!IV9">
      <xdr:nvSpPr>
        <xdr:cNvPr id="1144" name="正方形/長方形 24">
          <a:extLst>
            <a:ext uri="{FF2B5EF4-FFF2-40B4-BE49-F238E27FC236}">
              <a16:creationId xmlns:a16="http://schemas.microsoft.com/office/drawing/2014/main" id="{00000000-0008-0000-0000-000078040000}"/>
            </a:ext>
          </a:extLst>
        </xdr:cNvPr>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ctr"/>
          <a:fld id="{1853C9BB-2D76-45CB-A344-41F67FE1490F}"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27</xdr:col>
      <xdr:colOff>621665</xdr:colOff>
      <xdr:row>41</xdr:row>
      <xdr:rowOff>116840</xdr:rowOff>
    </xdr:from>
    <xdr:to>
      <xdr:col>30</xdr:col>
      <xdr:colOff>126365</xdr:colOff>
      <xdr:row>41</xdr:row>
      <xdr:rowOff>502920</xdr:rowOff>
    </xdr:to>
    <xdr:sp macro="" textlink="">
      <xdr:nvSpPr>
        <xdr:cNvPr id="1145" name="正方形/長方形 25">
          <a:extLst>
            <a:ext uri="{FF2B5EF4-FFF2-40B4-BE49-F238E27FC236}">
              <a16:creationId xmlns:a16="http://schemas.microsoft.com/office/drawing/2014/main" id="{00000000-0008-0000-0000-000079040000}"/>
            </a:ext>
          </a:extLst>
        </xdr:cNvPr>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chemeClr val="dk1"/>
              </a:solidFill>
              <a:latin typeface="ＭＳ ゴシック"/>
              <a:ea typeface="ＭＳ ゴシック"/>
            </a:rPr>
            <a:t>○　太陽光発電</a:t>
          </a:r>
        </a:p>
      </xdr:txBody>
    </xdr:sp>
    <xdr:clientData/>
  </xdr:twoCellAnchor>
  <xdr:twoCellAnchor editAs="oneCell">
    <xdr:from>
      <xdr:col>29</xdr:col>
      <xdr:colOff>666115</xdr:colOff>
      <xdr:row>41</xdr:row>
      <xdr:rowOff>116840</xdr:rowOff>
    </xdr:from>
    <xdr:to>
      <xdr:col>33</xdr:col>
      <xdr:colOff>570230</xdr:colOff>
      <xdr:row>41</xdr:row>
      <xdr:rowOff>509270</xdr:rowOff>
    </xdr:to>
    <xdr:sp macro="" textlink="データ!KU9">
      <xdr:nvSpPr>
        <xdr:cNvPr id="1146" name="正方形/長方形 26">
          <a:extLst>
            <a:ext uri="{FF2B5EF4-FFF2-40B4-BE49-F238E27FC236}">
              <a16:creationId xmlns:a16="http://schemas.microsoft.com/office/drawing/2014/main" id="{00000000-0008-0000-0000-00007A040000}"/>
            </a:ext>
          </a:extLst>
        </xdr:cNvPr>
        <xdr:cNvSpPr/>
      </xdr:nvSpPr>
      <xdr:spPr>
        <a:xfrm>
          <a:off x="26345515" y="1183449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ctr"/>
          <a:fld id="{9268EC97-6606-49AC-8E51-2AFB571134E7}"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1</xdr:col>
      <xdr:colOff>276860</xdr:colOff>
      <xdr:row>41</xdr:row>
      <xdr:rowOff>520065</xdr:rowOff>
    </xdr:from>
    <xdr:to>
      <xdr:col>7</xdr:col>
      <xdr:colOff>534035</xdr:colOff>
      <xdr:row>55</xdr:row>
      <xdr:rowOff>191135</xdr:rowOff>
    </xdr:to>
    <xdr:grpSp>
      <xdr:nvGrpSpPr>
        <xdr:cNvPr id="1147" name="グループ化 27">
          <a:extLst>
            <a:ext uri="{FF2B5EF4-FFF2-40B4-BE49-F238E27FC236}">
              <a16:creationId xmlns:a16="http://schemas.microsoft.com/office/drawing/2014/main" id="{00000000-0008-0000-0000-00007B040000}"/>
            </a:ext>
          </a:extLst>
        </xdr:cNvPr>
        <xdr:cNvGrpSpPr/>
      </xdr:nvGrpSpPr>
      <xdr:grpSpPr>
        <a:xfrm>
          <a:off x="617039" y="12249422"/>
          <a:ext cx="5727246" cy="2868749"/>
          <a:chOff x="617271" y="12058402"/>
          <a:chExt cx="5727086" cy="2869043"/>
        </a:xfrm>
      </xdr:grpSpPr>
      <xdr:graphicFrame macro="">
        <xdr:nvGraphicFramePr>
          <xdr:cNvPr id="1148" name="グラフ 28">
            <a:extLst>
              <a:ext uri="{FF2B5EF4-FFF2-40B4-BE49-F238E27FC236}">
                <a16:creationId xmlns:a16="http://schemas.microsoft.com/office/drawing/2014/main" id="{00000000-0008-0000-0000-00007C040000}"/>
              </a:ext>
            </a:extLst>
          </xdr:cNvPr>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1149" name="グループ化 29">
          <a:extLst>
            <a:ext uri="{FF2B5EF4-FFF2-40B4-BE49-F238E27FC236}">
              <a16:creationId xmlns:a16="http://schemas.microsoft.com/office/drawing/2014/main" id="{00000000-0008-0000-0000-00007D040000}"/>
            </a:ext>
          </a:extLst>
        </xdr:cNvPr>
        <xdr:cNvGrpSpPr/>
      </xdr:nvGrpSpPr>
      <xdr:grpSpPr>
        <a:xfrm>
          <a:off x="617039" y="15269573"/>
          <a:ext cx="5727246" cy="2858135"/>
          <a:chOff x="617271" y="15079189"/>
          <a:chExt cx="5727086" cy="2857909"/>
        </a:xfrm>
      </xdr:grpSpPr>
      <xdr:graphicFrame macro="">
        <xdr:nvGraphicFramePr>
          <xdr:cNvPr id="1150" name="グラフ 30">
            <a:extLst>
              <a:ext uri="{FF2B5EF4-FFF2-40B4-BE49-F238E27FC236}">
                <a16:creationId xmlns:a16="http://schemas.microsoft.com/office/drawing/2014/main" id="{00000000-0008-0000-0000-00007E040000}"/>
              </a:ext>
            </a:extLst>
          </xdr:cNvPr>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1151" name="グループ化 31">
          <a:extLst>
            <a:ext uri="{FF2B5EF4-FFF2-40B4-BE49-F238E27FC236}">
              <a16:creationId xmlns:a16="http://schemas.microsoft.com/office/drawing/2014/main" id="{00000000-0008-0000-0000-00007F040000}"/>
            </a:ext>
          </a:extLst>
        </xdr:cNvPr>
        <xdr:cNvGrpSpPr/>
      </xdr:nvGrpSpPr>
      <xdr:grpSpPr>
        <a:xfrm>
          <a:off x="617039" y="18296890"/>
          <a:ext cx="5727246" cy="2857500"/>
          <a:chOff x="617271" y="18106159"/>
          <a:chExt cx="5727086" cy="2857909"/>
        </a:xfrm>
      </xdr:grpSpPr>
      <xdr:graphicFrame macro="">
        <xdr:nvGraphicFramePr>
          <xdr:cNvPr id="1152" name="グラフ 32">
            <a:extLst>
              <a:ext uri="{FF2B5EF4-FFF2-40B4-BE49-F238E27FC236}">
                <a16:creationId xmlns:a16="http://schemas.microsoft.com/office/drawing/2014/main" id="{00000000-0008-0000-0000-000080040000}"/>
              </a:ext>
            </a:extLst>
          </xdr:cNvPr>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1153" name="グループ化 33">
          <a:extLst>
            <a:ext uri="{FF2B5EF4-FFF2-40B4-BE49-F238E27FC236}">
              <a16:creationId xmlns:a16="http://schemas.microsoft.com/office/drawing/2014/main" id="{00000000-0008-0000-0000-000081040000}"/>
            </a:ext>
          </a:extLst>
        </xdr:cNvPr>
        <xdr:cNvGrpSpPr/>
      </xdr:nvGrpSpPr>
      <xdr:grpSpPr>
        <a:xfrm>
          <a:off x="617039" y="21306427"/>
          <a:ext cx="5727246" cy="2857500"/>
          <a:chOff x="617271" y="21115812"/>
          <a:chExt cx="5727086" cy="2857910"/>
        </a:xfrm>
      </xdr:grpSpPr>
      <xdr:graphicFrame macro="">
        <xdr:nvGraphicFramePr>
          <xdr:cNvPr id="1154" name="グラフ 34">
            <a:extLst>
              <a:ext uri="{FF2B5EF4-FFF2-40B4-BE49-F238E27FC236}">
                <a16:creationId xmlns:a16="http://schemas.microsoft.com/office/drawing/2014/main" id="{00000000-0008-0000-0000-000082040000}"/>
              </a:ext>
            </a:extLst>
          </xdr:cNvPr>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1155" name="グループ化 35">
          <a:extLst>
            <a:ext uri="{FF2B5EF4-FFF2-40B4-BE49-F238E27FC236}">
              <a16:creationId xmlns:a16="http://schemas.microsoft.com/office/drawing/2014/main" id="{00000000-0008-0000-0000-000083040000}"/>
            </a:ext>
          </a:extLst>
        </xdr:cNvPr>
        <xdr:cNvGrpSpPr/>
      </xdr:nvGrpSpPr>
      <xdr:grpSpPr>
        <a:xfrm>
          <a:off x="617039" y="24285212"/>
          <a:ext cx="5727246" cy="2857500"/>
          <a:chOff x="617271" y="24094540"/>
          <a:chExt cx="5727086" cy="2857909"/>
        </a:xfrm>
      </xdr:grpSpPr>
      <xdr:graphicFrame macro="">
        <xdr:nvGraphicFramePr>
          <xdr:cNvPr id="1156" name="グラフ 36">
            <a:extLst>
              <a:ext uri="{FF2B5EF4-FFF2-40B4-BE49-F238E27FC236}">
                <a16:creationId xmlns:a16="http://schemas.microsoft.com/office/drawing/2014/main" id="{00000000-0008-0000-0000-000084040000}"/>
              </a:ext>
            </a:extLst>
          </xdr:cNvPr>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1157" name="グループ化 37">
          <a:extLst>
            <a:ext uri="{FF2B5EF4-FFF2-40B4-BE49-F238E27FC236}">
              <a16:creationId xmlns:a16="http://schemas.microsoft.com/office/drawing/2014/main" id="{00000000-0008-0000-0000-000085040000}"/>
            </a:ext>
          </a:extLst>
        </xdr:cNvPr>
        <xdr:cNvGrpSpPr/>
      </xdr:nvGrpSpPr>
      <xdr:grpSpPr>
        <a:xfrm>
          <a:off x="7040064" y="12249422"/>
          <a:ext cx="5222421" cy="2868749"/>
          <a:chOff x="7910700" y="12058402"/>
          <a:chExt cx="5232799" cy="2869043"/>
        </a:xfrm>
      </xdr:grpSpPr>
      <xdr:graphicFrame macro="">
        <xdr:nvGraphicFramePr>
          <xdr:cNvPr id="1158" name="グラフ 38">
            <a:extLst>
              <a:ext uri="{FF2B5EF4-FFF2-40B4-BE49-F238E27FC236}">
                <a16:creationId xmlns:a16="http://schemas.microsoft.com/office/drawing/2014/main" id="{00000000-0008-0000-0000-000086040000}"/>
              </a:ext>
            </a:extLst>
          </xdr:cNvPr>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1159" name="グループ化 39">
          <a:extLst>
            <a:ext uri="{FF2B5EF4-FFF2-40B4-BE49-F238E27FC236}">
              <a16:creationId xmlns:a16="http://schemas.microsoft.com/office/drawing/2014/main" id="{00000000-0008-0000-0000-000087040000}"/>
            </a:ext>
          </a:extLst>
        </xdr:cNvPr>
        <xdr:cNvGrpSpPr/>
      </xdr:nvGrpSpPr>
      <xdr:grpSpPr>
        <a:xfrm>
          <a:off x="7040064" y="15269573"/>
          <a:ext cx="5222421" cy="2858135"/>
          <a:chOff x="7910700" y="15079189"/>
          <a:chExt cx="5232799" cy="2857909"/>
        </a:xfrm>
      </xdr:grpSpPr>
      <xdr:graphicFrame macro="">
        <xdr:nvGraphicFramePr>
          <xdr:cNvPr id="1160" name="グラフ 40">
            <a:extLst>
              <a:ext uri="{FF2B5EF4-FFF2-40B4-BE49-F238E27FC236}">
                <a16:creationId xmlns:a16="http://schemas.microsoft.com/office/drawing/2014/main" id="{00000000-0008-0000-0000-000088040000}"/>
              </a:ext>
            </a:extLst>
          </xdr:cNvPr>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1161" name="グループ化 41">
          <a:extLst>
            <a:ext uri="{FF2B5EF4-FFF2-40B4-BE49-F238E27FC236}">
              <a16:creationId xmlns:a16="http://schemas.microsoft.com/office/drawing/2014/main" id="{00000000-0008-0000-0000-000089040000}"/>
            </a:ext>
          </a:extLst>
        </xdr:cNvPr>
        <xdr:cNvGrpSpPr/>
      </xdr:nvGrpSpPr>
      <xdr:grpSpPr>
        <a:xfrm>
          <a:off x="7040064" y="18296890"/>
          <a:ext cx="5222421" cy="2857500"/>
          <a:chOff x="7910700" y="18106159"/>
          <a:chExt cx="5232799" cy="2857909"/>
        </a:xfrm>
      </xdr:grpSpPr>
      <xdr:graphicFrame macro="">
        <xdr:nvGraphicFramePr>
          <xdr:cNvPr id="1162" name="グラフ 42">
            <a:extLst>
              <a:ext uri="{FF2B5EF4-FFF2-40B4-BE49-F238E27FC236}">
                <a16:creationId xmlns:a16="http://schemas.microsoft.com/office/drawing/2014/main" id="{00000000-0008-0000-0000-00008A040000}"/>
              </a:ext>
            </a:extLst>
          </xdr:cNvPr>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1163" name="グループ化 43">
          <a:extLst>
            <a:ext uri="{FF2B5EF4-FFF2-40B4-BE49-F238E27FC236}">
              <a16:creationId xmlns:a16="http://schemas.microsoft.com/office/drawing/2014/main" id="{00000000-0008-0000-0000-00008B040000}"/>
            </a:ext>
          </a:extLst>
        </xdr:cNvPr>
        <xdr:cNvGrpSpPr/>
      </xdr:nvGrpSpPr>
      <xdr:grpSpPr>
        <a:xfrm>
          <a:off x="7040064" y="21306427"/>
          <a:ext cx="5222421" cy="2857500"/>
          <a:chOff x="7910700" y="21115812"/>
          <a:chExt cx="5232799" cy="2857910"/>
        </a:xfrm>
      </xdr:grpSpPr>
      <xdr:graphicFrame macro="">
        <xdr:nvGraphicFramePr>
          <xdr:cNvPr id="1164" name="グラフ 44">
            <a:extLst>
              <a:ext uri="{FF2B5EF4-FFF2-40B4-BE49-F238E27FC236}">
                <a16:creationId xmlns:a16="http://schemas.microsoft.com/office/drawing/2014/main" id="{00000000-0008-0000-0000-00008C040000}"/>
              </a:ext>
            </a:extLst>
          </xdr:cNvPr>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1165" name="グループ化 45">
          <a:extLst>
            <a:ext uri="{FF2B5EF4-FFF2-40B4-BE49-F238E27FC236}">
              <a16:creationId xmlns:a16="http://schemas.microsoft.com/office/drawing/2014/main" id="{00000000-0008-0000-0000-00008D040000}"/>
            </a:ext>
          </a:extLst>
        </xdr:cNvPr>
        <xdr:cNvGrpSpPr/>
      </xdr:nvGrpSpPr>
      <xdr:grpSpPr>
        <a:xfrm>
          <a:off x="7040064" y="24285212"/>
          <a:ext cx="5222421" cy="2857500"/>
          <a:chOff x="7910700" y="24094540"/>
          <a:chExt cx="5232799" cy="2857909"/>
        </a:xfrm>
      </xdr:grpSpPr>
      <xdr:graphicFrame macro="">
        <xdr:nvGraphicFramePr>
          <xdr:cNvPr id="1166" name="グラフ 46">
            <a:extLst>
              <a:ext uri="{FF2B5EF4-FFF2-40B4-BE49-F238E27FC236}">
                <a16:creationId xmlns:a16="http://schemas.microsoft.com/office/drawing/2014/main" id="{00000000-0008-0000-0000-00008E040000}"/>
              </a:ext>
            </a:extLst>
          </xdr:cNvPr>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1167" name="グループ化 47">
          <a:extLst>
            <a:ext uri="{FF2B5EF4-FFF2-40B4-BE49-F238E27FC236}">
              <a16:creationId xmlns:a16="http://schemas.microsoft.com/office/drawing/2014/main" id="{00000000-0008-0000-0000-00008F040000}"/>
            </a:ext>
          </a:extLst>
        </xdr:cNvPr>
        <xdr:cNvGrpSpPr/>
      </xdr:nvGrpSpPr>
      <xdr:grpSpPr>
        <a:xfrm>
          <a:off x="12956540" y="12249422"/>
          <a:ext cx="5232581" cy="2868749"/>
          <a:chOff x="13623226" y="12058402"/>
          <a:chExt cx="5232798" cy="2869043"/>
        </a:xfrm>
      </xdr:grpSpPr>
      <xdr:graphicFrame macro="">
        <xdr:nvGraphicFramePr>
          <xdr:cNvPr id="1168" name="グラフ 48">
            <a:extLst>
              <a:ext uri="{FF2B5EF4-FFF2-40B4-BE49-F238E27FC236}">
                <a16:creationId xmlns:a16="http://schemas.microsoft.com/office/drawing/2014/main" id="{00000000-0008-0000-0000-000090040000}"/>
              </a:ext>
            </a:extLst>
          </xdr:cNvPr>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1169" name="グループ化 49">
          <a:extLst>
            <a:ext uri="{FF2B5EF4-FFF2-40B4-BE49-F238E27FC236}">
              <a16:creationId xmlns:a16="http://schemas.microsoft.com/office/drawing/2014/main" id="{00000000-0008-0000-0000-000091040000}"/>
            </a:ext>
          </a:extLst>
        </xdr:cNvPr>
        <xdr:cNvGrpSpPr/>
      </xdr:nvGrpSpPr>
      <xdr:grpSpPr>
        <a:xfrm>
          <a:off x="12956540" y="15269573"/>
          <a:ext cx="5232581" cy="2858135"/>
          <a:chOff x="13623226" y="15079189"/>
          <a:chExt cx="5232798" cy="2857909"/>
        </a:xfrm>
      </xdr:grpSpPr>
      <xdr:graphicFrame macro="">
        <xdr:nvGraphicFramePr>
          <xdr:cNvPr id="1170" name="グラフ 50">
            <a:extLst>
              <a:ext uri="{FF2B5EF4-FFF2-40B4-BE49-F238E27FC236}">
                <a16:creationId xmlns:a16="http://schemas.microsoft.com/office/drawing/2014/main" id="{00000000-0008-0000-0000-000092040000}"/>
              </a:ext>
            </a:extLst>
          </xdr:cNvPr>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1171" name="グループ化 51">
          <a:extLst>
            <a:ext uri="{FF2B5EF4-FFF2-40B4-BE49-F238E27FC236}">
              <a16:creationId xmlns:a16="http://schemas.microsoft.com/office/drawing/2014/main" id="{00000000-0008-0000-0000-000093040000}"/>
            </a:ext>
          </a:extLst>
        </xdr:cNvPr>
        <xdr:cNvGrpSpPr/>
      </xdr:nvGrpSpPr>
      <xdr:grpSpPr>
        <a:xfrm>
          <a:off x="12956540" y="18296890"/>
          <a:ext cx="5232581" cy="2857500"/>
          <a:chOff x="13623226" y="18106159"/>
          <a:chExt cx="5232798" cy="2857909"/>
        </a:xfrm>
      </xdr:grpSpPr>
      <xdr:graphicFrame macro="">
        <xdr:nvGraphicFramePr>
          <xdr:cNvPr id="1172" name="グラフ 52">
            <a:extLst>
              <a:ext uri="{FF2B5EF4-FFF2-40B4-BE49-F238E27FC236}">
                <a16:creationId xmlns:a16="http://schemas.microsoft.com/office/drawing/2014/main" id="{00000000-0008-0000-0000-000094040000}"/>
              </a:ext>
            </a:extLst>
          </xdr:cNvPr>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1173" name="グループ化 53">
          <a:extLst>
            <a:ext uri="{FF2B5EF4-FFF2-40B4-BE49-F238E27FC236}">
              <a16:creationId xmlns:a16="http://schemas.microsoft.com/office/drawing/2014/main" id="{00000000-0008-0000-0000-000095040000}"/>
            </a:ext>
          </a:extLst>
        </xdr:cNvPr>
        <xdr:cNvGrpSpPr/>
      </xdr:nvGrpSpPr>
      <xdr:grpSpPr>
        <a:xfrm>
          <a:off x="12956540" y="21306427"/>
          <a:ext cx="5232581" cy="2857500"/>
          <a:chOff x="13623226" y="21115812"/>
          <a:chExt cx="5232798" cy="2857910"/>
        </a:xfrm>
      </xdr:grpSpPr>
      <xdr:graphicFrame macro="">
        <xdr:nvGraphicFramePr>
          <xdr:cNvPr id="1174" name="グラフ 54">
            <a:extLst>
              <a:ext uri="{FF2B5EF4-FFF2-40B4-BE49-F238E27FC236}">
                <a16:creationId xmlns:a16="http://schemas.microsoft.com/office/drawing/2014/main" id="{00000000-0008-0000-0000-000096040000}"/>
              </a:ext>
            </a:extLst>
          </xdr:cNvPr>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1175" name="グループ化 55">
          <a:extLst>
            <a:ext uri="{FF2B5EF4-FFF2-40B4-BE49-F238E27FC236}">
              <a16:creationId xmlns:a16="http://schemas.microsoft.com/office/drawing/2014/main" id="{00000000-0008-0000-0000-000097040000}"/>
            </a:ext>
          </a:extLst>
        </xdr:cNvPr>
        <xdr:cNvGrpSpPr/>
      </xdr:nvGrpSpPr>
      <xdr:grpSpPr>
        <a:xfrm>
          <a:off x="12956540" y="24285212"/>
          <a:ext cx="5232581" cy="2857500"/>
          <a:chOff x="13623226" y="24094540"/>
          <a:chExt cx="5232798" cy="2857909"/>
        </a:xfrm>
      </xdr:grpSpPr>
      <xdr:graphicFrame macro="">
        <xdr:nvGraphicFramePr>
          <xdr:cNvPr id="1176" name="グラフ 56">
            <a:extLst>
              <a:ext uri="{FF2B5EF4-FFF2-40B4-BE49-F238E27FC236}">
                <a16:creationId xmlns:a16="http://schemas.microsoft.com/office/drawing/2014/main" id="{00000000-0008-0000-0000-000098040000}"/>
              </a:ext>
            </a:extLst>
          </xdr:cNvPr>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1177" name="グループ化 57">
          <a:extLst>
            <a:ext uri="{FF2B5EF4-FFF2-40B4-BE49-F238E27FC236}">
              <a16:creationId xmlns:a16="http://schemas.microsoft.com/office/drawing/2014/main" id="{00000000-0008-0000-0000-000099040000}"/>
            </a:ext>
          </a:extLst>
        </xdr:cNvPr>
        <xdr:cNvGrpSpPr/>
      </xdr:nvGrpSpPr>
      <xdr:grpSpPr>
        <a:xfrm>
          <a:off x="18858865" y="12249422"/>
          <a:ext cx="5231946" cy="2868749"/>
          <a:chOff x="19266479" y="12058402"/>
          <a:chExt cx="5232799" cy="2869043"/>
        </a:xfrm>
      </xdr:grpSpPr>
      <xdr:graphicFrame macro="">
        <xdr:nvGraphicFramePr>
          <xdr:cNvPr id="1178" name="グラフ 58">
            <a:extLst>
              <a:ext uri="{FF2B5EF4-FFF2-40B4-BE49-F238E27FC236}">
                <a16:creationId xmlns:a16="http://schemas.microsoft.com/office/drawing/2014/main" id="{00000000-0008-0000-0000-00009A040000}"/>
              </a:ext>
            </a:extLst>
          </xdr:cNvPr>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1179" name="グループ化 59">
          <a:extLst>
            <a:ext uri="{FF2B5EF4-FFF2-40B4-BE49-F238E27FC236}">
              <a16:creationId xmlns:a16="http://schemas.microsoft.com/office/drawing/2014/main" id="{00000000-0008-0000-0000-00009B040000}"/>
            </a:ext>
          </a:extLst>
        </xdr:cNvPr>
        <xdr:cNvGrpSpPr/>
      </xdr:nvGrpSpPr>
      <xdr:grpSpPr>
        <a:xfrm>
          <a:off x="18858865" y="15269573"/>
          <a:ext cx="5231946" cy="2858135"/>
          <a:chOff x="19266479" y="15079189"/>
          <a:chExt cx="5232799" cy="2857909"/>
        </a:xfrm>
      </xdr:grpSpPr>
      <xdr:graphicFrame macro="">
        <xdr:nvGraphicFramePr>
          <xdr:cNvPr id="1180" name="グラフ 60">
            <a:extLst>
              <a:ext uri="{FF2B5EF4-FFF2-40B4-BE49-F238E27FC236}">
                <a16:creationId xmlns:a16="http://schemas.microsoft.com/office/drawing/2014/main" id="{00000000-0008-0000-0000-00009C040000}"/>
              </a:ext>
            </a:extLst>
          </xdr:cNvPr>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1181" name="グループ化 61">
          <a:extLst>
            <a:ext uri="{FF2B5EF4-FFF2-40B4-BE49-F238E27FC236}">
              <a16:creationId xmlns:a16="http://schemas.microsoft.com/office/drawing/2014/main" id="{00000000-0008-0000-0000-00009D040000}"/>
            </a:ext>
          </a:extLst>
        </xdr:cNvPr>
        <xdr:cNvGrpSpPr/>
      </xdr:nvGrpSpPr>
      <xdr:grpSpPr>
        <a:xfrm>
          <a:off x="18858865" y="18296890"/>
          <a:ext cx="5231946" cy="2857500"/>
          <a:chOff x="19266479" y="18106159"/>
          <a:chExt cx="5232799" cy="2857909"/>
        </a:xfrm>
      </xdr:grpSpPr>
      <xdr:graphicFrame macro="">
        <xdr:nvGraphicFramePr>
          <xdr:cNvPr id="1182" name="グラフ 62">
            <a:extLst>
              <a:ext uri="{FF2B5EF4-FFF2-40B4-BE49-F238E27FC236}">
                <a16:creationId xmlns:a16="http://schemas.microsoft.com/office/drawing/2014/main" id="{00000000-0008-0000-0000-00009E040000}"/>
              </a:ext>
            </a:extLst>
          </xdr:cNvPr>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1183" name="グループ化 63">
          <a:extLst>
            <a:ext uri="{FF2B5EF4-FFF2-40B4-BE49-F238E27FC236}">
              <a16:creationId xmlns:a16="http://schemas.microsoft.com/office/drawing/2014/main" id="{00000000-0008-0000-0000-00009F040000}"/>
            </a:ext>
          </a:extLst>
        </xdr:cNvPr>
        <xdr:cNvGrpSpPr/>
      </xdr:nvGrpSpPr>
      <xdr:grpSpPr>
        <a:xfrm>
          <a:off x="18858865" y="21306427"/>
          <a:ext cx="5231946" cy="2857500"/>
          <a:chOff x="19266479" y="21115812"/>
          <a:chExt cx="5232799" cy="2857910"/>
        </a:xfrm>
      </xdr:grpSpPr>
      <xdr:graphicFrame macro="">
        <xdr:nvGraphicFramePr>
          <xdr:cNvPr id="1184" name="グラフ 64">
            <a:extLst>
              <a:ext uri="{FF2B5EF4-FFF2-40B4-BE49-F238E27FC236}">
                <a16:creationId xmlns:a16="http://schemas.microsoft.com/office/drawing/2014/main" id="{00000000-0008-0000-0000-0000A0040000}"/>
              </a:ext>
            </a:extLst>
          </xdr:cNvPr>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1185" name="グループ化 65">
          <a:extLst>
            <a:ext uri="{FF2B5EF4-FFF2-40B4-BE49-F238E27FC236}">
              <a16:creationId xmlns:a16="http://schemas.microsoft.com/office/drawing/2014/main" id="{00000000-0008-0000-0000-0000A1040000}"/>
            </a:ext>
          </a:extLst>
        </xdr:cNvPr>
        <xdr:cNvGrpSpPr/>
      </xdr:nvGrpSpPr>
      <xdr:grpSpPr>
        <a:xfrm>
          <a:off x="18858865" y="24285212"/>
          <a:ext cx="5231946" cy="2857500"/>
          <a:chOff x="19266479" y="24094540"/>
          <a:chExt cx="5232799" cy="2857909"/>
        </a:xfrm>
      </xdr:grpSpPr>
      <xdr:graphicFrame macro="">
        <xdr:nvGraphicFramePr>
          <xdr:cNvPr id="1186" name="グラフ 66">
            <a:extLst>
              <a:ext uri="{FF2B5EF4-FFF2-40B4-BE49-F238E27FC236}">
                <a16:creationId xmlns:a16="http://schemas.microsoft.com/office/drawing/2014/main" id="{00000000-0008-0000-0000-0000A2040000}"/>
              </a:ext>
            </a:extLst>
          </xdr:cNvPr>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1187" name="グループ化 67">
          <a:extLst>
            <a:ext uri="{FF2B5EF4-FFF2-40B4-BE49-F238E27FC236}">
              <a16:creationId xmlns:a16="http://schemas.microsoft.com/office/drawing/2014/main" id="{00000000-0008-0000-0000-0000A3040000}"/>
            </a:ext>
          </a:extLst>
        </xdr:cNvPr>
        <xdr:cNvGrpSpPr/>
      </xdr:nvGrpSpPr>
      <xdr:grpSpPr>
        <a:xfrm>
          <a:off x="24810901" y="12249422"/>
          <a:ext cx="5232582" cy="2868749"/>
          <a:chOff x="24892415" y="12058402"/>
          <a:chExt cx="5232799" cy="2869043"/>
        </a:xfrm>
      </xdr:grpSpPr>
      <xdr:graphicFrame macro="">
        <xdr:nvGraphicFramePr>
          <xdr:cNvPr id="1188" name="グラフ 68">
            <a:extLst>
              <a:ext uri="{FF2B5EF4-FFF2-40B4-BE49-F238E27FC236}">
                <a16:creationId xmlns:a16="http://schemas.microsoft.com/office/drawing/2014/main" id="{00000000-0008-0000-0000-0000A4040000}"/>
              </a:ext>
            </a:extLst>
          </xdr:cNvPr>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1189" name="グループ化 69">
          <a:extLst>
            <a:ext uri="{FF2B5EF4-FFF2-40B4-BE49-F238E27FC236}">
              <a16:creationId xmlns:a16="http://schemas.microsoft.com/office/drawing/2014/main" id="{00000000-0008-0000-0000-0000A5040000}"/>
            </a:ext>
          </a:extLst>
        </xdr:cNvPr>
        <xdr:cNvGrpSpPr/>
      </xdr:nvGrpSpPr>
      <xdr:grpSpPr>
        <a:xfrm>
          <a:off x="24810901" y="15269573"/>
          <a:ext cx="5232582" cy="2858135"/>
          <a:chOff x="24892415" y="15079189"/>
          <a:chExt cx="5232799" cy="2857909"/>
        </a:xfrm>
      </xdr:grpSpPr>
      <xdr:graphicFrame macro="">
        <xdr:nvGraphicFramePr>
          <xdr:cNvPr id="1190" name="グラフ 70">
            <a:extLst>
              <a:ext uri="{FF2B5EF4-FFF2-40B4-BE49-F238E27FC236}">
                <a16:creationId xmlns:a16="http://schemas.microsoft.com/office/drawing/2014/main" id="{00000000-0008-0000-0000-0000A6040000}"/>
              </a:ext>
            </a:extLst>
          </xdr:cNvPr>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1191" name="グループ化 71">
          <a:extLst>
            <a:ext uri="{FF2B5EF4-FFF2-40B4-BE49-F238E27FC236}">
              <a16:creationId xmlns:a16="http://schemas.microsoft.com/office/drawing/2014/main" id="{00000000-0008-0000-0000-0000A7040000}"/>
            </a:ext>
          </a:extLst>
        </xdr:cNvPr>
        <xdr:cNvGrpSpPr/>
      </xdr:nvGrpSpPr>
      <xdr:grpSpPr>
        <a:xfrm>
          <a:off x="24810901" y="18296890"/>
          <a:ext cx="5232582" cy="2857500"/>
          <a:chOff x="24892415" y="18106159"/>
          <a:chExt cx="5232799" cy="2857909"/>
        </a:xfrm>
      </xdr:grpSpPr>
      <xdr:graphicFrame macro="">
        <xdr:nvGraphicFramePr>
          <xdr:cNvPr id="1192" name="グラフ 72">
            <a:extLst>
              <a:ext uri="{FF2B5EF4-FFF2-40B4-BE49-F238E27FC236}">
                <a16:creationId xmlns:a16="http://schemas.microsoft.com/office/drawing/2014/main" id="{00000000-0008-0000-0000-0000A8040000}"/>
              </a:ext>
            </a:extLst>
          </xdr:cNvPr>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1193" name="グループ化 73">
          <a:extLst>
            <a:ext uri="{FF2B5EF4-FFF2-40B4-BE49-F238E27FC236}">
              <a16:creationId xmlns:a16="http://schemas.microsoft.com/office/drawing/2014/main" id="{00000000-0008-0000-0000-0000A9040000}"/>
            </a:ext>
          </a:extLst>
        </xdr:cNvPr>
        <xdr:cNvGrpSpPr/>
      </xdr:nvGrpSpPr>
      <xdr:grpSpPr>
        <a:xfrm>
          <a:off x="24810901" y="21306427"/>
          <a:ext cx="5232582" cy="2857500"/>
          <a:chOff x="24892415" y="21115812"/>
          <a:chExt cx="5232799" cy="2857910"/>
        </a:xfrm>
      </xdr:grpSpPr>
      <xdr:graphicFrame macro="">
        <xdr:nvGraphicFramePr>
          <xdr:cNvPr id="1194" name="グラフ 74">
            <a:extLst>
              <a:ext uri="{FF2B5EF4-FFF2-40B4-BE49-F238E27FC236}">
                <a16:creationId xmlns:a16="http://schemas.microsoft.com/office/drawing/2014/main" id="{00000000-0008-0000-0000-0000AA040000}"/>
              </a:ext>
            </a:extLst>
          </xdr:cNvPr>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1195" name="グループ化 75">
          <a:extLst>
            <a:ext uri="{FF2B5EF4-FFF2-40B4-BE49-F238E27FC236}">
              <a16:creationId xmlns:a16="http://schemas.microsoft.com/office/drawing/2014/main" id="{00000000-0008-0000-0000-0000AB040000}"/>
            </a:ext>
          </a:extLst>
        </xdr:cNvPr>
        <xdr:cNvGrpSpPr/>
      </xdr:nvGrpSpPr>
      <xdr:grpSpPr>
        <a:xfrm>
          <a:off x="24810901" y="24285212"/>
          <a:ext cx="5232582" cy="2857500"/>
          <a:chOff x="24892415" y="24094540"/>
          <a:chExt cx="5232799" cy="2857909"/>
        </a:xfrm>
      </xdr:grpSpPr>
      <xdr:graphicFrame macro="">
        <xdr:nvGraphicFramePr>
          <xdr:cNvPr id="1196" name="グラフ 76">
            <a:extLst>
              <a:ext uri="{FF2B5EF4-FFF2-40B4-BE49-F238E27FC236}">
                <a16:creationId xmlns:a16="http://schemas.microsoft.com/office/drawing/2014/main" id="{00000000-0008-0000-0000-0000AC040000}"/>
              </a:ext>
            </a:extLst>
          </xdr:cNvPr>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4445</xdr:rowOff>
        </xdr:to>
        <xdr:pic>
          <xdr:nvPicPr>
            <xdr:cNvPr id="1197" name="図 4">
              <a:extLst>
                <a:ext uri="{FF2B5EF4-FFF2-40B4-BE49-F238E27FC236}">
                  <a16:creationId xmlns:a16="http://schemas.microsoft.com/office/drawing/2014/main" id="{00000000-0008-0000-0000-0000AD040000}"/>
                </a:ext>
              </a:extLst>
            </xdr:cNvPr>
            <xdr:cNvPicPr preferRelativeResize="0">
              <a:picLocks noChangeArrowheads="1"/>
              <a:extLst>
                <a:ext uri="{84589F7E-364E-4C9E-8A38-B11213B215E9}">
                  <a14:cameraTool cellRange="データ!$AX$10:$BC$12" spid="_x0000_s1245"/>
                </a:ext>
              </a:extLst>
            </xdr:cNvPicPr>
          </xdr:nvPicPr>
          <xdr:blipFill>
            <a:blip xmlns:r="http://schemas.openxmlformats.org/officeDocument/2006/relationships" r:embed="rId31"/>
            <a:stretch>
              <a:fillRect/>
            </a:stretch>
          </xdr:blipFill>
          <xdr:spPr>
            <a:xfrm>
              <a:off x="546100"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4445</xdr:rowOff>
        </xdr:to>
        <xdr:pic>
          <xdr:nvPicPr>
            <xdr:cNvPr id="1198" name="図 9">
              <a:extLst>
                <a:ext uri="{FF2B5EF4-FFF2-40B4-BE49-F238E27FC236}">
                  <a16:creationId xmlns:a16="http://schemas.microsoft.com/office/drawing/2014/main" id="{00000000-0008-0000-0000-0000AE040000}"/>
                </a:ext>
              </a:extLst>
            </xdr:cNvPr>
            <xdr:cNvPicPr preferRelativeResize="0">
              <a:picLocks noChangeArrowheads="1"/>
              <a:extLst>
                <a:ext uri="{84589F7E-364E-4C9E-8A38-B11213B215E9}">
                  <a14:cameraTool cellRange="データ!$BI$10:$BN$12" spid="_x0000_s1246"/>
                </a:ext>
              </a:extLst>
            </xdr:cNvPicPr>
          </xdr:nvPicPr>
          <xdr:blipFill>
            <a:blip xmlns:r="http://schemas.openxmlformats.org/officeDocument/2006/relationships" r:embed="rId32"/>
            <a:stretch>
              <a:fillRect/>
            </a:stretch>
          </xdr:blipFill>
          <xdr:spPr>
            <a:xfrm>
              <a:off x="6520180" y="9777095"/>
              <a:ext cx="558609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4445</xdr:rowOff>
        </xdr:to>
        <xdr:pic>
          <xdr:nvPicPr>
            <xdr:cNvPr id="1199" name="図 10">
              <a:extLst>
                <a:ext uri="{FF2B5EF4-FFF2-40B4-BE49-F238E27FC236}">
                  <a16:creationId xmlns:a16="http://schemas.microsoft.com/office/drawing/2014/main" id="{00000000-0008-0000-0000-0000AF040000}"/>
                </a:ext>
              </a:extLst>
            </xdr:cNvPr>
            <xdr:cNvPicPr preferRelativeResize="0">
              <a:picLocks noChangeArrowheads="1"/>
              <a:extLst>
                <a:ext uri="{84589F7E-364E-4C9E-8A38-B11213B215E9}">
                  <a14:cameraTool cellRange="データ!$BT$10:$BY$12" spid="_x0000_s1247"/>
                </a:ext>
              </a:extLst>
            </xdr:cNvPicPr>
          </xdr:nvPicPr>
          <xdr:blipFill>
            <a:blip xmlns:r="http://schemas.openxmlformats.org/officeDocument/2006/relationships" r:embed="rId33"/>
            <a:stretch>
              <a:fillRect/>
            </a:stretch>
          </xdr:blipFill>
          <xdr:spPr>
            <a:xfrm>
              <a:off x="12480290" y="9777095"/>
              <a:ext cx="558863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4445</xdr:rowOff>
        </xdr:to>
        <xdr:pic>
          <xdr:nvPicPr>
            <xdr:cNvPr id="1200" name="図 11">
              <a:extLst>
                <a:ext uri="{FF2B5EF4-FFF2-40B4-BE49-F238E27FC236}">
                  <a16:creationId xmlns:a16="http://schemas.microsoft.com/office/drawing/2014/main" id="{00000000-0008-0000-0000-0000B0040000}"/>
                </a:ext>
              </a:extLst>
            </xdr:cNvPr>
            <xdr:cNvPicPr preferRelativeResize="0">
              <a:picLocks noChangeArrowheads="1"/>
              <a:extLst>
                <a:ext uri="{84589F7E-364E-4C9E-8A38-B11213B215E9}">
                  <a14:cameraTool cellRange="データ!$CE$10:$CJ$12" spid="_x0000_s1248"/>
                </a:ext>
              </a:extLst>
            </xdr:cNvPicPr>
          </xdr:nvPicPr>
          <xdr:blipFill>
            <a:blip xmlns:r="http://schemas.openxmlformats.org/officeDocument/2006/relationships" r:embed="rId34"/>
            <a:stretch>
              <a:fillRect/>
            </a:stretch>
          </xdr:blipFill>
          <xdr:spPr>
            <a:xfrm>
              <a:off x="18440400" y="9777095"/>
              <a:ext cx="5584190"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4445</xdr:rowOff>
        </xdr:to>
        <xdr:pic>
          <xdr:nvPicPr>
            <xdr:cNvPr id="1201" name="図 12">
              <a:extLst>
                <a:ext uri="{FF2B5EF4-FFF2-40B4-BE49-F238E27FC236}">
                  <a16:creationId xmlns:a16="http://schemas.microsoft.com/office/drawing/2014/main" id="{00000000-0008-0000-0000-0000B1040000}"/>
                </a:ext>
              </a:extLst>
            </xdr:cNvPr>
            <xdr:cNvPicPr preferRelativeResize="0">
              <a:picLocks noChangeArrowheads="1"/>
              <a:extLst>
                <a:ext uri="{84589F7E-364E-4C9E-8A38-B11213B215E9}">
                  <a14:cameraTool cellRange="データ!$CO$10:$CT$12" spid="_x0000_s1249"/>
                </a:ext>
              </a:extLst>
            </xdr:cNvPicPr>
          </xdr:nvPicPr>
          <xdr:blipFill>
            <a:blip xmlns:r="http://schemas.openxmlformats.org/officeDocument/2006/relationships" r:embed="rId35"/>
            <a:stretch>
              <a:fillRect/>
            </a:stretch>
          </xdr:blipFill>
          <xdr:spPr>
            <a:xfrm>
              <a:off x="24424005"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1202" name="図 53">
              <a:extLst>
                <a:ext uri="{FF2B5EF4-FFF2-40B4-BE49-F238E27FC236}">
                  <a16:creationId xmlns:a16="http://schemas.microsoft.com/office/drawing/2014/main" id="{00000000-0008-0000-0000-0000B2040000}"/>
                </a:ext>
              </a:extLst>
            </xdr:cNvPr>
            <xdr:cNvPicPr preferRelativeResize="0">
              <a:picLocks noChangeArrowheads="1"/>
              <a:extLst>
                <a:ext uri="{84589F7E-364E-4C9E-8A38-B11213B215E9}">
                  <a14:cameraTool cellRange="データ!$CZ$10:$DE$12" spid="_x0000_s1250"/>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1203" name="図 54">
              <a:extLst>
                <a:ext uri="{FF2B5EF4-FFF2-40B4-BE49-F238E27FC236}">
                  <a16:creationId xmlns:a16="http://schemas.microsoft.com/office/drawing/2014/main" id="{00000000-0008-0000-0000-0000B3040000}"/>
                </a:ext>
              </a:extLst>
            </xdr:cNvPr>
            <xdr:cNvPicPr preferRelativeResize="0">
              <a:picLocks noChangeArrowheads="1"/>
              <a:extLst>
                <a:ext uri="{84589F7E-364E-4C9E-8A38-B11213B215E9}">
                  <a14:cameraTool cellRange="データ!DJ10:DO12" spid="_x0000_s1251"/>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1204" name="図 55">
              <a:extLst>
                <a:ext uri="{FF2B5EF4-FFF2-40B4-BE49-F238E27FC236}">
                  <a16:creationId xmlns:a16="http://schemas.microsoft.com/office/drawing/2014/main" id="{00000000-0008-0000-0000-0000B4040000}"/>
                </a:ext>
              </a:extLst>
            </xdr:cNvPr>
            <xdr:cNvPicPr preferRelativeResize="0">
              <a:picLocks noChangeArrowheads="1"/>
              <a:extLst>
                <a:ext uri="{84589F7E-364E-4C9E-8A38-B11213B215E9}">
                  <a14:cameraTool cellRange="データ!DT10:DY12" spid="_x0000_s1252"/>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1205" name="図 56">
              <a:extLst>
                <a:ext uri="{FF2B5EF4-FFF2-40B4-BE49-F238E27FC236}">
                  <a16:creationId xmlns:a16="http://schemas.microsoft.com/office/drawing/2014/main" id="{00000000-0008-0000-0000-0000B5040000}"/>
                </a:ext>
              </a:extLst>
            </xdr:cNvPr>
            <xdr:cNvPicPr preferRelativeResize="0">
              <a:picLocks noChangeArrowheads="1"/>
              <a:extLst>
                <a:ext uri="{84589F7E-364E-4C9E-8A38-B11213B215E9}">
                  <a14:cameraTool cellRange="データ!ED10:EI12" spid="_x0000_s1253"/>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1206" name="図 57">
              <a:extLst>
                <a:ext uri="{FF2B5EF4-FFF2-40B4-BE49-F238E27FC236}">
                  <a16:creationId xmlns:a16="http://schemas.microsoft.com/office/drawing/2014/main" id="{00000000-0008-0000-0000-0000B6040000}"/>
                </a:ext>
              </a:extLst>
            </xdr:cNvPr>
            <xdr:cNvPicPr preferRelativeResize="0">
              <a:picLocks noChangeArrowheads="1"/>
              <a:extLst>
                <a:ext uri="{84589F7E-364E-4C9E-8A38-B11213B215E9}">
                  <a14:cameraTool cellRange="データ!EN10:ES12" spid="_x0000_s1254"/>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1207" name="図 58">
              <a:extLst>
                <a:ext uri="{FF2B5EF4-FFF2-40B4-BE49-F238E27FC236}">
                  <a16:creationId xmlns:a16="http://schemas.microsoft.com/office/drawing/2014/main" id="{00000000-0008-0000-0000-0000B7040000}"/>
                </a:ext>
              </a:extLst>
            </xdr:cNvPr>
            <xdr:cNvPicPr preferRelativeResize="0">
              <a:picLocks noChangeArrowheads="1"/>
              <a:extLst>
                <a:ext uri="{84589F7E-364E-4C9E-8A38-B11213B215E9}">
                  <a14:cameraTool cellRange="データ!EY10:FD12" spid="_x0000_s1255"/>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1208" name="図 59">
              <a:extLst>
                <a:ext uri="{FF2B5EF4-FFF2-40B4-BE49-F238E27FC236}">
                  <a16:creationId xmlns:a16="http://schemas.microsoft.com/office/drawing/2014/main" id="{00000000-0008-0000-0000-0000B8040000}"/>
                </a:ext>
              </a:extLst>
            </xdr:cNvPr>
            <xdr:cNvPicPr preferRelativeResize="0">
              <a:picLocks noChangeArrowheads="1"/>
              <a:extLst>
                <a:ext uri="{84589F7E-364E-4C9E-8A38-B11213B215E9}">
                  <a14:cameraTool cellRange="データ!FI10:FN12" spid="_x0000_s1256"/>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1209" name="図 60">
              <a:extLst>
                <a:ext uri="{FF2B5EF4-FFF2-40B4-BE49-F238E27FC236}">
                  <a16:creationId xmlns:a16="http://schemas.microsoft.com/office/drawing/2014/main" id="{00000000-0008-0000-0000-0000B9040000}"/>
                </a:ext>
              </a:extLst>
            </xdr:cNvPr>
            <xdr:cNvPicPr preferRelativeResize="0">
              <a:picLocks noChangeArrowheads="1"/>
              <a:extLst>
                <a:ext uri="{84589F7E-364E-4C9E-8A38-B11213B215E9}">
                  <a14:cameraTool cellRange="データ!FS10:FX12" spid="_x0000_s1257"/>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1210" name="図 61">
              <a:extLst>
                <a:ext uri="{FF2B5EF4-FFF2-40B4-BE49-F238E27FC236}">
                  <a16:creationId xmlns:a16="http://schemas.microsoft.com/office/drawing/2014/main" id="{00000000-0008-0000-0000-0000BA040000}"/>
                </a:ext>
              </a:extLst>
            </xdr:cNvPr>
            <xdr:cNvPicPr preferRelativeResize="0">
              <a:picLocks noChangeArrowheads="1"/>
              <a:extLst>
                <a:ext uri="{84589F7E-364E-4C9E-8A38-B11213B215E9}">
                  <a14:cameraTool cellRange="データ!GC10:GH12" spid="_x0000_s1258"/>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1211" name="図 62">
              <a:extLst>
                <a:ext uri="{FF2B5EF4-FFF2-40B4-BE49-F238E27FC236}">
                  <a16:creationId xmlns:a16="http://schemas.microsoft.com/office/drawing/2014/main" id="{00000000-0008-0000-0000-0000BB040000}"/>
                </a:ext>
              </a:extLst>
            </xdr:cNvPr>
            <xdr:cNvPicPr preferRelativeResize="0">
              <a:picLocks noChangeArrowheads="1"/>
              <a:extLst>
                <a:ext uri="{84589F7E-364E-4C9E-8A38-B11213B215E9}">
                  <a14:cameraTool cellRange="データ!GM10:GR12" spid="_x0000_s1259"/>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1212" name="図 63">
              <a:extLst>
                <a:ext uri="{FF2B5EF4-FFF2-40B4-BE49-F238E27FC236}">
                  <a16:creationId xmlns:a16="http://schemas.microsoft.com/office/drawing/2014/main" id="{00000000-0008-0000-0000-0000BC040000}"/>
                </a:ext>
              </a:extLst>
            </xdr:cNvPr>
            <xdr:cNvPicPr preferRelativeResize="0">
              <a:picLocks noChangeArrowheads="1"/>
              <a:extLst>
                <a:ext uri="{84589F7E-364E-4C9E-8A38-B11213B215E9}">
                  <a14:cameraTool cellRange="データ!GX10:HC12" spid="_x0000_s1260"/>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1213" name="図 64">
              <a:extLst>
                <a:ext uri="{FF2B5EF4-FFF2-40B4-BE49-F238E27FC236}">
                  <a16:creationId xmlns:a16="http://schemas.microsoft.com/office/drawing/2014/main" id="{00000000-0008-0000-0000-0000BD040000}"/>
                </a:ext>
              </a:extLst>
            </xdr:cNvPr>
            <xdr:cNvPicPr preferRelativeResize="0">
              <a:picLocks noChangeArrowheads="1"/>
              <a:extLst>
                <a:ext uri="{84589F7E-364E-4C9E-8A38-B11213B215E9}">
                  <a14:cameraTool cellRange="データ!HH10:HM12" spid="_x0000_s1261"/>
                </a:ext>
              </a:extLst>
            </xdr:cNvPicPr>
          </xdr:nvPicPr>
          <xdr:blipFill>
            <a:blip xmlns:r="http://schemas.openxmlformats.org/officeDocument/2006/relationships" r:embed="rId46"/>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1214" name="図 65">
              <a:extLst>
                <a:ext uri="{FF2B5EF4-FFF2-40B4-BE49-F238E27FC236}">
                  <a16:creationId xmlns:a16="http://schemas.microsoft.com/office/drawing/2014/main" id="{00000000-0008-0000-0000-0000BE040000}"/>
                </a:ext>
              </a:extLst>
            </xdr:cNvPr>
            <xdr:cNvPicPr preferRelativeResize="0">
              <a:picLocks noChangeArrowheads="1"/>
              <a:extLst>
                <a:ext uri="{84589F7E-364E-4C9E-8A38-B11213B215E9}">
                  <a14:cameraTool cellRange="データ!HR10:HW12" spid="_x0000_s1262"/>
                </a:ext>
              </a:extLst>
            </xdr:cNvPicPr>
          </xdr:nvPicPr>
          <xdr:blipFill>
            <a:blip xmlns:r="http://schemas.openxmlformats.org/officeDocument/2006/relationships" r:embed="rId46"/>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1215" name="図 66">
              <a:extLst>
                <a:ext uri="{FF2B5EF4-FFF2-40B4-BE49-F238E27FC236}">
                  <a16:creationId xmlns:a16="http://schemas.microsoft.com/office/drawing/2014/main" id="{00000000-0008-0000-0000-0000BF040000}"/>
                </a:ext>
              </a:extLst>
            </xdr:cNvPr>
            <xdr:cNvPicPr preferRelativeResize="0">
              <a:picLocks noChangeArrowheads="1"/>
              <a:extLst>
                <a:ext uri="{84589F7E-364E-4C9E-8A38-B11213B215E9}">
                  <a14:cameraTool cellRange="データ!IB10:IG12" spid="_x0000_s1263"/>
                </a:ext>
              </a:extLst>
            </xdr:cNvPicPr>
          </xdr:nvPicPr>
          <xdr:blipFill>
            <a:blip xmlns:r="http://schemas.openxmlformats.org/officeDocument/2006/relationships" r:embed="rId46"/>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1216" name="図 67">
              <a:extLst>
                <a:ext uri="{FF2B5EF4-FFF2-40B4-BE49-F238E27FC236}">
                  <a16:creationId xmlns:a16="http://schemas.microsoft.com/office/drawing/2014/main" id="{00000000-0008-0000-0000-0000C0040000}"/>
                </a:ext>
              </a:extLst>
            </xdr:cNvPr>
            <xdr:cNvPicPr preferRelativeResize="0">
              <a:picLocks noChangeArrowheads="1"/>
              <a:extLst>
                <a:ext uri="{84589F7E-364E-4C9E-8A38-B11213B215E9}">
                  <a14:cameraTool cellRange="データ!IL10:IQ12" spid="_x0000_s1264"/>
                </a:ext>
              </a:extLst>
            </xdr:cNvPicPr>
          </xdr:nvPicPr>
          <xdr:blipFill>
            <a:blip xmlns:r="http://schemas.openxmlformats.org/officeDocument/2006/relationships" r:embed="rId46"/>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1217" name="図 68">
              <a:extLst>
                <a:ext uri="{FF2B5EF4-FFF2-40B4-BE49-F238E27FC236}">
                  <a16:creationId xmlns:a16="http://schemas.microsoft.com/office/drawing/2014/main" id="{00000000-0008-0000-0000-0000C1040000}"/>
                </a:ext>
              </a:extLst>
            </xdr:cNvPr>
            <xdr:cNvPicPr preferRelativeResize="0">
              <a:picLocks noChangeArrowheads="1"/>
              <a:extLst>
                <a:ext uri="{84589F7E-364E-4C9E-8A38-B11213B215E9}">
                  <a14:cameraTool cellRange="データ!IW10:JB12" spid="_x0000_s1265"/>
                </a:ext>
              </a:extLst>
            </xdr:cNvPicPr>
          </xdr:nvPicPr>
          <xdr:blipFill>
            <a:blip xmlns:r="http://schemas.openxmlformats.org/officeDocument/2006/relationships" r:embed="rId46"/>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1218" name="図 69">
              <a:extLst>
                <a:ext uri="{FF2B5EF4-FFF2-40B4-BE49-F238E27FC236}">
                  <a16:creationId xmlns:a16="http://schemas.microsoft.com/office/drawing/2014/main" id="{00000000-0008-0000-0000-0000C2040000}"/>
                </a:ext>
              </a:extLst>
            </xdr:cNvPr>
            <xdr:cNvPicPr preferRelativeResize="0">
              <a:picLocks noChangeArrowheads="1"/>
              <a:extLst>
                <a:ext uri="{84589F7E-364E-4C9E-8A38-B11213B215E9}">
                  <a14:cameraTool cellRange="データ!JG10:JL12" spid="_x0000_s1266"/>
                </a:ext>
              </a:extLst>
            </xdr:cNvPicPr>
          </xdr:nvPicPr>
          <xdr:blipFill>
            <a:blip xmlns:r="http://schemas.openxmlformats.org/officeDocument/2006/relationships" r:embed="rId46"/>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219" name="図 70">
              <a:extLst>
                <a:ext uri="{FF2B5EF4-FFF2-40B4-BE49-F238E27FC236}">
                  <a16:creationId xmlns:a16="http://schemas.microsoft.com/office/drawing/2014/main" id="{00000000-0008-0000-0000-0000C3040000}"/>
                </a:ext>
              </a:extLst>
            </xdr:cNvPr>
            <xdr:cNvPicPr preferRelativeResize="0">
              <a:picLocks noChangeArrowheads="1"/>
              <a:extLst>
                <a:ext uri="{84589F7E-364E-4C9E-8A38-B11213B215E9}">
                  <a14:cameraTool cellRange="データ!JQ10:JV12" spid="_x0000_s1267"/>
                </a:ext>
              </a:extLst>
            </xdr:cNvPicPr>
          </xdr:nvPicPr>
          <xdr:blipFill>
            <a:blip xmlns:r="http://schemas.openxmlformats.org/officeDocument/2006/relationships" r:embed="rId46"/>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220" name="図 71">
              <a:extLst>
                <a:ext uri="{FF2B5EF4-FFF2-40B4-BE49-F238E27FC236}">
                  <a16:creationId xmlns:a16="http://schemas.microsoft.com/office/drawing/2014/main" id="{00000000-0008-0000-0000-0000C4040000}"/>
                </a:ext>
              </a:extLst>
            </xdr:cNvPr>
            <xdr:cNvPicPr preferRelativeResize="0">
              <a:picLocks noChangeArrowheads="1"/>
              <a:extLst>
                <a:ext uri="{84589F7E-364E-4C9E-8A38-B11213B215E9}">
                  <a14:cameraTool cellRange="データ!KA10:KF12" spid="_x0000_s1268"/>
                </a:ext>
              </a:extLst>
            </xdr:cNvPicPr>
          </xdr:nvPicPr>
          <xdr:blipFill>
            <a:blip xmlns:r="http://schemas.openxmlformats.org/officeDocument/2006/relationships" r:embed="rId46"/>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221" name="図 72">
              <a:extLst>
                <a:ext uri="{FF2B5EF4-FFF2-40B4-BE49-F238E27FC236}">
                  <a16:creationId xmlns:a16="http://schemas.microsoft.com/office/drawing/2014/main" id="{00000000-0008-0000-0000-0000C5040000}"/>
                </a:ext>
              </a:extLst>
            </xdr:cNvPr>
            <xdr:cNvPicPr preferRelativeResize="0">
              <a:picLocks noChangeArrowheads="1"/>
              <a:extLst>
                <a:ext uri="{84589F7E-364E-4C9E-8A38-B11213B215E9}">
                  <a14:cameraTool cellRange="データ!KK10:KP12" spid="_x0000_s1269"/>
                </a:ext>
              </a:extLst>
            </xdr:cNvPicPr>
          </xdr:nvPicPr>
          <xdr:blipFill>
            <a:blip xmlns:r="http://schemas.openxmlformats.org/officeDocument/2006/relationships" r:embed="rId46"/>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222" name="図 73">
              <a:extLst>
                <a:ext uri="{FF2B5EF4-FFF2-40B4-BE49-F238E27FC236}">
                  <a16:creationId xmlns:a16="http://schemas.microsoft.com/office/drawing/2014/main" id="{00000000-0008-0000-0000-0000C6040000}"/>
                </a:ext>
              </a:extLst>
            </xdr:cNvPr>
            <xdr:cNvPicPr preferRelativeResize="0">
              <a:picLocks noChangeArrowheads="1"/>
              <a:extLst>
                <a:ext uri="{84589F7E-364E-4C9E-8A38-B11213B215E9}">
                  <a14:cameraTool cellRange="データ!KV10:LA12" spid="_x0000_s1270"/>
                </a:ext>
              </a:extLst>
            </xdr:cNvPicPr>
          </xdr:nvPicPr>
          <xdr:blipFill>
            <a:blip xmlns:r="http://schemas.openxmlformats.org/officeDocument/2006/relationships" r:embed="rId46"/>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223" name="図 74">
              <a:extLst>
                <a:ext uri="{FF2B5EF4-FFF2-40B4-BE49-F238E27FC236}">
                  <a16:creationId xmlns:a16="http://schemas.microsoft.com/office/drawing/2014/main" id="{00000000-0008-0000-0000-0000C7040000}"/>
                </a:ext>
              </a:extLst>
            </xdr:cNvPr>
            <xdr:cNvPicPr preferRelativeResize="0">
              <a:picLocks noChangeArrowheads="1"/>
              <a:extLst>
                <a:ext uri="{84589F7E-364E-4C9E-8A38-B11213B215E9}">
                  <a14:cameraTool cellRange="データ!LF10:LK12" spid="_x0000_s1271"/>
                </a:ext>
              </a:extLst>
            </xdr:cNvPicPr>
          </xdr:nvPicPr>
          <xdr:blipFill>
            <a:blip xmlns:r="http://schemas.openxmlformats.org/officeDocument/2006/relationships" r:embed="rId46"/>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224" name="図 75">
              <a:extLst>
                <a:ext uri="{FF2B5EF4-FFF2-40B4-BE49-F238E27FC236}">
                  <a16:creationId xmlns:a16="http://schemas.microsoft.com/office/drawing/2014/main" id="{00000000-0008-0000-0000-0000C8040000}"/>
                </a:ext>
              </a:extLst>
            </xdr:cNvPr>
            <xdr:cNvPicPr preferRelativeResize="0">
              <a:picLocks noChangeArrowheads="1"/>
              <a:extLst>
                <a:ext uri="{84589F7E-364E-4C9E-8A38-B11213B215E9}">
                  <a14:cameraTool cellRange="データ!LP10:LU12" spid="_x0000_s1272"/>
                </a:ext>
              </a:extLst>
            </xdr:cNvPicPr>
          </xdr:nvPicPr>
          <xdr:blipFill>
            <a:blip xmlns:r="http://schemas.openxmlformats.org/officeDocument/2006/relationships" r:embed="rId46"/>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225" name="図 76">
              <a:extLst>
                <a:ext uri="{FF2B5EF4-FFF2-40B4-BE49-F238E27FC236}">
                  <a16:creationId xmlns:a16="http://schemas.microsoft.com/office/drawing/2014/main" id="{00000000-0008-0000-0000-0000C9040000}"/>
                </a:ext>
              </a:extLst>
            </xdr:cNvPr>
            <xdr:cNvPicPr preferRelativeResize="0">
              <a:picLocks noChangeArrowheads="1"/>
              <a:extLst>
                <a:ext uri="{84589F7E-364E-4C9E-8A38-B11213B215E9}">
                  <a14:cameraTool cellRange="データ!LZ10:ME12" spid="_x0000_s1273"/>
                </a:ext>
              </a:extLst>
            </xdr:cNvPicPr>
          </xdr:nvPicPr>
          <xdr:blipFill>
            <a:blip xmlns:r="http://schemas.openxmlformats.org/officeDocument/2006/relationships" r:embed="rId46"/>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226" name="図 33">
              <a:extLst>
                <a:ext uri="{FF2B5EF4-FFF2-40B4-BE49-F238E27FC236}">
                  <a16:creationId xmlns:a16="http://schemas.microsoft.com/office/drawing/2014/main" id="{00000000-0008-0000-0000-0000CA040000}"/>
                </a:ext>
              </a:extLst>
            </xdr:cNvPr>
            <xdr:cNvPicPr preferRelativeResize="0">
              <a:picLocks noChangeArrowheads="1"/>
              <a:extLst>
                <a:ext uri="{84589F7E-364E-4C9E-8A38-B11213B215E9}">
                  <a14:cameraTool cellRange="データ!MJ10:MO12" spid="_x0000_s1274"/>
                </a:ext>
              </a:extLst>
            </xdr:cNvPicPr>
          </xdr:nvPicPr>
          <xdr:blipFill>
            <a:blip xmlns:r="http://schemas.openxmlformats.org/officeDocument/2006/relationships" r:embed="rId46"/>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227" name="TXT水力_有形固定資産減価償却率">
              <a:extLst>
                <a:ext uri="{FF2B5EF4-FFF2-40B4-BE49-F238E27FC236}">
                  <a16:creationId xmlns:a16="http://schemas.microsoft.com/office/drawing/2014/main" id="{00000000-0008-0000-0000-0000CB040000}"/>
                </a:ext>
              </a:extLst>
            </xdr:cNvPr>
            <xdr:cNvPicPr>
              <a:picLocks noChangeAspect="1" noChangeArrowheads="1"/>
              <a:extLst>
                <a:ext uri="{84589F7E-364E-4C9E-8A38-B11213B215E9}">
                  <a14:cameraTool cellRange="データ!$E$22:$I$35" spid="_x0000_s1275"/>
                </a:ext>
              </a:extLst>
            </xdr:cNvPicPr>
          </xdr:nvPicPr>
          <xdr:blipFill>
            <a:blip xmlns:r="http://schemas.openxmlformats.org/officeDocument/2006/relationships" r:embed="rId47"/>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228" name="TXTごみ_設備利用率">
              <a:extLst>
                <a:ext uri="{FF2B5EF4-FFF2-40B4-BE49-F238E27FC236}">
                  <a16:creationId xmlns:a16="http://schemas.microsoft.com/office/drawing/2014/main" id="{00000000-0008-0000-0000-0000CC040000}"/>
                </a:ext>
              </a:extLst>
            </xdr:cNvPr>
            <xdr:cNvPicPr>
              <a:picLocks noChangeAspect="1" noChangeArrowheads="1"/>
              <a:extLst>
                <a:ext uri="{84589F7E-364E-4C9E-8A38-B11213B215E9}">
                  <a14:cameraTool cellRange="データ!$E$22:$I$35" spid="_x0000_s1276"/>
                </a:ext>
              </a:extLst>
            </xdr:cNvPicPr>
          </xdr:nvPicPr>
          <xdr:blipFill>
            <a:blip xmlns:r="http://schemas.openxmlformats.org/officeDocument/2006/relationships" r:embed="rId47"/>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229" name="TXTごみ_修繕費比率">
              <a:extLst>
                <a:ext uri="{FF2B5EF4-FFF2-40B4-BE49-F238E27FC236}">
                  <a16:creationId xmlns:a16="http://schemas.microsoft.com/office/drawing/2014/main" id="{00000000-0008-0000-0000-0000CD040000}"/>
                </a:ext>
              </a:extLst>
            </xdr:cNvPr>
            <xdr:cNvPicPr>
              <a:picLocks noChangeAspect="1" noChangeArrowheads="1"/>
              <a:extLst>
                <a:ext uri="{84589F7E-364E-4C9E-8A38-B11213B215E9}">
                  <a14:cameraTool cellRange="データ!$E$22:$I$35" spid="_x0000_s1277"/>
                </a:ext>
              </a:extLst>
            </xdr:cNvPicPr>
          </xdr:nvPicPr>
          <xdr:blipFill>
            <a:blip xmlns:r="http://schemas.openxmlformats.org/officeDocument/2006/relationships" r:embed="rId47"/>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230" name="TXTごみ_企業債残高対料金収入比率">
              <a:extLst>
                <a:ext uri="{FF2B5EF4-FFF2-40B4-BE49-F238E27FC236}">
                  <a16:creationId xmlns:a16="http://schemas.microsoft.com/office/drawing/2014/main" id="{00000000-0008-0000-0000-0000CE040000}"/>
                </a:ext>
              </a:extLst>
            </xdr:cNvPr>
            <xdr:cNvPicPr>
              <a:picLocks noChangeAspect="1" noChangeArrowheads="1"/>
              <a:extLst>
                <a:ext uri="{84589F7E-364E-4C9E-8A38-B11213B215E9}">
                  <a14:cameraTool cellRange="データ!$E$22:$I$35" spid="_x0000_s1278"/>
                </a:ext>
              </a:extLst>
            </xdr:cNvPicPr>
          </xdr:nvPicPr>
          <xdr:blipFill>
            <a:blip xmlns:r="http://schemas.openxmlformats.org/officeDocument/2006/relationships" r:embed="rId47"/>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231" name="TXTごみ_有形固定資産減価償却率">
              <a:extLst>
                <a:ext uri="{FF2B5EF4-FFF2-40B4-BE49-F238E27FC236}">
                  <a16:creationId xmlns:a16="http://schemas.microsoft.com/office/drawing/2014/main" id="{00000000-0008-0000-0000-0000CF040000}"/>
                </a:ext>
              </a:extLst>
            </xdr:cNvPr>
            <xdr:cNvPicPr>
              <a:picLocks noChangeAspect="1" noChangeArrowheads="1"/>
              <a:extLst>
                <a:ext uri="{84589F7E-364E-4C9E-8A38-B11213B215E9}">
                  <a14:cameraTool cellRange="データ!$E$22:$I$35" spid="_x0000_s1279"/>
                </a:ext>
              </a:extLst>
            </xdr:cNvPicPr>
          </xdr:nvPicPr>
          <xdr:blipFill>
            <a:blip xmlns:r="http://schemas.openxmlformats.org/officeDocument/2006/relationships" r:embed="rId47"/>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232" name="TXTごみ_FIT収入割合">
              <a:extLst>
                <a:ext uri="{FF2B5EF4-FFF2-40B4-BE49-F238E27FC236}">
                  <a16:creationId xmlns:a16="http://schemas.microsoft.com/office/drawing/2014/main" id="{00000000-0008-0000-0000-0000D0040000}"/>
                </a:ext>
              </a:extLst>
            </xdr:cNvPr>
            <xdr:cNvPicPr>
              <a:picLocks noChangeAspect="1" noChangeArrowheads="1"/>
              <a:extLst>
                <a:ext uri="{84589F7E-364E-4C9E-8A38-B11213B215E9}">
                  <a14:cameraTool cellRange="データ!$E$22:$I$35" spid="_x0000_s1280"/>
                </a:ext>
              </a:extLst>
            </xdr:cNvPicPr>
          </xdr:nvPicPr>
          <xdr:blipFill>
            <a:blip xmlns:r="http://schemas.openxmlformats.org/officeDocument/2006/relationships" r:embed="rId47"/>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233" name="TXT風力_設備利用率">
              <a:extLst>
                <a:ext uri="{FF2B5EF4-FFF2-40B4-BE49-F238E27FC236}">
                  <a16:creationId xmlns:a16="http://schemas.microsoft.com/office/drawing/2014/main" id="{00000000-0008-0000-0000-0000D1040000}"/>
                </a:ext>
              </a:extLst>
            </xdr:cNvPr>
            <xdr:cNvPicPr>
              <a:picLocks noChangeAspect="1" noChangeArrowheads="1"/>
              <a:extLst>
                <a:ext uri="{84589F7E-364E-4C9E-8A38-B11213B215E9}">
                  <a14:cameraTool cellRange="データ!$E$22:$I$35" spid="_x0000_s1281"/>
                </a:ext>
              </a:extLst>
            </xdr:cNvPicPr>
          </xdr:nvPicPr>
          <xdr:blipFill>
            <a:blip xmlns:r="http://schemas.openxmlformats.org/officeDocument/2006/relationships" r:embed="rId47"/>
            <a:stretch>
              <a:fillRect/>
            </a:stretch>
          </xdr:blipFill>
          <xdr:spPr>
            <a:xfrm>
              <a:off x="18733135" y="1261364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234" name="TXT風力_修繕費比率">
              <a:extLst>
                <a:ext uri="{FF2B5EF4-FFF2-40B4-BE49-F238E27FC236}">
                  <a16:creationId xmlns:a16="http://schemas.microsoft.com/office/drawing/2014/main" id="{00000000-0008-0000-0000-0000D2040000}"/>
                </a:ext>
              </a:extLst>
            </xdr:cNvPr>
            <xdr:cNvPicPr>
              <a:picLocks noChangeAspect="1" noChangeArrowheads="1"/>
              <a:extLst>
                <a:ext uri="{84589F7E-364E-4C9E-8A38-B11213B215E9}">
                  <a14:cameraTool cellRange="データ!$E$22:$I$35" spid="_x0000_s1282"/>
                </a:ext>
              </a:extLst>
            </xdr:cNvPicPr>
          </xdr:nvPicPr>
          <xdr:blipFill>
            <a:blip xmlns:r="http://schemas.openxmlformats.org/officeDocument/2006/relationships" r:embed="rId47"/>
            <a:stretch>
              <a:fillRect/>
            </a:stretch>
          </xdr:blipFill>
          <xdr:spPr>
            <a:xfrm>
              <a:off x="18729325" y="1567624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35" name="TXT風力_企業債残高対料金収入比率">
              <a:extLst>
                <a:ext uri="{FF2B5EF4-FFF2-40B4-BE49-F238E27FC236}">
                  <a16:creationId xmlns:a16="http://schemas.microsoft.com/office/drawing/2014/main" id="{00000000-0008-0000-0000-0000D3040000}"/>
                </a:ext>
              </a:extLst>
            </xdr:cNvPr>
            <xdr:cNvPicPr>
              <a:picLocks noChangeAspect="1" noChangeArrowheads="1"/>
              <a:extLst>
                <a:ext uri="{84589F7E-364E-4C9E-8A38-B11213B215E9}">
                  <a14:cameraTool cellRange="データ!$E$22:$I$35" spid="_x0000_s1283"/>
                </a:ext>
              </a:extLst>
            </xdr:cNvPicPr>
          </xdr:nvPicPr>
          <xdr:blipFill>
            <a:blip xmlns:r="http://schemas.openxmlformats.org/officeDocument/2006/relationships" r:embed="rId47"/>
            <a:stretch>
              <a:fillRect/>
            </a:stretch>
          </xdr:blipFill>
          <xdr:spPr>
            <a:xfrm>
              <a:off x="18729325" y="1877631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36" name="TXT風力_有形固定資産減価償却率">
              <a:extLst>
                <a:ext uri="{FF2B5EF4-FFF2-40B4-BE49-F238E27FC236}">
                  <a16:creationId xmlns:a16="http://schemas.microsoft.com/office/drawing/2014/main" id="{00000000-0008-0000-0000-0000D4040000}"/>
                </a:ext>
              </a:extLst>
            </xdr:cNvPr>
            <xdr:cNvPicPr>
              <a:picLocks noChangeAspect="1" noChangeArrowheads="1"/>
              <a:extLst>
                <a:ext uri="{84589F7E-364E-4C9E-8A38-B11213B215E9}">
                  <a14:cameraTool cellRange="データ!$E$22:$I$35" spid="_x0000_s1284"/>
                </a:ext>
              </a:extLst>
            </xdr:cNvPicPr>
          </xdr:nvPicPr>
          <xdr:blipFill>
            <a:blip xmlns:r="http://schemas.openxmlformats.org/officeDocument/2006/relationships" r:embed="rId47"/>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37" name="TXT風力_FIT収入割合">
              <a:extLst>
                <a:ext uri="{FF2B5EF4-FFF2-40B4-BE49-F238E27FC236}">
                  <a16:creationId xmlns:a16="http://schemas.microsoft.com/office/drawing/2014/main" id="{00000000-0008-0000-0000-0000D5040000}"/>
                </a:ext>
              </a:extLst>
            </xdr:cNvPr>
            <xdr:cNvPicPr>
              <a:picLocks noChangeAspect="1" noChangeArrowheads="1"/>
              <a:extLst>
                <a:ext uri="{84589F7E-364E-4C9E-8A38-B11213B215E9}">
                  <a14:cameraTool cellRange="データ!$E$22:$I$35" spid="_x0000_s1285"/>
                </a:ext>
              </a:extLst>
            </xdr:cNvPicPr>
          </xdr:nvPicPr>
          <xdr:blipFill>
            <a:blip xmlns:r="http://schemas.openxmlformats.org/officeDocument/2006/relationships" r:embed="rId47"/>
            <a:stretch>
              <a:fillRect/>
            </a:stretch>
          </xdr:blipFill>
          <xdr:spPr>
            <a:xfrm>
              <a:off x="18729325" y="2485072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8" name="TXT太陽光_設備利用率">
              <a:extLst>
                <a:ext uri="{FF2B5EF4-FFF2-40B4-BE49-F238E27FC236}">
                  <a16:creationId xmlns:a16="http://schemas.microsoft.com/office/drawing/2014/main" id="{00000000-0008-0000-0000-0000D6040000}"/>
                </a:ext>
              </a:extLst>
            </xdr:cNvPr>
            <xdr:cNvPicPr>
              <a:picLocks noChangeAspect="1" noChangeArrowheads="1"/>
              <a:extLst>
                <a:ext uri="{84589F7E-364E-4C9E-8A38-B11213B215E9}">
                  <a14:cameraTool cellRange="データ!$E$22:$I$35" spid="_x0000_s1286"/>
                </a:ext>
              </a:extLst>
            </xdr:cNvPicPr>
          </xdr:nvPicPr>
          <xdr:blipFill>
            <a:blip xmlns:r="http://schemas.openxmlformats.org/officeDocument/2006/relationships" r:embed="rId47"/>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39" name="TXT太陽光_修繕費比率">
              <a:extLst>
                <a:ext uri="{FF2B5EF4-FFF2-40B4-BE49-F238E27FC236}">
                  <a16:creationId xmlns:a16="http://schemas.microsoft.com/office/drawing/2014/main" id="{00000000-0008-0000-0000-0000D7040000}"/>
                </a:ext>
              </a:extLst>
            </xdr:cNvPr>
            <xdr:cNvPicPr>
              <a:picLocks noChangeAspect="1" noChangeArrowheads="1"/>
              <a:extLst>
                <a:ext uri="{84589F7E-364E-4C9E-8A38-B11213B215E9}">
                  <a14:cameraTool cellRange="データ!$E$22:$I$35" spid="_x0000_s1287"/>
                </a:ext>
              </a:extLst>
            </xdr:cNvPicPr>
          </xdr:nvPicPr>
          <xdr:blipFill>
            <a:blip xmlns:r="http://schemas.openxmlformats.org/officeDocument/2006/relationships" r:embed="rId47"/>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40" name="TXT太陽光_企業債残高対料金収入比率">
              <a:extLst>
                <a:ext uri="{FF2B5EF4-FFF2-40B4-BE49-F238E27FC236}">
                  <a16:creationId xmlns:a16="http://schemas.microsoft.com/office/drawing/2014/main" id="{00000000-0008-0000-0000-0000D8040000}"/>
                </a:ext>
              </a:extLst>
            </xdr:cNvPr>
            <xdr:cNvPicPr>
              <a:picLocks noChangeAspect="1" noChangeArrowheads="1"/>
              <a:extLst>
                <a:ext uri="{84589F7E-364E-4C9E-8A38-B11213B215E9}">
                  <a14:cameraTool cellRange="データ!$E$22:$I$35" spid="_x0000_s1288"/>
                </a:ext>
              </a:extLst>
            </xdr:cNvPicPr>
          </xdr:nvPicPr>
          <xdr:blipFill>
            <a:blip xmlns:r="http://schemas.openxmlformats.org/officeDocument/2006/relationships" r:embed="rId47"/>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41" name="TXT太陽光_有形固定資産減価償却率">
              <a:extLst>
                <a:ext uri="{FF2B5EF4-FFF2-40B4-BE49-F238E27FC236}">
                  <a16:creationId xmlns:a16="http://schemas.microsoft.com/office/drawing/2014/main" id="{00000000-0008-0000-0000-0000D9040000}"/>
                </a:ext>
              </a:extLst>
            </xdr:cNvPr>
            <xdr:cNvPicPr>
              <a:picLocks noChangeAspect="1" noChangeArrowheads="1"/>
              <a:extLst>
                <a:ext uri="{84589F7E-364E-4C9E-8A38-B11213B215E9}">
                  <a14:cameraTool cellRange="データ!$E$22:$I$35" spid="_x0000_s1289"/>
                </a:ext>
              </a:extLst>
            </xdr:cNvPicPr>
          </xdr:nvPicPr>
          <xdr:blipFill>
            <a:blip xmlns:r="http://schemas.openxmlformats.org/officeDocument/2006/relationships" r:embed="rId47"/>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42" name="TXT太陽光_FIT収入割合">
              <a:extLst>
                <a:ext uri="{FF2B5EF4-FFF2-40B4-BE49-F238E27FC236}">
                  <a16:creationId xmlns:a16="http://schemas.microsoft.com/office/drawing/2014/main" id="{00000000-0008-0000-0000-0000DA040000}"/>
                </a:ext>
              </a:extLst>
            </xdr:cNvPr>
            <xdr:cNvPicPr>
              <a:picLocks noChangeAspect="1" noChangeArrowheads="1"/>
              <a:extLst>
                <a:ext uri="{84589F7E-364E-4C9E-8A38-B11213B215E9}">
                  <a14:cameraTool cellRange="データ!$E$22:$I$35" spid="_x0000_s1290"/>
                </a:ext>
              </a:extLst>
            </xdr:cNvPicPr>
          </xdr:nvPicPr>
          <xdr:blipFill>
            <a:blip xmlns:r="http://schemas.openxmlformats.org/officeDocument/2006/relationships" r:embed="rId47"/>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43" name="TXT全体_有形固定資産減価償却率">
              <a:extLst>
                <a:ext uri="{FF2B5EF4-FFF2-40B4-BE49-F238E27FC236}">
                  <a16:creationId xmlns:a16="http://schemas.microsoft.com/office/drawing/2014/main" id="{00000000-0008-0000-0000-0000DB040000}"/>
                </a:ext>
              </a:extLst>
            </xdr:cNvPr>
            <xdr:cNvPicPr>
              <a:picLocks noChangeAspect="1" noChangeArrowheads="1"/>
              <a:extLst>
                <a:ext uri="{84589F7E-364E-4C9E-8A38-B11213B215E9}">
                  <a14:cameraTool cellRange="データ!$L$37:$P$50" spid="_x0000_s1291"/>
                </a:ext>
              </a:extLst>
            </xdr:cNvPicPr>
          </xdr:nvPicPr>
          <xdr:blipFill>
            <a:blip xmlns:r="http://schemas.openxmlformats.org/officeDocument/2006/relationships" r:embed="rId48"/>
            <a:stretch>
              <a:fillRect/>
            </a:stretch>
          </xdr:blipFill>
          <xdr:spPr>
            <a:xfrm>
              <a:off x="623570" y="2182876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68580</xdr:rowOff>
        </xdr:to>
        <xdr:pic>
          <xdr:nvPicPr>
            <xdr:cNvPr id="1244" name="TXT流動比率">
              <a:extLst>
                <a:ext uri="{FF2B5EF4-FFF2-40B4-BE49-F238E27FC236}">
                  <a16:creationId xmlns:a16="http://schemas.microsoft.com/office/drawing/2014/main" id="{00000000-0008-0000-0000-0000DC040000}"/>
                </a:ext>
              </a:extLst>
            </xdr:cNvPr>
            <xdr:cNvPicPr>
              <a:picLocks noChangeAspect="1" noChangeArrowheads="1"/>
              <a:extLst>
                <a:ext uri="{84589F7E-364E-4C9E-8A38-B11213B215E9}">
                  <a14:cameraTool cellRange="データ!$L$37:$P$50" spid="_x0000_s1292"/>
                </a:ext>
              </a:extLst>
            </xdr:cNvPicPr>
          </xdr:nvPicPr>
          <xdr:blipFill>
            <a:blip xmlns:r="http://schemas.openxmlformats.org/officeDocument/2006/relationships" r:embed="rId48"/>
            <a:stretch>
              <a:fillRect/>
            </a:stretch>
          </xdr:blipFill>
          <xdr:spPr>
            <a:xfrm>
              <a:off x="12405360" y="7774940"/>
              <a:ext cx="5709285" cy="256984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18"/>
  <sheetViews>
    <sheetView showGridLines="0" tabSelected="1" topLeftCell="X1" zoomScale="70" zoomScaleNormal="70" workbookViewId="0">
      <selection activeCell="AK3" sqref="AK3:AQ38"/>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徳島県　美馬市</v>
      </c>
      <c r="C1" s="2"/>
      <c r="D1" s="2"/>
      <c r="E1" s="2"/>
      <c r="F1" s="2"/>
      <c r="G1" s="2"/>
      <c r="H1" s="2"/>
      <c r="I1" s="2"/>
      <c r="J1" s="2"/>
      <c r="K1" s="2"/>
      <c r="L1" s="2"/>
      <c r="M1" s="2"/>
      <c r="N1" s="35"/>
      <c r="O1" s="2"/>
      <c r="P1" s="2"/>
      <c r="Q1" s="35" t="s">
        <v>13</v>
      </c>
      <c r="R1" s="2"/>
      <c r="S1" s="35"/>
      <c r="T1" s="2"/>
      <c r="U1" s="2"/>
      <c r="V1" s="2"/>
      <c r="W1" s="2"/>
      <c r="X1" s="2"/>
      <c r="Y1" s="2"/>
      <c r="Z1" s="2"/>
      <c r="AA1" s="2"/>
      <c r="AB1" s="2"/>
      <c r="AC1" s="2"/>
      <c r="AD1" s="2"/>
      <c r="AE1" s="2"/>
      <c r="AF1" s="2"/>
      <c r="AG1" s="2"/>
      <c r="AH1" s="2"/>
      <c r="AI1" s="2"/>
      <c r="AJ1" s="2"/>
      <c r="AK1" s="43" t="s">
        <v>5</v>
      </c>
      <c r="AL1" s="2"/>
      <c r="AM1" s="2"/>
      <c r="AN1" s="2"/>
      <c r="AO1" s="2"/>
      <c r="AP1" s="2"/>
      <c r="AQ1" s="2"/>
    </row>
    <row r="2" spans="1:43" ht="23.1" customHeight="1" x14ac:dyDescent="0.15">
      <c r="A2" s="2"/>
      <c r="B2" s="99" t="s">
        <v>142</v>
      </c>
      <c r="C2" s="100"/>
      <c r="D2" s="100"/>
      <c r="E2" s="100"/>
      <c r="F2" s="100" t="s">
        <v>135</v>
      </c>
      <c r="G2" s="100"/>
      <c r="H2" s="100"/>
      <c r="I2" s="100"/>
      <c r="J2" s="100" t="s">
        <v>27</v>
      </c>
      <c r="K2" s="100"/>
      <c r="L2" s="100"/>
      <c r="M2" s="100"/>
      <c r="N2" s="100" t="s">
        <v>236</v>
      </c>
      <c r="O2" s="100"/>
      <c r="P2" s="100"/>
      <c r="Q2" s="101"/>
      <c r="R2" s="2"/>
      <c r="S2" s="102" t="s">
        <v>125</v>
      </c>
      <c r="T2" s="103"/>
      <c r="U2" s="103"/>
      <c r="V2" s="103"/>
      <c r="W2" s="103"/>
      <c r="X2" s="103"/>
      <c r="Y2" s="103"/>
      <c r="Z2" s="103"/>
      <c r="AA2" s="103"/>
      <c r="AB2" s="103"/>
      <c r="AC2" s="103"/>
      <c r="AD2" s="103"/>
      <c r="AE2" s="103"/>
      <c r="AF2" s="103"/>
      <c r="AG2" s="103"/>
      <c r="AH2" s="104"/>
      <c r="AI2" s="2"/>
      <c r="AJ2" s="2"/>
      <c r="AK2" s="105" t="s">
        <v>132</v>
      </c>
      <c r="AL2" s="106"/>
      <c r="AM2" s="106"/>
      <c r="AN2" s="106"/>
      <c r="AO2" s="106"/>
      <c r="AP2" s="106"/>
      <c r="AQ2" s="107"/>
    </row>
    <row r="3" spans="1:43" ht="23.1" customHeight="1" x14ac:dyDescent="0.15">
      <c r="A3" s="2"/>
      <c r="B3" s="108" t="str">
        <f>データ!I6</f>
        <v>法非適用</v>
      </c>
      <c r="C3" s="109"/>
      <c r="D3" s="109"/>
      <c r="E3" s="109"/>
      <c r="F3" s="109" t="str">
        <f>データ!J6</f>
        <v>電気事業</v>
      </c>
      <c r="G3" s="109"/>
      <c r="H3" s="109"/>
      <c r="I3" s="109"/>
      <c r="J3" s="109" t="str">
        <f>データ!K6</f>
        <v>非設置</v>
      </c>
      <c r="K3" s="109"/>
      <c r="L3" s="109"/>
      <c r="M3" s="109"/>
      <c r="N3" s="110" t="str">
        <f>データ!L6</f>
        <v>該当数値なし</v>
      </c>
      <c r="O3" s="110"/>
      <c r="P3" s="110"/>
      <c r="Q3" s="111"/>
      <c r="R3" s="2"/>
      <c r="S3" s="112" t="s">
        <v>226</v>
      </c>
      <c r="T3" s="113"/>
      <c r="U3" s="113"/>
      <c r="V3" s="113"/>
      <c r="W3" s="113"/>
      <c r="X3" s="113"/>
      <c r="Y3" s="113"/>
      <c r="Z3" s="113"/>
      <c r="AA3" s="113"/>
      <c r="AB3" s="113"/>
      <c r="AC3" s="113"/>
      <c r="AD3" s="113"/>
      <c r="AE3" s="113"/>
      <c r="AF3" s="113"/>
      <c r="AG3" s="113"/>
      <c r="AH3" s="114"/>
      <c r="AI3" s="2"/>
      <c r="AJ3" s="2"/>
      <c r="AK3" s="121" t="s">
        <v>127</v>
      </c>
      <c r="AL3" s="116"/>
      <c r="AM3" s="116"/>
      <c r="AN3" s="116"/>
      <c r="AO3" s="116"/>
      <c r="AP3" s="116"/>
      <c r="AQ3" s="117"/>
    </row>
    <row r="4" spans="1:43" ht="23.1" customHeight="1" x14ac:dyDescent="0.15">
      <c r="A4" s="2"/>
      <c r="B4" s="125" t="s">
        <v>60</v>
      </c>
      <c r="C4" s="126"/>
      <c r="D4" s="126"/>
      <c r="E4" s="126"/>
      <c r="F4" s="126" t="s">
        <v>139</v>
      </c>
      <c r="G4" s="126"/>
      <c r="H4" s="126"/>
      <c r="I4" s="126"/>
      <c r="J4" s="126" t="s">
        <v>141</v>
      </c>
      <c r="K4" s="126"/>
      <c r="L4" s="126"/>
      <c r="M4" s="126"/>
      <c r="N4" s="126" t="s">
        <v>17</v>
      </c>
      <c r="O4" s="126"/>
      <c r="P4" s="126"/>
      <c r="Q4" s="127"/>
      <c r="R4" s="2"/>
      <c r="S4" s="115"/>
      <c r="T4" s="116"/>
      <c r="U4" s="116"/>
      <c r="V4" s="116"/>
      <c r="W4" s="116"/>
      <c r="X4" s="116"/>
      <c r="Y4" s="116"/>
      <c r="Z4" s="116"/>
      <c r="AA4" s="116"/>
      <c r="AB4" s="116"/>
      <c r="AC4" s="116"/>
      <c r="AD4" s="116"/>
      <c r="AE4" s="116"/>
      <c r="AF4" s="116"/>
      <c r="AG4" s="116"/>
      <c r="AH4" s="117"/>
      <c r="AI4" s="2"/>
      <c r="AJ4" s="2"/>
      <c r="AK4" s="115"/>
      <c r="AL4" s="116"/>
      <c r="AM4" s="116"/>
      <c r="AN4" s="116"/>
      <c r="AO4" s="116"/>
      <c r="AP4" s="116"/>
      <c r="AQ4" s="117"/>
    </row>
    <row r="5" spans="1:43" ht="23.1" customHeight="1" x14ac:dyDescent="0.15">
      <c r="A5" s="2"/>
      <c r="B5" s="128">
        <f>データ!M6</f>
        <v>1</v>
      </c>
      <c r="C5" s="129"/>
      <c r="D5" s="129"/>
      <c r="E5" s="129"/>
      <c r="F5" s="129" t="str">
        <f>データ!N6</f>
        <v>-</v>
      </c>
      <c r="G5" s="129"/>
      <c r="H5" s="129"/>
      <c r="I5" s="129"/>
      <c r="J5" s="129" t="str">
        <f>データ!O6</f>
        <v>-</v>
      </c>
      <c r="K5" s="129"/>
      <c r="L5" s="129"/>
      <c r="M5" s="129"/>
      <c r="N5" s="129" t="str">
        <f>データ!P6</f>
        <v>-</v>
      </c>
      <c r="O5" s="129"/>
      <c r="P5" s="129"/>
      <c r="Q5" s="130"/>
      <c r="R5" s="2"/>
      <c r="S5" s="115"/>
      <c r="T5" s="116"/>
      <c r="U5" s="116"/>
      <c r="V5" s="116"/>
      <c r="W5" s="116"/>
      <c r="X5" s="116"/>
      <c r="Y5" s="116"/>
      <c r="Z5" s="116"/>
      <c r="AA5" s="116"/>
      <c r="AB5" s="116"/>
      <c r="AC5" s="116"/>
      <c r="AD5" s="116"/>
      <c r="AE5" s="116"/>
      <c r="AF5" s="116"/>
      <c r="AG5" s="116"/>
      <c r="AH5" s="117"/>
      <c r="AI5" s="2"/>
      <c r="AJ5" s="2"/>
      <c r="AK5" s="115"/>
      <c r="AL5" s="116"/>
      <c r="AM5" s="116"/>
      <c r="AN5" s="116"/>
      <c r="AO5" s="116"/>
      <c r="AP5" s="116"/>
      <c r="AQ5" s="117"/>
    </row>
    <row r="6" spans="1:43" ht="23.1" customHeight="1" x14ac:dyDescent="0.15">
      <c r="A6" s="2"/>
      <c r="B6" s="125" t="s">
        <v>62</v>
      </c>
      <c r="C6" s="126"/>
      <c r="D6" s="126"/>
      <c r="E6" s="126"/>
      <c r="F6" s="126" t="s">
        <v>148</v>
      </c>
      <c r="G6" s="126"/>
      <c r="H6" s="126"/>
      <c r="I6" s="126"/>
      <c r="J6" s="126" t="s">
        <v>52</v>
      </c>
      <c r="K6" s="126"/>
      <c r="L6" s="126"/>
      <c r="M6" s="126"/>
      <c r="N6" s="126" t="s">
        <v>79</v>
      </c>
      <c r="O6" s="126"/>
      <c r="P6" s="126"/>
      <c r="Q6" s="127"/>
      <c r="R6" s="2"/>
      <c r="S6" s="115"/>
      <c r="T6" s="116"/>
      <c r="U6" s="116"/>
      <c r="V6" s="116"/>
      <c r="W6" s="116"/>
      <c r="X6" s="116"/>
      <c r="Y6" s="116"/>
      <c r="Z6" s="116"/>
      <c r="AA6" s="116"/>
      <c r="AB6" s="116"/>
      <c r="AC6" s="116"/>
      <c r="AD6" s="116"/>
      <c r="AE6" s="116"/>
      <c r="AF6" s="116"/>
      <c r="AG6" s="116"/>
      <c r="AH6" s="117"/>
      <c r="AI6" s="2"/>
      <c r="AJ6" s="2"/>
      <c r="AK6" s="115"/>
      <c r="AL6" s="116"/>
      <c r="AM6" s="116"/>
      <c r="AN6" s="116"/>
      <c r="AO6" s="116"/>
      <c r="AP6" s="116"/>
      <c r="AQ6" s="117"/>
    </row>
    <row r="7" spans="1:43" ht="22.5" customHeight="1" x14ac:dyDescent="0.15">
      <c r="A7" s="2"/>
      <c r="B7" s="128" t="str">
        <f>データ!Q6</f>
        <v>-</v>
      </c>
      <c r="C7" s="129"/>
      <c r="D7" s="129"/>
      <c r="E7" s="129"/>
      <c r="F7" s="131" t="s">
        <v>58</v>
      </c>
      <c r="G7" s="132"/>
      <c r="H7" s="132"/>
      <c r="I7" s="132"/>
      <c r="J7" s="132" t="s">
        <v>58</v>
      </c>
      <c r="K7" s="132"/>
      <c r="L7" s="132"/>
      <c r="M7" s="132"/>
      <c r="N7" s="133" t="str">
        <f>データ!T6</f>
        <v>無</v>
      </c>
      <c r="O7" s="133"/>
      <c r="P7" s="133"/>
      <c r="Q7" s="134"/>
      <c r="R7" s="2"/>
      <c r="S7" s="115"/>
      <c r="T7" s="116"/>
      <c r="U7" s="116"/>
      <c r="V7" s="116"/>
      <c r="W7" s="116"/>
      <c r="X7" s="116"/>
      <c r="Y7" s="116"/>
      <c r="Z7" s="116"/>
      <c r="AA7" s="116"/>
      <c r="AB7" s="116"/>
      <c r="AC7" s="116"/>
      <c r="AD7" s="116"/>
      <c r="AE7" s="116"/>
      <c r="AF7" s="116"/>
      <c r="AG7" s="116"/>
      <c r="AH7" s="117"/>
      <c r="AI7" s="2"/>
      <c r="AJ7" s="2"/>
      <c r="AK7" s="115"/>
      <c r="AL7" s="116"/>
      <c r="AM7" s="116"/>
      <c r="AN7" s="116"/>
      <c r="AO7" s="116"/>
      <c r="AP7" s="116"/>
      <c r="AQ7" s="117"/>
    </row>
    <row r="8" spans="1:43" ht="23.1" customHeight="1" x14ac:dyDescent="0.15">
      <c r="A8" s="2"/>
      <c r="B8" s="125" t="s">
        <v>210</v>
      </c>
      <c r="C8" s="126"/>
      <c r="D8" s="126"/>
      <c r="E8" s="126"/>
      <c r="F8" s="126" t="s">
        <v>173</v>
      </c>
      <c r="G8" s="126"/>
      <c r="H8" s="126"/>
      <c r="I8" s="126"/>
      <c r="J8" s="126"/>
      <c r="K8" s="126"/>
      <c r="L8" s="126"/>
      <c r="M8" s="126"/>
      <c r="N8" s="126"/>
      <c r="O8" s="126"/>
      <c r="P8" s="126"/>
      <c r="Q8" s="127"/>
      <c r="R8" s="2"/>
      <c r="S8" s="115"/>
      <c r="T8" s="116"/>
      <c r="U8" s="116"/>
      <c r="V8" s="116"/>
      <c r="W8" s="116"/>
      <c r="X8" s="116"/>
      <c r="Y8" s="116"/>
      <c r="Z8" s="116"/>
      <c r="AA8" s="116"/>
      <c r="AB8" s="116"/>
      <c r="AC8" s="116"/>
      <c r="AD8" s="116"/>
      <c r="AE8" s="116"/>
      <c r="AF8" s="116"/>
      <c r="AG8" s="116"/>
      <c r="AH8" s="117"/>
      <c r="AI8" s="2"/>
      <c r="AJ8" s="2"/>
      <c r="AK8" s="115"/>
      <c r="AL8" s="116"/>
      <c r="AM8" s="116"/>
      <c r="AN8" s="116"/>
      <c r="AO8" s="116"/>
      <c r="AP8" s="116"/>
      <c r="AQ8" s="117"/>
    </row>
    <row r="9" spans="1:43" ht="23.1" customHeight="1" x14ac:dyDescent="0.15">
      <c r="A9" s="2"/>
      <c r="B9" s="135" t="s">
        <v>114</v>
      </c>
      <c r="C9" s="136"/>
      <c r="D9" s="136"/>
      <c r="E9" s="136"/>
      <c r="F9" s="137" t="str">
        <f>データ!V6</f>
        <v>-</v>
      </c>
      <c r="G9" s="137"/>
      <c r="H9" s="137"/>
      <c r="I9" s="137"/>
      <c r="J9" s="138"/>
      <c r="K9" s="138"/>
      <c r="L9" s="138"/>
      <c r="M9" s="138"/>
      <c r="N9" s="139"/>
      <c r="O9" s="139"/>
      <c r="P9" s="139"/>
      <c r="Q9" s="140"/>
      <c r="R9" s="2"/>
      <c r="S9" s="115"/>
      <c r="T9" s="116"/>
      <c r="U9" s="116"/>
      <c r="V9" s="116"/>
      <c r="W9" s="116"/>
      <c r="X9" s="116"/>
      <c r="Y9" s="116"/>
      <c r="Z9" s="116"/>
      <c r="AA9" s="116"/>
      <c r="AB9" s="116"/>
      <c r="AC9" s="116"/>
      <c r="AD9" s="116"/>
      <c r="AE9" s="116"/>
      <c r="AF9" s="116"/>
      <c r="AG9" s="116"/>
      <c r="AH9" s="117"/>
      <c r="AI9" s="2"/>
      <c r="AJ9" s="2"/>
      <c r="AK9" s="115"/>
      <c r="AL9" s="116"/>
      <c r="AM9" s="116"/>
      <c r="AN9" s="116"/>
      <c r="AO9" s="116"/>
      <c r="AP9" s="116"/>
      <c r="AQ9" s="117"/>
    </row>
    <row r="10" spans="1:43" ht="27" customHeight="1" x14ac:dyDescent="0.15">
      <c r="A10" s="2"/>
      <c r="B10" s="4" t="s">
        <v>235</v>
      </c>
      <c r="C10" s="15"/>
      <c r="D10" s="15"/>
      <c r="E10" s="15"/>
      <c r="F10" s="15"/>
      <c r="G10" s="15"/>
      <c r="H10" s="15"/>
      <c r="I10" s="15"/>
      <c r="J10" s="15"/>
      <c r="K10" s="15"/>
      <c r="L10" s="15"/>
      <c r="M10" s="15"/>
      <c r="N10" s="15"/>
      <c r="O10" s="15"/>
      <c r="P10" s="15"/>
      <c r="Q10" s="15"/>
      <c r="R10" s="2"/>
      <c r="S10" s="115"/>
      <c r="T10" s="116"/>
      <c r="U10" s="116"/>
      <c r="V10" s="116"/>
      <c r="W10" s="116"/>
      <c r="X10" s="116"/>
      <c r="Y10" s="116"/>
      <c r="Z10" s="116"/>
      <c r="AA10" s="116"/>
      <c r="AB10" s="116"/>
      <c r="AC10" s="116"/>
      <c r="AD10" s="116"/>
      <c r="AE10" s="116"/>
      <c r="AF10" s="116"/>
      <c r="AG10" s="116"/>
      <c r="AH10" s="117"/>
      <c r="AI10" s="2"/>
      <c r="AJ10" s="2"/>
      <c r="AK10" s="115"/>
      <c r="AL10" s="116"/>
      <c r="AM10" s="116"/>
      <c r="AN10" s="116"/>
      <c r="AO10" s="116"/>
      <c r="AP10" s="116"/>
      <c r="AQ10" s="117"/>
    </row>
    <row r="11" spans="1:43" ht="23.1" customHeight="1" x14ac:dyDescent="0.15">
      <c r="A11" s="2"/>
      <c r="B11" s="99" t="s">
        <v>151</v>
      </c>
      <c r="C11" s="100"/>
      <c r="D11" s="100"/>
      <c r="E11" s="100"/>
      <c r="F11" s="141">
        <f>データ!B10</f>
        <v>41275</v>
      </c>
      <c r="G11" s="142"/>
      <c r="H11" s="141">
        <f>データ!C10</f>
        <v>41640</v>
      </c>
      <c r="I11" s="142"/>
      <c r="J11" s="141">
        <f>データ!D10</f>
        <v>42005</v>
      </c>
      <c r="K11" s="142"/>
      <c r="L11" s="141">
        <f>データ!E10</f>
        <v>42370</v>
      </c>
      <c r="M11" s="142"/>
      <c r="N11" s="141">
        <f>データ!F10</f>
        <v>42736</v>
      </c>
      <c r="O11" s="143"/>
      <c r="P11" s="23"/>
      <c r="Q11" s="23"/>
      <c r="R11" s="2"/>
      <c r="S11" s="115"/>
      <c r="T11" s="116"/>
      <c r="U11" s="116"/>
      <c r="V11" s="116"/>
      <c r="W11" s="116"/>
      <c r="X11" s="116"/>
      <c r="Y11" s="116"/>
      <c r="Z11" s="116"/>
      <c r="AA11" s="116"/>
      <c r="AB11" s="116"/>
      <c r="AC11" s="116"/>
      <c r="AD11" s="116"/>
      <c r="AE11" s="116"/>
      <c r="AF11" s="116"/>
      <c r="AG11" s="116"/>
      <c r="AH11" s="117"/>
      <c r="AI11" s="2"/>
      <c r="AJ11" s="2"/>
      <c r="AK11" s="115"/>
      <c r="AL11" s="116"/>
      <c r="AM11" s="116"/>
      <c r="AN11" s="116"/>
      <c r="AO11" s="116"/>
      <c r="AP11" s="116"/>
      <c r="AQ11" s="117"/>
    </row>
    <row r="12" spans="1:43" ht="23.1" customHeight="1" x14ac:dyDescent="0.15">
      <c r="A12" s="2"/>
      <c r="B12" s="125" t="s">
        <v>82</v>
      </c>
      <c r="C12" s="126"/>
      <c r="D12" s="126"/>
      <c r="E12" s="126"/>
      <c r="F12" s="144" t="str">
        <f>データ!W6</f>
        <v>-</v>
      </c>
      <c r="G12" s="145"/>
      <c r="H12" s="144" t="str">
        <f>データ!X6</f>
        <v>-</v>
      </c>
      <c r="I12" s="145"/>
      <c r="J12" s="144">
        <f>データ!Y6</f>
        <v>240</v>
      </c>
      <c r="K12" s="145"/>
      <c r="L12" s="144">
        <f>データ!Z6</f>
        <v>233</v>
      </c>
      <c r="M12" s="145"/>
      <c r="N12" s="144">
        <f>データ!AA6</f>
        <v>234</v>
      </c>
      <c r="O12" s="146"/>
      <c r="P12" s="23"/>
      <c r="Q12" s="23"/>
      <c r="R12" s="2"/>
      <c r="S12" s="115"/>
      <c r="T12" s="116"/>
      <c r="U12" s="116"/>
      <c r="V12" s="116"/>
      <c r="W12" s="116"/>
      <c r="X12" s="116"/>
      <c r="Y12" s="116"/>
      <c r="Z12" s="116"/>
      <c r="AA12" s="116"/>
      <c r="AB12" s="116"/>
      <c r="AC12" s="116"/>
      <c r="AD12" s="116"/>
      <c r="AE12" s="116"/>
      <c r="AF12" s="116"/>
      <c r="AG12" s="116"/>
      <c r="AH12" s="117"/>
      <c r="AI12" s="2"/>
      <c r="AJ12" s="2"/>
      <c r="AK12" s="115"/>
      <c r="AL12" s="116"/>
      <c r="AM12" s="116"/>
      <c r="AN12" s="116"/>
      <c r="AO12" s="116"/>
      <c r="AP12" s="116"/>
      <c r="AQ12" s="117"/>
    </row>
    <row r="13" spans="1:43" ht="23.1" customHeight="1" x14ac:dyDescent="0.15">
      <c r="A13" s="2"/>
      <c r="B13" s="147" t="s">
        <v>186</v>
      </c>
      <c r="C13" s="148"/>
      <c r="D13" s="148"/>
      <c r="E13" s="149"/>
      <c r="F13" s="144" t="str">
        <f>データ!AB6</f>
        <v>-</v>
      </c>
      <c r="G13" s="145"/>
      <c r="H13" s="144" t="str">
        <f>データ!AC6</f>
        <v>-</v>
      </c>
      <c r="I13" s="145"/>
      <c r="J13" s="144" t="str">
        <f>データ!AD6</f>
        <v>-</v>
      </c>
      <c r="K13" s="145"/>
      <c r="L13" s="144" t="str">
        <f>データ!AE6</f>
        <v>-</v>
      </c>
      <c r="M13" s="145"/>
      <c r="N13" s="144" t="str">
        <f>データ!AF6</f>
        <v>-</v>
      </c>
      <c r="O13" s="146"/>
      <c r="P13" s="23"/>
      <c r="Q13" s="23"/>
      <c r="R13" s="2"/>
      <c r="S13" s="115"/>
      <c r="T13" s="116"/>
      <c r="U13" s="116"/>
      <c r="V13" s="116"/>
      <c r="W13" s="116"/>
      <c r="X13" s="116"/>
      <c r="Y13" s="116"/>
      <c r="Z13" s="116"/>
      <c r="AA13" s="116"/>
      <c r="AB13" s="116"/>
      <c r="AC13" s="116"/>
      <c r="AD13" s="116"/>
      <c r="AE13" s="116"/>
      <c r="AF13" s="116"/>
      <c r="AG13" s="116"/>
      <c r="AH13" s="117"/>
      <c r="AI13" s="2"/>
      <c r="AJ13" s="2"/>
      <c r="AK13" s="115"/>
      <c r="AL13" s="116"/>
      <c r="AM13" s="116"/>
      <c r="AN13" s="116"/>
      <c r="AO13" s="116"/>
      <c r="AP13" s="116"/>
      <c r="AQ13" s="117"/>
    </row>
    <row r="14" spans="1:43" ht="23.1" customHeight="1" x14ac:dyDescent="0.15">
      <c r="A14" s="2"/>
      <c r="B14" s="147" t="s">
        <v>165</v>
      </c>
      <c r="C14" s="148"/>
      <c r="D14" s="148"/>
      <c r="E14" s="149"/>
      <c r="F14" s="144" t="str">
        <f>データ!AG6</f>
        <v>-</v>
      </c>
      <c r="G14" s="145"/>
      <c r="H14" s="144" t="str">
        <f>データ!AH6</f>
        <v>-</v>
      </c>
      <c r="I14" s="145"/>
      <c r="J14" s="144" t="str">
        <f>データ!AI6</f>
        <v>-</v>
      </c>
      <c r="K14" s="145"/>
      <c r="L14" s="144" t="str">
        <f>データ!AJ6</f>
        <v>-</v>
      </c>
      <c r="M14" s="145"/>
      <c r="N14" s="144" t="str">
        <f>データ!AK6</f>
        <v>-</v>
      </c>
      <c r="O14" s="146"/>
      <c r="P14" s="23"/>
      <c r="Q14" s="23"/>
      <c r="R14" s="2"/>
      <c r="S14" s="115"/>
      <c r="T14" s="116"/>
      <c r="U14" s="116"/>
      <c r="V14" s="116"/>
      <c r="W14" s="116"/>
      <c r="X14" s="116"/>
      <c r="Y14" s="116"/>
      <c r="Z14" s="116"/>
      <c r="AA14" s="116"/>
      <c r="AB14" s="116"/>
      <c r="AC14" s="116"/>
      <c r="AD14" s="116"/>
      <c r="AE14" s="116"/>
      <c r="AF14" s="116"/>
      <c r="AG14" s="116"/>
      <c r="AH14" s="117"/>
      <c r="AI14" s="2"/>
      <c r="AJ14" s="2"/>
      <c r="AK14" s="115"/>
      <c r="AL14" s="116"/>
      <c r="AM14" s="116"/>
      <c r="AN14" s="116"/>
      <c r="AO14" s="116"/>
      <c r="AP14" s="116"/>
      <c r="AQ14" s="117"/>
    </row>
    <row r="15" spans="1:43" ht="23.1" customHeight="1" x14ac:dyDescent="0.15">
      <c r="A15" s="2"/>
      <c r="B15" s="150" t="s">
        <v>66</v>
      </c>
      <c r="C15" s="151"/>
      <c r="D15" s="151"/>
      <c r="E15" s="152"/>
      <c r="F15" s="153" t="str">
        <f>データ!AL6</f>
        <v>-</v>
      </c>
      <c r="G15" s="153"/>
      <c r="H15" s="153" t="str">
        <f>データ!AM6</f>
        <v>-</v>
      </c>
      <c r="I15" s="153"/>
      <c r="J15" s="153" t="str">
        <f>データ!AN6</f>
        <v>-</v>
      </c>
      <c r="K15" s="153"/>
      <c r="L15" s="153" t="str">
        <f>データ!AO6</f>
        <v>-</v>
      </c>
      <c r="M15" s="153"/>
      <c r="N15" s="154" t="str">
        <f>データ!AP6</f>
        <v>-</v>
      </c>
      <c r="O15" s="155"/>
      <c r="P15" s="23"/>
      <c r="Q15" s="23"/>
      <c r="R15" s="2"/>
      <c r="S15" s="115"/>
      <c r="T15" s="116"/>
      <c r="U15" s="116"/>
      <c r="V15" s="116"/>
      <c r="W15" s="116"/>
      <c r="X15" s="116"/>
      <c r="Y15" s="116"/>
      <c r="Z15" s="116"/>
      <c r="AA15" s="116"/>
      <c r="AB15" s="116"/>
      <c r="AC15" s="116"/>
      <c r="AD15" s="116"/>
      <c r="AE15" s="116"/>
      <c r="AF15" s="116"/>
      <c r="AG15" s="116"/>
      <c r="AH15" s="117"/>
      <c r="AI15" s="2"/>
      <c r="AJ15" s="2"/>
      <c r="AK15" s="115"/>
      <c r="AL15" s="116"/>
      <c r="AM15" s="116"/>
      <c r="AN15" s="116"/>
      <c r="AO15" s="116"/>
      <c r="AP15" s="116"/>
      <c r="AQ15" s="117"/>
    </row>
    <row r="16" spans="1:43" ht="23.1" customHeight="1" x14ac:dyDescent="0.15">
      <c r="A16" s="2"/>
      <c r="B16" s="156" t="s">
        <v>153</v>
      </c>
      <c r="C16" s="157"/>
      <c r="D16" s="157"/>
      <c r="E16" s="158"/>
      <c r="F16" s="159" t="str">
        <f>データ!AQ6</f>
        <v>-</v>
      </c>
      <c r="G16" s="159"/>
      <c r="H16" s="159" t="str">
        <f>データ!AR6</f>
        <v>-</v>
      </c>
      <c r="I16" s="159"/>
      <c r="J16" s="159">
        <f>データ!AS6</f>
        <v>240</v>
      </c>
      <c r="K16" s="159"/>
      <c r="L16" s="159">
        <f>データ!AT6</f>
        <v>233</v>
      </c>
      <c r="M16" s="159"/>
      <c r="N16" s="160">
        <f>データ!AU6</f>
        <v>234</v>
      </c>
      <c r="O16" s="161"/>
      <c r="P16" s="23"/>
      <c r="Q16" s="23"/>
      <c r="R16" s="2"/>
      <c r="S16" s="115"/>
      <c r="T16" s="116"/>
      <c r="U16" s="116"/>
      <c r="V16" s="116"/>
      <c r="W16" s="116"/>
      <c r="X16" s="116"/>
      <c r="Y16" s="116"/>
      <c r="Z16" s="116"/>
      <c r="AA16" s="116"/>
      <c r="AB16" s="116"/>
      <c r="AC16" s="116"/>
      <c r="AD16" s="116"/>
      <c r="AE16" s="116"/>
      <c r="AF16" s="116"/>
      <c r="AG16" s="116"/>
      <c r="AH16" s="117"/>
      <c r="AI16" s="2"/>
      <c r="AJ16" s="2"/>
      <c r="AK16" s="115"/>
      <c r="AL16" s="116"/>
      <c r="AM16" s="116"/>
      <c r="AN16" s="116"/>
      <c r="AO16" s="116"/>
      <c r="AP16" s="116"/>
      <c r="AQ16" s="117"/>
    </row>
    <row r="17" spans="1:43" ht="15.6" customHeight="1" x14ac:dyDescent="0.15">
      <c r="A17" s="2"/>
      <c r="B17" s="5"/>
      <c r="C17" s="2"/>
      <c r="D17" s="2"/>
      <c r="E17" s="2"/>
      <c r="F17" s="2"/>
      <c r="G17" s="2"/>
      <c r="H17" s="2"/>
      <c r="I17" s="2"/>
      <c r="J17" s="2"/>
      <c r="K17" s="2"/>
      <c r="L17" s="2"/>
      <c r="M17" s="2"/>
      <c r="N17" s="2"/>
      <c r="O17" s="2"/>
      <c r="P17" s="2"/>
      <c r="Q17" s="2"/>
      <c r="R17" s="2"/>
      <c r="S17" s="115"/>
      <c r="T17" s="116"/>
      <c r="U17" s="116"/>
      <c r="V17" s="116"/>
      <c r="W17" s="116"/>
      <c r="X17" s="116"/>
      <c r="Y17" s="116"/>
      <c r="Z17" s="116"/>
      <c r="AA17" s="116"/>
      <c r="AB17" s="116"/>
      <c r="AC17" s="116"/>
      <c r="AD17" s="116"/>
      <c r="AE17" s="116"/>
      <c r="AF17" s="116"/>
      <c r="AG17" s="116"/>
      <c r="AH17" s="117"/>
      <c r="AI17" s="2"/>
      <c r="AJ17" s="2"/>
      <c r="AK17" s="115"/>
      <c r="AL17" s="116"/>
      <c r="AM17" s="116"/>
      <c r="AN17" s="116"/>
      <c r="AO17" s="116"/>
      <c r="AP17" s="116"/>
      <c r="AQ17" s="117"/>
    </row>
    <row r="18" spans="1:43" ht="23.1" customHeight="1" x14ac:dyDescent="0.15">
      <c r="A18" s="2"/>
      <c r="B18" s="162"/>
      <c r="C18" s="163"/>
      <c r="D18" s="163"/>
      <c r="E18" s="163"/>
      <c r="F18" s="100" t="s">
        <v>69</v>
      </c>
      <c r="G18" s="100"/>
      <c r="H18" s="100"/>
      <c r="I18" s="100" t="s">
        <v>152</v>
      </c>
      <c r="J18" s="100"/>
      <c r="K18" s="100"/>
      <c r="L18" s="100" t="s">
        <v>153</v>
      </c>
      <c r="M18" s="100"/>
      <c r="N18" s="100"/>
      <c r="O18" s="101"/>
      <c r="P18" s="2"/>
      <c r="Q18" s="2"/>
      <c r="R18" s="2"/>
      <c r="S18" s="115"/>
      <c r="T18" s="116"/>
      <c r="U18" s="116"/>
      <c r="V18" s="116"/>
      <c r="W18" s="116"/>
      <c r="X18" s="116"/>
      <c r="Y18" s="116"/>
      <c r="Z18" s="116"/>
      <c r="AA18" s="116"/>
      <c r="AB18" s="116"/>
      <c r="AC18" s="116"/>
      <c r="AD18" s="116"/>
      <c r="AE18" s="116"/>
      <c r="AF18" s="116"/>
      <c r="AG18" s="116"/>
      <c r="AH18" s="117"/>
      <c r="AI18" s="2"/>
      <c r="AJ18" s="2"/>
      <c r="AK18" s="115"/>
      <c r="AL18" s="116"/>
      <c r="AM18" s="116"/>
      <c r="AN18" s="116"/>
      <c r="AO18" s="116"/>
      <c r="AP18" s="116"/>
      <c r="AQ18" s="117"/>
    </row>
    <row r="19" spans="1:43" ht="23.1" customHeight="1" x14ac:dyDescent="0.15">
      <c r="A19" s="2"/>
      <c r="B19" s="156" t="s">
        <v>162</v>
      </c>
      <c r="C19" s="157"/>
      <c r="D19" s="157"/>
      <c r="E19" s="158"/>
      <c r="F19" s="159" t="str">
        <f>データ!AV6</f>
        <v>-</v>
      </c>
      <c r="G19" s="159"/>
      <c r="H19" s="159"/>
      <c r="I19" s="159">
        <f>データ!AW6</f>
        <v>7899</v>
      </c>
      <c r="J19" s="159"/>
      <c r="K19" s="159"/>
      <c r="L19" s="159">
        <f>データ!AX6</f>
        <v>7899</v>
      </c>
      <c r="M19" s="159"/>
      <c r="N19" s="159"/>
      <c r="O19" s="164"/>
      <c r="P19" s="2"/>
      <c r="Q19" s="2"/>
      <c r="R19" s="2"/>
      <c r="S19" s="118"/>
      <c r="T19" s="119"/>
      <c r="U19" s="119"/>
      <c r="V19" s="119"/>
      <c r="W19" s="119"/>
      <c r="X19" s="119"/>
      <c r="Y19" s="119"/>
      <c r="Z19" s="119"/>
      <c r="AA19" s="119"/>
      <c r="AB19" s="119"/>
      <c r="AC19" s="119"/>
      <c r="AD19" s="119"/>
      <c r="AE19" s="119"/>
      <c r="AF19" s="119"/>
      <c r="AG19" s="119"/>
      <c r="AH19" s="120"/>
      <c r="AI19" s="2"/>
      <c r="AJ19" s="2"/>
      <c r="AK19" s="115"/>
      <c r="AL19" s="116"/>
      <c r="AM19" s="116"/>
      <c r="AN19" s="116"/>
      <c r="AO19" s="116"/>
      <c r="AP19" s="116"/>
      <c r="AQ19" s="117"/>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15"/>
      <c r="AL20" s="116"/>
      <c r="AM20" s="116"/>
      <c r="AN20" s="116"/>
      <c r="AO20" s="116"/>
      <c r="AP20" s="116"/>
      <c r="AQ20" s="117"/>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15"/>
      <c r="AL21" s="116"/>
      <c r="AM21" s="116"/>
      <c r="AN21" s="116"/>
      <c r="AO21" s="116"/>
      <c r="AP21" s="116"/>
      <c r="AQ21" s="117"/>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15"/>
      <c r="AL22" s="116"/>
      <c r="AM22" s="116"/>
      <c r="AN22" s="116"/>
      <c r="AO22" s="116"/>
      <c r="AP22" s="116"/>
      <c r="AQ22" s="117"/>
    </row>
    <row r="23" spans="1:43" ht="23.45" customHeight="1" x14ac:dyDescent="0.15">
      <c r="A23" s="2"/>
      <c r="B23" s="8" t="s">
        <v>80</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15"/>
      <c r="AL23" s="116"/>
      <c r="AM23" s="116"/>
      <c r="AN23" s="116"/>
      <c r="AO23" s="116"/>
      <c r="AP23" s="116"/>
      <c r="AQ23" s="117"/>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15"/>
      <c r="AL24" s="116"/>
      <c r="AM24" s="116"/>
      <c r="AN24" s="116"/>
      <c r="AO24" s="116"/>
      <c r="AP24" s="116"/>
      <c r="AQ24" s="117"/>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15"/>
      <c r="AL25" s="116"/>
      <c r="AM25" s="116"/>
      <c r="AN25" s="116"/>
      <c r="AO25" s="116"/>
      <c r="AP25" s="116"/>
      <c r="AQ25" s="117"/>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15"/>
      <c r="AL26" s="116"/>
      <c r="AM26" s="116"/>
      <c r="AN26" s="116"/>
      <c r="AO26" s="116"/>
      <c r="AP26" s="116"/>
      <c r="AQ26" s="117"/>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15"/>
      <c r="AL27" s="116"/>
      <c r="AM27" s="116"/>
      <c r="AN27" s="116"/>
      <c r="AO27" s="116"/>
      <c r="AP27" s="116"/>
      <c r="AQ27" s="117"/>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15"/>
      <c r="AL28" s="116"/>
      <c r="AM28" s="116"/>
      <c r="AN28" s="116"/>
      <c r="AO28" s="116"/>
      <c r="AP28" s="116"/>
      <c r="AQ28" s="117"/>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15"/>
      <c r="AL29" s="116"/>
      <c r="AM29" s="116"/>
      <c r="AN29" s="116"/>
      <c r="AO29" s="116"/>
      <c r="AP29" s="116"/>
      <c r="AQ29" s="117"/>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15"/>
      <c r="AL30" s="116"/>
      <c r="AM30" s="116"/>
      <c r="AN30" s="116"/>
      <c r="AO30" s="116"/>
      <c r="AP30" s="116"/>
      <c r="AQ30" s="117"/>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15"/>
      <c r="AL31" s="116"/>
      <c r="AM31" s="116"/>
      <c r="AN31" s="116"/>
      <c r="AO31" s="116"/>
      <c r="AP31" s="116"/>
      <c r="AQ31" s="117"/>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15"/>
      <c r="AL32" s="116"/>
      <c r="AM32" s="116"/>
      <c r="AN32" s="116"/>
      <c r="AO32" s="116"/>
      <c r="AP32" s="116"/>
      <c r="AQ32" s="117"/>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15"/>
      <c r="AL33" s="116"/>
      <c r="AM33" s="116"/>
      <c r="AN33" s="116"/>
      <c r="AO33" s="116"/>
      <c r="AP33" s="116"/>
      <c r="AQ33" s="117"/>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15"/>
      <c r="AL34" s="116"/>
      <c r="AM34" s="116"/>
      <c r="AN34" s="116"/>
      <c r="AO34" s="116"/>
      <c r="AP34" s="116"/>
      <c r="AQ34" s="117"/>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15"/>
      <c r="AL35" s="116"/>
      <c r="AM35" s="116"/>
      <c r="AN35" s="116"/>
      <c r="AO35" s="116"/>
      <c r="AP35" s="116"/>
      <c r="AQ35" s="117"/>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15"/>
      <c r="AL36" s="116"/>
      <c r="AM36" s="116"/>
      <c r="AN36" s="116"/>
      <c r="AO36" s="116"/>
      <c r="AP36" s="116"/>
      <c r="AQ36" s="117"/>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15"/>
      <c r="AL37" s="116"/>
      <c r="AM37" s="116"/>
      <c r="AN37" s="116"/>
      <c r="AO37" s="116"/>
      <c r="AP37" s="116"/>
      <c r="AQ37" s="117"/>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22"/>
      <c r="AL38" s="123"/>
      <c r="AM38" s="123"/>
      <c r="AN38" s="123"/>
      <c r="AO38" s="123"/>
      <c r="AP38" s="123"/>
      <c r="AQ38" s="124"/>
    </row>
    <row r="39" spans="1:43" ht="29.45" customHeight="1" x14ac:dyDescent="0.15">
      <c r="A39" s="2"/>
      <c r="B39" s="11" t="s">
        <v>123</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65" t="s">
        <v>64</v>
      </c>
      <c r="AL39" s="166"/>
      <c r="AM39" s="166"/>
      <c r="AN39" s="166"/>
      <c r="AO39" s="166"/>
      <c r="AP39" s="166"/>
      <c r="AQ39" s="167"/>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15" t="s">
        <v>31</v>
      </c>
      <c r="AL40" s="116"/>
      <c r="AM40" s="116"/>
      <c r="AN40" s="116"/>
      <c r="AO40" s="116"/>
      <c r="AP40" s="116"/>
      <c r="AQ40" s="117"/>
    </row>
    <row r="41" spans="1:43" ht="29.45" customHeight="1" x14ac:dyDescent="0.15">
      <c r="A41" s="2"/>
      <c r="B41" s="8" t="s">
        <v>116</v>
      </c>
      <c r="C41" s="22"/>
      <c r="D41" s="23"/>
      <c r="E41" s="23"/>
      <c r="F41" s="23"/>
      <c r="G41" s="23"/>
      <c r="H41" s="23"/>
      <c r="I41" s="26" t="s">
        <v>248</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15"/>
      <c r="AL41" s="116"/>
      <c r="AM41" s="116"/>
      <c r="AN41" s="116"/>
      <c r="AO41" s="116"/>
      <c r="AP41" s="116"/>
      <c r="AQ41" s="117"/>
    </row>
    <row r="42" spans="1:43" ht="43.35" customHeight="1" x14ac:dyDescent="0.15">
      <c r="A42" s="2"/>
      <c r="B42" s="168"/>
      <c r="C42" s="169"/>
      <c r="D42" s="16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15"/>
      <c r="AL42" s="116"/>
      <c r="AM42" s="116"/>
      <c r="AN42" s="116"/>
      <c r="AO42" s="116"/>
      <c r="AP42" s="116"/>
      <c r="AQ42" s="117"/>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15"/>
      <c r="AL43" s="116"/>
      <c r="AM43" s="116"/>
      <c r="AN43" s="116"/>
      <c r="AO43" s="116"/>
      <c r="AP43" s="116"/>
      <c r="AQ43" s="117"/>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15"/>
      <c r="AL44" s="116"/>
      <c r="AM44" s="116"/>
      <c r="AN44" s="116"/>
      <c r="AO44" s="116"/>
      <c r="AP44" s="116"/>
      <c r="AQ44" s="117"/>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15"/>
      <c r="AL45" s="116"/>
      <c r="AM45" s="116"/>
      <c r="AN45" s="116"/>
      <c r="AO45" s="116"/>
      <c r="AP45" s="116"/>
      <c r="AQ45" s="117"/>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15"/>
      <c r="AL46" s="116"/>
      <c r="AM46" s="116"/>
      <c r="AN46" s="116"/>
      <c r="AO46" s="116"/>
      <c r="AP46" s="116"/>
      <c r="AQ46" s="117"/>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15"/>
      <c r="AL47" s="116"/>
      <c r="AM47" s="116"/>
      <c r="AN47" s="116"/>
      <c r="AO47" s="116"/>
      <c r="AP47" s="116"/>
      <c r="AQ47" s="117"/>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15"/>
      <c r="AL48" s="116"/>
      <c r="AM48" s="116"/>
      <c r="AN48" s="116"/>
      <c r="AO48" s="116"/>
      <c r="AP48" s="116"/>
      <c r="AQ48" s="117"/>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15"/>
      <c r="AL49" s="116"/>
      <c r="AM49" s="116"/>
      <c r="AN49" s="116"/>
      <c r="AO49" s="116"/>
      <c r="AP49" s="116"/>
      <c r="AQ49" s="117"/>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15"/>
      <c r="AL50" s="116"/>
      <c r="AM50" s="116"/>
      <c r="AN50" s="116"/>
      <c r="AO50" s="116"/>
      <c r="AP50" s="116"/>
      <c r="AQ50" s="117"/>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15"/>
      <c r="AL51" s="116"/>
      <c r="AM51" s="116"/>
      <c r="AN51" s="116"/>
      <c r="AO51" s="116"/>
      <c r="AP51" s="116"/>
      <c r="AQ51" s="117"/>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15"/>
      <c r="AL52" s="116"/>
      <c r="AM52" s="116"/>
      <c r="AN52" s="116"/>
      <c r="AO52" s="116"/>
      <c r="AP52" s="116"/>
      <c r="AQ52" s="117"/>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15"/>
      <c r="AL53" s="116"/>
      <c r="AM53" s="116"/>
      <c r="AN53" s="116"/>
      <c r="AO53" s="116"/>
      <c r="AP53" s="116"/>
      <c r="AQ53" s="117"/>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15"/>
      <c r="AL54" s="116"/>
      <c r="AM54" s="116"/>
      <c r="AN54" s="116"/>
      <c r="AO54" s="116"/>
      <c r="AP54" s="116"/>
      <c r="AQ54" s="117"/>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15"/>
      <c r="AL55" s="116"/>
      <c r="AM55" s="116"/>
      <c r="AN55" s="116"/>
      <c r="AO55" s="116"/>
      <c r="AP55" s="116"/>
      <c r="AQ55" s="117"/>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15"/>
      <c r="AL56" s="116"/>
      <c r="AM56" s="116"/>
      <c r="AN56" s="116"/>
      <c r="AO56" s="116"/>
      <c r="AP56" s="116"/>
      <c r="AQ56" s="117"/>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15"/>
      <c r="AL57" s="116"/>
      <c r="AM57" s="116"/>
      <c r="AN57" s="116"/>
      <c r="AO57" s="116"/>
      <c r="AP57" s="116"/>
      <c r="AQ57" s="117"/>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15"/>
      <c r="AL58" s="116"/>
      <c r="AM58" s="116"/>
      <c r="AN58" s="116"/>
      <c r="AO58" s="116"/>
      <c r="AP58" s="116"/>
      <c r="AQ58" s="117"/>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15"/>
      <c r="AL59" s="116"/>
      <c r="AM59" s="116"/>
      <c r="AN59" s="116"/>
      <c r="AO59" s="116"/>
      <c r="AP59" s="116"/>
      <c r="AQ59" s="117"/>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15"/>
      <c r="AL60" s="116"/>
      <c r="AM60" s="116"/>
      <c r="AN60" s="116"/>
      <c r="AO60" s="116"/>
      <c r="AP60" s="116"/>
      <c r="AQ60" s="117"/>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15"/>
      <c r="AL61" s="116"/>
      <c r="AM61" s="116"/>
      <c r="AN61" s="116"/>
      <c r="AO61" s="116"/>
      <c r="AP61" s="116"/>
      <c r="AQ61" s="117"/>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15"/>
      <c r="AL62" s="116"/>
      <c r="AM62" s="116"/>
      <c r="AN62" s="116"/>
      <c r="AO62" s="116"/>
      <c r="AP62" s="116"/>
      <c r="AQ62" s="117"/>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15"/>
      <c r="AL63" s="116"/>
      <c r="AM63" s="116"/>
      <c r="AN63" s="116"/>
      <c r="AO63" s="116"/>
      <c r="AP63" s="116"/>
      <c r="AQ63" s="117"/>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15"/>
      <c r="AL64" s="116"/>
      <c r="AM64" s="116"/>
      <c r="AN64" s="116"/>
      <c r="AO64" s="116"/>
      <c r="AP64" s="116"/>
      <c r="AQ64" s="117"/>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15"/>
      <c r="AL65" s="116"/>
      <c r="AM65" s="116"/>
      <c r="AN65" s="116"/>
      <c r="AO65" s="116"/>
      <c r="AP65" s="116"/>
      <c r="AQ65" s="117"/>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15"/>
      <c r="AL66" s="116"/>
      <c r="AM66" s="116"/>
      <c r="AN66" s="116"/>
      <c r="AO66" s="116"/>
      <c r="AP66" s="116"/>
      <c r="AQ66" s="117"/>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15"/>
      <c r="AL67" s="116"/>
      <c r="AM67" s="116"/>
      <c r="AN67" s="116"/>
      <c r="AO67" s="116"/>
      <c r="AP67" s="116"/>
      <c r="AQ67" s="117"/>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15"/>
      <c r="AL68" s="116"/>
      <c r="AM68" s="116"/>
      <c r="AN68" s="116"/>
      <c r="AO68" s="116"/>
      <c r="AP68" s="116"/>
      <c r="AQ68" s="117"/>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15"/>
      <c r="AL69" s="116"/>
      <c r="AM69" s="116"/>
      <c r="AN69" s="116"/>
      <c r="AO69" s="116"/>
      <c r="AP69" s="116"/>
      <c r="AQ69" s="117"/>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15"/>
      <c r="AL70" s="116"/>
      <c r="AM70" s="116"/>
      <c r="AN70" s="116"/>
      <c r="AO70" s="116"/>
      <c r="AP70" s="116"/>
      <c r="AQ70" s="117"/>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15"/>
      <c r="AL71" s="116"/>
      <c r="AM71" s="116"/>
      <c r="AN71" s="116"/>
      <c r="AO71" s="116"/>
      <c r="AP71" s="116"/>
      <c r="AQ71" s="117"/>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15"/>
      <c r="AL72" s="116"/>
      <c r="AM72" s="116"/>
      <c r="AN72" s="116"/>
      <c r="AO72" s="116"/>
      <c r="AP72" s="116"/>
      <c r="AQ72" s="117"/>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15"/>
      <c r="AL73" s="116"/>
      <c r="AM73" s="116"/>
      <c r="AN73" s="116"/>
      <c r="AO73" s="116"/>
      <c r="AP73" s="116"/>
      <c r="AQ73" s="117"/>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15"/>
      <c r="AL74" s="116"/>
      <c r="AM74" s="116"/>
      <c r="AN74" s="116"/>
      <c r="AO74" s="116"/>
      <c r="AP74" s="116"/>
      <c r="AQ74" s="117"/>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15"/>
      <c r="AL75" s="116"/>
      <c r="AM75" s="116"/>
      <c r="AN75" s="116"/>
      <c r="AO75" s="116"/>
      <c r="AP75" s="116"/>
      <c r="AQ75" s="117"/>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15"/>
      <c r="AL76" s="116"/>
      <c r="AM76" s="116"/>
      <c r="AN76" s="116"/>
      <c r="AO76" s="116"/>
      <c r="AP76" s="116"/>
      <c r="AQ76" s="117"/>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15"/>
      <c r="AL77" s="116"/>
      <c r="AM77" s="116"/>
      <c r="AN77" s="116"/>
      <c r="AO77" s="116"/>
      <c r="AP77" s="116"/>
      <c r="AQ77" s="117"/>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15"/>
      <c r="AL78" s="116"/>
      <c r="AM78" s="116"/>
      <c r="AN78" s="116"/>
      <c r="AO78" s="116"/>
      <c r="AP78" s="116"/>
      <c r="AQ78" s="117"/>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15"/>
      <c r="AL79" s="116"/>
      <c r="AM79" s="116"/>
      <c r="AN79" s="116"/>
      <c r="AO79" s="116"/>
      <c r="AP79" s="116"/>
      <c r="AQ79" s="117"/>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15"/>
      <c r="AL80" s="116"/>
      <c r="AM80" s="116"/>
      <c r="AN80" s="116"/>
      <c r="AO80" s="116"/>
      <c r="AP80" s="116"/>
      <c r="AQ80" s="117"/>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15"/>
      <c r="AL81" s="116"/>
      <c r="AM81" s="116"/>
      <c r="AN81" s="116"/>
      <c r="AO81" s="116"/>
      <c r="AP81" s="116"/>
      <c r="AQ81" s="117"/>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15"/>
      <c r="AL82" s="116"/>
      <c r="AM82" s="116"/>
      <c r="AN82" s="116"/>
      <c r="AO82" s="116"/>
      <c r="AP82" s="116"/>
      <c r="AQ82" s="117"/>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15"/>
      <c r="AL83" s="116"/>
      <c r="AM83" s="116"/>
      <c r="AN83" s="116"/>
      <c r="AO83" s="116"/>
      <c r="AP83" s="116"/>
      <c r="AQ83" s="117"/>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15"/>
      <c r="AL84" s="116"/>
      <c r="AM84" s="116"/>
      <c r="AN84" s="116"/>
      <c r="AO84" s="116"/>
      <c r="AP84" s="116"/>
      <c r="AQ84" s="117"/>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15"/>
      <c r="AL85" s="116"/>
      <c r="AM85" s="116"/>
      <c r="AN85" s="116"/>
      <c r="AO85" s="116"/>
      <c r="AP85" s="116"/>
      <c r="AQ85" s="117"/>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15"/>
      <c r="AL86" s="116"/>
      <c r="AM86" s="116"/>
      <c r="AN86" s="116"/>
      <c r="AO86" s="116"/>
      <c r="AP86" s="116"/>
      <c r="AQ86" s="117"/>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15"/>
      <c r="AL87" s="116"/>
      <c r="AM87" s="116"/>
      <c r="AN87" s="116"/>
      <c r="AO87" s="116"/>
      <c r="AP87" s="116"/>
      <c r="AQ87" s="117"/>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15"/>
      <c r="AL88" s="116"/>
      <c r="AM88" s="116"/>
      <c r="AN88" s="116"/>
      <c r="AO88" s="116"/>
      <c r="AP88" s="116"/>
      <c r="AQ88" s="117"/>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15"/>
      <c r="AL89" s="116"/>
      <c r="AM89" s="116"/>
      <c r="AN89" s="116"/>
      <c r="AO89" s="116"/>
      <c r="AP89" s="116"/>
      <c r="AQ89" s="117"/>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15"/>
      <c r="AL90" s="116"/>
      <c r="AM90" s="116"/>
      <c r="AN90" s="116"/>
      <c r="AO90" s="116"/>
      <c r="AP90" s="116"/>
      <c r="AQ90" s="117"/>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15"/>
      <c r="AL91" s="116"/>
      <c r="AM91" s="116"/>
      <c r="AN91" s="116"/>
      <c r="AO91" s="116"/>
      <c r="AP91" s="116"/>
      <c r="AQ91" s="117"/>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15"/>
      <c r="AL92" s="116"/>
      <c r="AM92" s="116"/>
      <c r="AN92" s="116"/>
      <c r="AO92" s="116"/>
      <c r="AP92" s="116"/>
      <c r="AQ92" s="117"/>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15"/>
      <c r="AL93" s="116"/>
      <c r="AM93" s="116"/>
      <c r="AN93" s="116"/>
      <c r="AO93" s="116"/>
      <c r="AP93" s="116"/>
      <c r="AQ93" s="117"/>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15"/>
      <c r="AL94" s="116"/>
      <c r="AM94" s="116"/>
      <c r="AN94" s="116"/>
      <c r="AO94" s="116"/>
      <c r="AP94" s="116"/>
      <c r="AQ94" s="117"/>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15"/>
      <c r="AL95" s="116"/>
      <c r="AM95" s="116"/>
      <c r="AN95" s="116"/>
      <c r="AO95" s="116"/>
      <c r="AP95" s="116"/>
      <c r="AQ95" s="117"/>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22"/>
      <c r="AL96" s="123"/>
      <c r="AM96" s="123"/>
      <c r="AN96" s="123"/>
      <c r="AO96" s="123"/>
      <c r="AP96" s="123"/>
      <c r="AQ96" s="124"/>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65" t="s">
        <v>55</v>
      </c>
      <c r="AL97" s="166"/>
      <c r="AM97" s="166"/>
      <c r="AN97" s="166"/>
      <c r="AO97" s="166"/>
      <c r="AP97" s="166"/>
      <c r="AQ97" s="167"/>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70"/>
      <c r="AL98" s="171"/>
      <c r="AM98" s="171"/>
      <c r="AN98" s="171"/>
      <c r="AO98" s="171"/>
      <c r="AP98" s="171"/>
      <c r="AQ98" s="172"/>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15" t="s">
        <v>206</v>
      </c>
      <c r="AL99" s="116"/>
      <c r="AM99" s="116"/>
      <c r="AN99" s="116"/>
      <c r="AO99" s="116"/>
      <c r="AP99" s="116"/>
      <c r="AQ99" s="117"/>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15"/>
      <c r="AL100" s="116"/>
      <c r="AM100" s="116"/>
      <c r="AN100" s="116"/>
      <c r="AO100" s="116"/>
      <c r="AP100" s="116"/>
      <c r="AQ100" s="117"/>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15"/>
      <c r="AL101" s="116"/>
      <c r="AM101" s="116"/>
      <c r="AN101" s="116"/>
      <c r="AO101" s="116"/>
      <c r="AP101" s="116"/>
      <c r="AQ101" s="117"/>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15"/>
      <c r="AL102" s="116"/>
      <c r="AM102" s="116"/>
      <c r="AN102" s="116"/>
      <c r="AO102" s="116"/>
      <c r="AP102" s="116"/>
      <c r="AQ102" s="117"/>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15"/>
      <c r="AL103" s="116"/>
      <c r="AM103" s="116"/>
      <c r="AN103" s="116"/>
      <c r="AO103" s="116"/>
      <c r="AP103" s="116"/>
      <c r="AQ103" s="117"/>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15"/>
      <c r="AL104" s="116"/>
      <c r="AM104" s="116"/>
      <c r="AN104" s="116"/>
      <c r="AO104" s="116"/>
      <c r="AP104" s="116"/>
      <c r="AQ104" s="117"/>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15"/>
      <c r="AL105" s="116"/>
      <c r="AM105" s="116"/>
      <c r="AN105" s="116"/>
      <c r="AO105" s="116"/>
      <c r="AP105" s="116"/>
      <c r="AQ105" s="117"/>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15"/>
      <c r="AL106" s="116"/>
      <c r="AM106" s="116"/>
      <c r="AN106" s="116"/>
      <c r="AO106" s="116"/>
      <c r="AP106" s="116"/>
      <c r="AQ106" s="117"/>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15"/>
      <c r="AL107" s="116"/>
      <c r="AM107" s="116"/>
      <c r="AN107" s="116"/>
      <c r="AO107" s="116"/>
      <c r="AP107" s="116"/>
      <c r="AQ107" s="117"/>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15"/>
      <c r="AL108" s="116"/>
      <c r="AM108" s="116"/>
      <c r="AN108" s="116"/>
      <c r="AO108" s="116"/>
      <c r="AP108" s="116"/>
      <c r="AQ108" s="117"/>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15"/>
      <c r="AL109" s="116"/>
      <c r="AM109" s="116"/>
      <c r="AN109" s="116"/>
      <c r="AO109" s="116"/>
      <c r="AP109" s="116"/>
      <c r="AQ109" s="117"/>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15"/>
      <c r="AL110" s="116"/>
      <c r="AM110" s="116"/>
      <c r="AN110" s="116"/>
      <c r="AO110" s="116"/>
      <c r="AP110" s="116"/>
      <c r="AQ110" s="117"/>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15"/>
      <c r="AL111" s="116"/>
      <c r="AM111" s="116"/>
      <c r="AN111" s="116"/>
      <c r="AO111" s="116"/>
      <c r="AP111" s="116"/>
      <c r="AQ111" s="117"/>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15"/>
      <c r="AL112" s="116"/>
      <c r="AM112" s="116"/>
      <c r="AN112" s="116"/>
      <c r="AO112" s="116"/>
      <c r="AP112" s="116"/>
      <c r="AQ112" s="117"/>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15"/>
      <c r="AL113" s="116"/>
      <c r="AM113" s="116"/>
      <c r="AN113" s="116"/>
      <c r="AO113" s="116"/>
      <c r="AP113" s="116"/>
      <c r="AQ113" s="117"/>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15"/>
      <c r="AL114" s="116"/>
      <c r="AM114" s="116"/>
      <c r="AN114" s="116"/>
      <c r="AO114" s="116"/>
      <c r="AP114" s="116"/>
      <c r="AQ114" s="117"/>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15"/>
      <c r="AL115" s="116"/>
      <c r="AM115" s="116"/>
      <c r="AN115" s="116"/>
      <c r="AO115" s="116"/>
      <c r="AP115" s="116"/>
      <c r="AQ115" s="117"/>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15"/>
      <c r="AL116" s="116"/>
      <c r="AM116" s="116"/>
      <c r="AN116" s="116"/>
      <c r="AO116" s="116"/>
      <c r="AP116" s="116"/>
      <c r="AQ116" s="117"/>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18"/>
      <c r="AL117" s="119"/>
      <c r="AM117" s="119"/>
      <c r="AN117" s="119"/>
      <c r="AO117" s="119"/>
      <c r="AP117" s="119"/>
      <c r="AQ117" s="120"/>
    </row>
    <row r="118" spans="1:43" ht="21" customHeight="1" x14ac:dyDescent="0.15">
      <c r="A118" s="2"/>
      <c r="B118" s="14" t="s">
        <v>22</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F6:I6"/>
    <mergeCell ref="J6:M6"/>
    <mergeCell ref="N6:Q6"/>
    <mergeCell ref="B7:E7"/>
    <mergeCell ref="F7:I7"/>
    <mergeCell ref="J7:M7"/>
    <mergeCell ref="N7:Q7"/>
    <mergeCell ref="AK2:AQ2"/>
    <mergeCell ref="B3:E3"/>
    <mergeCell ref="F3:I3"/>
    <mergeCell ref="J3:M3"/>
    <mergeCell ref="N3:Q3"/>
    <mergeCell ref="S3:AH19"/>
    <mergeCell ref="AK3:AQ38"/>
    <mergeCell ref="B4:E4"/>
    <mergeCell ref="F4:I4"/>
    <mergeCell ref="J4:M4"/>
    <mergeCell ref="N4:Q4"/>
    <mergeCell ref="B5:E5"/>
    <mergeCell ref="F5:I5"/>
    <mergeCell ref="J5:M5"/>
    <mergeCell ref="N5:Q5"/>
    <mergeCell ref="B6:E6"/>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40</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68</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70</v>
      </c>
      <c r="B3" s="48" t="s">
        <v>192</v>
      </c>
      <c r="C3" s="48" t="s">
        <v>16</v>
      </c>
      <c r="D3" s="48" t="s">
        <v>38</v>
      </c>
      <c r="E3" s="48" t="s">
        <v>46</v>
      </c>
      <c r="F3" s="48" t="s">
        <v>204</v>
      </c>
      <c r="G3" s="48" t="s">
        <v>92</v>
      </c>
      <c r="H3" s="61" t="s">
        <v>12</v>
      </c>
      <c r="I3" s="63"/>
      <c r="J3" s="63"/>
      <c r="K3" s="63"/>
      <c r="L3" s="63"/>
      <c r="M3" s="63"/>
      <c r="N3" s="63"/>
      <c r="O3" s="63"/>
      <c r="P3" s="63"/>
      <c r="Q3" s="63"/>
      <c r="R3" s="63"/>
      <c r="S3" s="63"/>
      <c r="T3" s="63"/>
      <c r="U3" s="63"/>
      <c r="V3" s="63"/>
      <c r="W3" s="73" t="s">
        <v>203</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43</v>
      </c>
      <c r="AW3" s="63"/>
      <c r="AX3" s="82"/>
      <c r="AY3" s="74" t="s">
        <v>15</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97</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95</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219</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222</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223</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101</v>
      </c>
      <c r="MV3" s="74"/>
      <c r="MW3" s="74"/>
      <c r="MX3" s="74"/>
      <c r="MY3" s="74"/>
      <c r="MZ3" s="74"/>
      <c r="NA3" s="74"/>
      <c r="NB3" s="74"/>
      <c r="NC3" s="74"/>
      <c r="ND3" s="74"/>
      <c r="NE3" s="74"/>
      <c r="NF3" s="74"/>
      <c r="NG3" s="74"/>
      <c r="NH3" s="74"/>
      <c r="NI3" s="74"/>
      <c r="NJ3" s="77"/>
    </row>
    <row r="4" spans="1:374" x14ac:dyDescent="0.15">
      <c r="A4" s="45" t="s">
        <v>138</v>
      </c>
      <c r="B4" s="49"/>
      <c r="C4" s="49"/>
      <c r="D4" s="49"/>
      <c r="E4" s="49"/>
      <c r="F4" s="49"/>
      <c r="G4" s="49"/>
      <c r="H4" s="62"/>
      <c r="I4" s="64"/>
      <c r="J4" s="64"/>
      <c r="K4" s="64"/>
      <c r="L4" s="64"/>
      <c r="M4" s="64"/>
      <c r="N4" s="64"/>
      <c r="O4" s="64"/>
      <c r="P4" s="64"/>
      <c r="Q4" s="64"/>
      <c r="R4" s="64"/>
      <c r="S4" s="64"/>
      <c r="T4" s="64"/>
      <c r="U4" s="64"/>
      <c r="V4" s="64"/>
      <c r="W4" s="73" t="s">
        <v>11</v>
      </c>
      <c r="X4" s="74"/>
      <c r="Y4" s="74"/>
      <c r="Z4" s="74"/>
      <c r="AA4" s="74"/>
      <c r="AB4" s="73" t="s">
        <v>75</v>
      </c>
      <c r="AC4" s="74"/>
      <c r="AD4" s="74"/>
      <c r="AE4" s="74"/>
      <c r="AF4" s="77"/>
      <c r="AG4" s="73" t="s">
        <v>44</v>
      </c>
      <c r="AH4" s="74"/>
      <c r="AI4" s="74"/>
      <c r="AJ4" s="74"/>
      <c r="AK4" s="77"/>
      <c r="AL4" s="73" t="s">
        <v>181</v>
      </c>
      <c r="AM4" s="74"/>
      <c r="AN4" s="74"/>
      <c r="AO4" s="74"/>
      <c r="AP4" s="77"/>
      <c r="AQ4" s="73" t="s">
        <v>32</v>
      </c>
      <c r="AR4" s="74"/>
      <c r="AS4" s="74"/>
      <c r="AT4" s="74"/>
      <c r="AU4" s="74"/>
      <c r="AV4" s="80"/>
      <c r="AW4" s="64"/>
      <c r="AX4" s="83"/>
      <c r="AY4" s="73" t="s">
        <v>178</v>
      </c>
      <c r="AZ4" s="74"/>
      <c r="BA4" s="74"/>
      <c r="BB4" s="74"/>
      <c r="BC4" s="74"/>
      <c r="BD4" s="74"/>
      <c r="BE4" s="74"/>
      <c r="BF4" s="74"/>
      <c r="BG4" s="74"/>
      <c r="BH4" s="74"/>
      <c r="BI4" s="77"/>
      <c r="BJ4" s="73" t="s">
        <v>56</v>
      </c>
      <c r="BK4" s="74"/>
      <c r="BL4" s="74"/>
      <c r="BM4" s="74"/>
      <c r="BN4" s="74"/>
      <c r="BO4" s="74"/>
      <c r="BP4" s="74"/>
      <c r="BQ4" s="74"/>
      <c r="BR4" s="74"/>
      <c r="BS4" s="74"/>
      <c r="BT4" s="77"/>
      <c r="BU4" s="73" t="s">
        <v>159</v>
      </c>
      <c r="BV4" s="74"/>
      <c r="BW4" s="74"/>
      <c r="BX4" s="74"/>
      <c r="BY4" s="74"/>
      <c r="BZ4" s="74"/>
      <c r="CA4" s="74"/>
      <c r="CB4" s="74"/>
      <c r="CC4" s="74"/>
      <c r="CD4" s="74"/>
      <c r="CE4" s="77"/>
      <c r="CF4" s="73" t="s">
        <v>194</v>
      </c>
      <c r="CG4" s="74"/>
      <c r="CH4" s="74"/>
      <c r="CI4" s="74"/>
      <c r="CJ4" s="74"/>
      <c r="CK4" s="74"/>
      <c r="CL4" s="74"/>
      <c r="CM4" s="74"/>
      <c r="CN4" s="74"/>
      <c r="CO4" s="77"/>
      <c r="CP4" s="73" t="s">
        <v>213</v>
      </c>
      <c r="CQ4" s="74"/>
      <c r="CR4" s="74"/>
      <c r="CS4" s="74"/>
      <c r="CT4" s="74"/>
      <c r="CU4" s="74"/>
      <c r="CV4" s="74"/>
      <c r="CW4" s="74"/>
      <c r="CX4" s="74"/>
      <c r="CY4" s="77"/>
      <c r="CZ4" s="97"/>
      <c r="DA4" s="73" t="s">
        <v>24</v>
      </c>
      <c r="DB4" s="74"/>
      <c r="DC4" s="74"/>
      <c r="DD4" s="74"/>
      <c r="DE4" s="74"/>
      <c r="DF4" s="74"/>
      <c r="DG4" s="74"/>
      <c r="DH4" s="74"/>
      <c r="DI4" s="74"/>
      <c r="DJ4" s="77"/>
      <c r="DK4" s="73" t="s">
        <v>212</v>
      </c>
      <c r="DL4" s="74"/>
      <c r="DM4" s="74"/>
      <c r="DN4" s="74"/>
      <c r="DO4" s="74"/>
      <c r="DP4" s="74"/>
      <c r="DQ4" s="74"/>
      <c r="DR4" s="74"/>
      <c r="DS4" s="74"/>
      <c r="DT4" s="77"/>
      <c r="DU4" s="73" t="s">
        <v>251</v>
      </c>
      <c r="DV4" s="74"/>
      <c r="DW4" s="74"/>
      <c r="DX4" s="74"/>
      <c r="DY4" s="74"/>
      <c r="DZ4" s="74"/>
      <c r="EA4" s="74"/>
      <c r="EB4" s="74"/>
      <c r="EC4" s="74"/>
      <c r="ED4" s="77"/>
      <c r="EE4" s="73" t="s">
        <v>250</v>
      </c>
      <c r="EF4" s="74"/>
      <c r="EG4" s="74"/>
      <c r="EH4" s="74"/>
      <c r="EI4" s="74"/>
      <c r="EJ4" s="74"/>
      <c r="EK4" s="74"/>
      <c r="EL4" s="74"/>
      <c r="EM4" s="74"/>
      <c r="EN4" s="77"/>
      <c r="EO4" s="73" t="s">
        <v>3</v>
      </c>
      <c r="EP4" s="74"/>
      <c r="EQ4" s="74"/>
      <c r="ER4" s="74"/>
      <c r="ES4" s="74"/>
      <c r="ET4" s="74"/>
      <c r="EU4" s="74"/>
      <c r="EV4" s="74"/>
      <c r="EW4" s="74"/>
      <c r="EX4" s="77"/>
      <c r="EY4" s="97"/>
      <c r="EZ4" s="73" t="s">
        <v>24</v>
      </c>
      <c r="FA4" s="74"/>
      <c r="FB4" s="74"/>
      <c r="FC4" s="74"/>
      <c r="FD4" s="74"/>
      <c r="FE4" s="74"/>
      <c r="FF4" s="74"/>
      <c r="FG4" s="74"/>
      <c r="FH4" s="74"/>
      <c r="FI4" s="77"/>
      <c r="FJ4" s="73" t="s">
        <v>212</v>
      </c>
      <c r="FK4" s="74"/>
      <c r="FL4" s="74"/>
      <c r="FM4" s="74"/>
      <c r="FN4" s="74"/>
      <c r="FO4" s="74"/>
      <c r="FP4" s="74"/>
      <c r="FQ4" s="74"/>
      <c r="FR4" s="74"/>
      <c r="FS4" s="77"/>
      <c r="FT4" s="73" t="s">
        <v>251</v>
      </c>
      <c r="FU4" s="74"/>
      <c r="FV4" s="74"/>
      <c r="FW4" s="74"/>
      <c r="FX4" s="74"/>
      <c r="FY4" s="74"/>
      <c r="FZ4" s="74"/>
      <c r="GA4" s="74"/>
      <c r="GB4" s="74"/>
      <c r="GC4" s="77"/>
      <c r="GD4" s="73" t="s">
        <v>250</v>
      </c>
      <c r="GE4" s="74"/>
      <c r="GF4" s="74"/>
      <c r="GG4" s="74"/>
      <c r="GH4" s="74"/>
      <c r="GI4" s="74"/>
      <c r="GJ4" s="74"/>
      <c r="GK4" s="74"/>
      <c r="GL4" s="74"/>
      <c r="GM4" s="77"/>
      <c r="GN4" s="73" t="s">
        <v>3</v>
      </c>
      <c r="GO4" s="74"/>
      <c r="GP4" s="74"/>
      <c r="GQ4" s="74"/>
      <c r="GR4" s="74"/>
      <c r="GS4" s="74"/>
      <c r="GT4" s="74"/>
      <c r="GU4" s="74"/>
      <c r="GV4" s="74"/>
      <c r="GW4" s="77"/>
      <c r="GX4" s="97"/>
      <c r="GY4" s="73" t="s">
        <v>24</v>
      </c>
      <c r="GZ4" s="74"/>
      <c r="HA4" s="74"/>
      <c r="HB4" s="74"/>
      <c r="HC4" s="74"/>
      <c r="HD4" s="74"/>
      <c r="HE4" s="74"/>
      <c r="HF4" s="74"/>
      <c r="HG4" s="74"/>
      <c r="HH4" s="77"/>
      <c r="HI4" s="73" t="s">
        <v>212</v>
      </c>
      <c r="HJ4" s="74"/>
      <c r="HK4" s="74"/>
      <c r="HL4" s="74"/>
      <c r="HM4" s="74"/>
      <c r="HN4" s="74"/>
      <c r="HO4" s="74"/>
      <c r="HP4" s="74"/>
      <c r="HQ4" s="74"/>
      <c r="HR4" s="77"/>
      <c r="HS4" s="73" t="s">
        <v>251</v>
      </c>
      <c r="HT4" s="74"/>
      <c r="HU4" s="74"/>
      <c r="HV4" s="74"/>
      <c r="HW4" s="74"/>
      <c r="HX4" s="74"/>
      <c r="HY4" s="74"/>
      <c r="HZ4" s="74"/>
      <c r="IA4" s="74"/>
      <c r="IB4" s="77"/>
      <c r="IC4" s="73" t="s">
        <v>250</v>
      </c>
      <c r="ID4" s="74"/>
      <c r="IE4" s="74"/>
      <c r="IF4" s="74"/>
      <c r="IG4" s="74"/>
      <c r="IH4" s="74"/>
      <c r="II4" s="74"/>
      <c r="IJ4" s="74"/>
      <c r="IK4" s="74"/>
      <c r="IL4" s="77"/>
      <c r="IM4" s="73" t="s">
        <v>3</v>
      </c>
      <c r="IN4" s="74"/>
      <c r="IO4" s="74"/>
      <c r="IP4" s="74"/>
      <c r="IQ4" s="74"/>
      <c r="IR4" s="74"/>
      <c r="IS4" s="74"/>
      <c r="IT4" s="74"/>
      <c r="IU4" s="74"/>
      <c r="IV4" s="77"/>
      <c r="IW4" s="97"/>
      <c r="IX4" s="73" t="s">
        <v>24</v>
      </c>
      <c r="IY4" s="74"/>
      <c r="IZ4" s="74"/>
      <c r="JA4" s="74"/>
      <c r="JB4" s="74"/>
      <c r="JC4" s="74"/>
      <c r="JD4" s="74"/>
      <c r="JE4" s="74"/>
      <c r="JF4" s="74"/>
      <c r="JG4" s="77"/>
      <c r="JH4" s="73" t="s">
        <v>212</v>
      </c>
      <c r="JI4" s="74"/>
      <c r="JJ4" s="74"/>
      <c r="JK4" s="74"/>
      <c r="JL4" s="74"/>
      <c r="JM4" s="74"/>
      <c r="JN4" s="74"/>
      <c r="JO4" s="74"/>
      <c r="JP4" s="74"/>
      <c r="JQ4" s="77"/>
      <c r="JR4" s="73" t="s">
        <v>251</v>
      </c>
      <c r="JS4" s="74"/>
      <c r="JT4" s="74"/>
      <c r="JU4" s="74"/>
      <c r="JV4" s="74"/>
      <c r="JW4" s="74"/>
      <c r="JX4" s="74"/>
      <c r="JY4" s="74"/>
      <c r="JZ4" s="74"/>
      <c r="KA4" s="77"/>
      <c r="KB4" s="73" t="s">
        <v>250</v>
      </c>
      <c r="KC4" s="74"/>
      <c r="KD4" s="74"/>
      <c r="KE4" s="74"/>
      <c r="KF4" s="74"/>
      <c r="KG4" s="74"/>
      <c r="KH4" s="74"/>
      <c r="KI4" s="74"/>
      <c r="KJ4" s="74"/>
      <c r="KK4" s="77"/>
      <c r="KL4" s="73" t="s">
        <v>3</v>
      </c>
      <c r="KM4" s="74"/>
      <c r="KN4" s="74"/>
      <c r="KO4" s="74"/>
      <c r="KP4" s="74"/>
      <c r="KQ4" s="74"/>
      <c r="KR4" s="74"/>
      <c r="KS4" s="74"/>
      <c r="KT4" s="74"/>
      <c r="KU4" s="77"/>
      <c r="KV4" s="97"/>
      <c r="KW4" s="73" t="s">
        <v>24</v>
      </c>
      <c r="KX4" s="74"/>
      <c r="KY4" s="74"/>
      <c r="KZ4" s="74"/>
      <c r="LA4" s="74"/>
      <c r="LB4" s="74"/>
      <c r="LC4" s="74"/>
      <c r="LD4" s="74"/>
      <c r="LE4" s="74"/>
      <c r="LF4" s="77"/>
      <c r="LG4" s="73" t="s">
        <v>212</v>
      </c>
      <c r="LH4" s="74"/>
      <c r="LI4" s="74"/>
      <c r="LJ4" s="74"/>
      <c r="LK4" s="74"/>
      <c r="LL4" s="74"/>
      <c r="LM4" s="74"/>
      <c r="LN4" s="74"/>
      <c r="LO4" s="74"/>
      <c r="LP4" s="77"/>
      <c r="LQ4" s="73" t="s">
        <v>251</v>
      </c>
      <c r="LR4" s="74"/>
      <c r="LS4" s="74"/>
      <c r="LT4" s="74"/>
      <c r="LU4" s="74"/>
      <c r="LV4" s="74"/>
      <c r="LW4" s="74"/>
      <c r="LX4" s="74"/>
      <c r="LY4" s="74"/>
      <c r="LZ4" s="77"/>
      <c r="MA4" s="73" t="s">
        <v>250</v>
      </c>
      <c r="MB4" s="74"/>
      <c r="MC4" s="74"/>
      <c r="MD4" s="74"/>
      <c r="ME4" s="74"/>
      <c r="MF4" s="74"/>
      <c r="MG4" s="74"/>
      <c r="MH4" s="74"/>
      <c r="MI4" s="74"/>
      <c r="MJ4" s="77"/>
      <c r="MK4" s="73" t="s">
        <v>3</v>
      </c>
      <c r="ML4" s="74"/>
      <c r="MM4" s="74"/>
      <c r="MN4" s="74"/>
      <c r="MO4" s="74"/>
      <c r="MP4" s="74"/>
      <c r="MQ4" s="74"/>
      <c r="MR4" s="74"/>
      <c r="MS4" s="74"/>
      <c r="MT4" s="77"/>
      <c r="MU4" s="73" t="s">
        <v>108</v>
      </c>
      <c r="MV4" s="74"/>
      <c r="MW4" s="74"/>
      <c r="MX4" s="77"/>
      <c r="MY4" s="73" t="s">
        <v>189</v>
      </c>
      <c r="MZ4" s="74"/>
      <c r="NA4" s="74"/>
      <c r="NB4" s="77"/>
      <c r="NC4" s="73" t="s">
        <v>149</v>
      </c>
      <c r="ND4" s="74"/>
      <c r="NE4" s="74"/>
      <c r="NF4" s="77"/>
      <c r="NG4" s="73" t="s">
        <v>247</v>
      </c>
      <c r="NH4" s="74"/>
      <c r="NI4" s="74"/>
      <c r="NJ4" s="77"/>
    </row>
    <row r="5" spans="1:374" x14ac:dyDescent="0.15">
      <c r="A5" s="45" t="s">
        <v>136</v>
      </c>
      <c r="B5" s="50"/>
      <c r="C5" s="50"/>
      <c r="D5" s="50"/>
      <c r="E5" s="50"/>
      <c r="F5" s="50"/>
      <c r="G5" s="50"/>
      <c r="H5" s="50" t="s">
        <v>239</v>
      </c>
      <c r="I5" s="65" t="s">
        <v>39</v>
      </c>
      <c r="J5" s="65" t="s">
        <v>8</v>
      </c>
      <c r="K5" s="65" t="s">
        <v>225</v>
      </c>
      <c r="L5" s="65" t="s">
        <v>231</v>
      </c>
      <c r="M5" s="65" t="s">
        <v>177</v>
      </c>
      <c r="N5" s="65" t="s">
        <v>19</v>
      </c>
      <c r="O5" s="65" t="s">
        <v>4</v>
      </c>
      <c r="P5" s="65" t="s">
        <v>146</v>
      </c>
      <c r="Q5" s="65" t="s">
        <v>180</v>
      </c>
      <c r="R5" s="65" t="s">
        <v>148</v>
      </c>
      <c r="S5" s="65" t="s">
        <v>52</v>
      </c>
      <c r="T5" s="65" t="s">
        <v>79</v>
      </c>
      <c r="U5" s="65" t="s">
        <v>93</v>
      </c>
      <c r="V5" s="65" t="s">
        <v>23</v>
      </c>
      <c r="W5" s="65" t="s">
        <v>150</v>
      </c>
      <c r="X5" s="65" t="s">
        <v>190</v>
      </c>
      <c r="Y5" s="65" t="s">
        <v>229</v>
      </c>
      <c r="Z5" s="65" t="s">
        <v>18</v>
      </c>
      <c r="AA5" s="65" t="s">
        <v>168</v>
      </c>
      <c r="AB5" s="65" t="s">
        <v>150</v>
      </c>
      <c r="AC5" s="65" t="s">
        <v>190</v>
      </c>
      <c r="AD5" s="65" t="s">
        <v>229</v>
      </c>
      <c r="AE5" s="65" t="s">
        <v>18</v>
      </c>
      <c r="AF5" s="65" t="s">
        <v>168</v>
      </c>
      <c r="AG5" s="65" t="s">
        <v>150</v>
      </c>
      <c r="AH5" s="65" t="s">
        <v>190</v>
      </c>
      <c r="AI5" s="65" t="s">
        <v>229</v>
      </c>
      <c r="AJ5" s="65" t="s">
        <v>18</v>
      </c>
      <c r="AK5" s="65" t="s">
        <v>168</v>
      </c>
      <c r="AL5" s="65" t="s">
        <v>150</v>
      </c>
      <c r="AM5" s="65" t="s">
        <v>190</v>
      </c>
      <c r="AN5" s="65" t="s">
        <v>229</v>
      </c>
      <c r="AO5" s="65" t="s">
        <v>18</v>
      </c>
      <c r="AP5" s="65" t="s">
        <v>168</v>
      </c>
      <c r="AQ5" s="65" t="s">
        <v>150</v>
      </c>
      <c r="AR5" s="65" t="s">
        <v>190</v>
      </c>
      <c r="AS5" s="65" t="s">
        <v>229</v>
      </c>
      <c r="AT5" s="65" t="s">
        <v>18</v>
      </c>
      <c r="AU5" s="65" t="s">
        <v>168</v>
      </c>
      <c r="AV5" s="65" t="s">
        <v>184</v>
      </c>
      <c r="AW5" s="65" t="s">
        <v>152</v>
      </c>
      <c r="AX5" s="65" t="s">
        <v>104</v>
      </c>
      <c r="AY5" s="65" t="s">
        <v>183</v>
      </c>
      <c r="AZ5" s="65" t="s">
        <v>14</v>
      </c>
      <c r="BA5" s="65" t="s">
        <v>30</v>
      </c>
      <c r="BB5" s="65" t="s">
        <v>188</v>
      </c>
      <c r="BC5" s="65" t="s">
        <v>113</v>
      </c>
      <c r="BD5" s="65" t="s">
        <v>77</v>
      </c>
      <c r="BE5" s="65" t="s">
        <v>128</v>
      </c>
      <c r="BF5" s="65" t="s">
        <v>143</v>
      </c>
      <c r="BG5" s="65" t="s">
        <v>96</v>
      </c>
      <c r="BH5" s="65" t="s">
        <v>147</v>
      </c>
      <c r="BI5" s="65" t="s">
        <v>131</v>
      </c>
      <c r="BJ5" s="65" t="s">
        <v>183</v>
      </c>
      <c r="BK5" s="65" t="s">
        <v>14</v>
      </c>
      <c r="BL5" s="65" t="s">
        <v>30</v>
      </c>
      <c r="BM5" s="65" t="s">
        <v>188</v>
      </c>
      <c r="BN5" s="65" t="s">
        <v>113</v>
      </c>
      <c r="BO5" s="65" t="s">
        <v>77</v>
      </c>
      <c r="BP5" s="65" t="s">
        <v>128</v>
      </c>
      <c r="BQ5" s="65" t="s">
        <v>143</v>
      </c>
      <c r="BR5" s="65" t="s">
        <v>96</v>
      </c>
      <c r="BS5" s="65" t="s">
        <v>147</v>
      </c>
      <c r="BT5" s="65" t="s">
        <v>131</v>
      </c>
      <c r="BU5" s="65" t="s">
        <v>183</v>
      </c>
      <c r="BV5" s="65" t="s">
        <v>14</v>
      </c>
      <c r="BW5" s="65" t="s">
        <v>30</v>
      </c>
      <c r="BX5" s="65" t="s">
        <v>188</v>
      </c>
      <c r="BY5" s="65" t="s">
        <v>113</v>
      </c>
      <c r="BZ5" s="65" t="s">
        <v>77</v>
      </c>
      <c r="CA5" s="65" t="s">
        <v>128</v>
      </c>
      <c r="CB5" s="65" t="s">
        <v>143</v>
      </c>
      <c r="CC5" s="65" t="s">
        <v>96</v>
      </c>
      <c r="CD5" s="65" t="s">
        <v>147</v>
      </c>
      <c r="CE5" s="65" t="s">
        <v>131</v>
      </c>
      <c r="CF5" s="65" t="s">
        <v>183</v>
      </c>
      <c r="CG5" s="65" t="s">
        <v>14</v>
      </c>
      <c r="CH5" s="65" t="s">
        <v>30</v>
      </c>
      <c r="CI5" s="65" t="s">
        <v>188</v>
      </c>
      <c r="CJ5" s="65" t="s">
        <v>113</v>
      </c>
      <c r="CK5" s="65" t="s">
        <v>77</v>
      </c>
      <c r="CL5" s="65" t="s">
        <v>128</v>
      </c>
      <c r="CM5" s="65" t="s">
        <v>143</v>
      </c>
      <c r="CN5" s="65" t="s">
        <v>96</v>
      </c>
      <c r="CO5" s="65" t="s">
        <v>147</v>
      </c>
      <c r="CP5" s="65" t="s">
        <v>183</v>
      </c>
      <c r="CQ5" s="65" t="s">
        <v>14</v>
      </c>
      <c r="CR5" s="65" t="s">
        <v>30</v>
      </c>
      <c r="CS5" s="65" t="s">
        <v>188</v>
      </c>
      <c r="CT5" s="65" t="s">
        <v>113</v>
      </c>
      <c r="CU5" s="65" t="s">
        <v>77</v>
      </c>
      <c r="CV5" s="65" t="s">
        <v>128</v>
      </c>
      <c r="CW5" s="65" t="s">
        <v>143</v>
      </c>
      <c r="CX5" s="65" t="s">
        <v>96</v>
      </c>
      <c r="CY5" s="65" t="s">
        <v>147</v>
      </c>
      <c r="CZ5" s="65" t="s">
        <v>182</v>
      </c>
      <c r="DA5" s="65" t="s">
        <v>183</v>
      </c>
      <c r="DB5" s="65" t="s">
        <v>14</v>
      </c>
      <c r="DC5" s="65" t="s">
        <v>30</v>
      </c>
      <c r="DD5" s="65" t="s">
        <v>188</v>
      </c>
      <c r="DE5" s="65" t="s">
        <v>113</v>
      </c>
      <c r="DF5" s="65" t="s">
        <v>77</v>
      </c>
      <c r="DG5" s="65" t="s">
        <v>128</v>
      </c>
      <c r="DH5" s="65" t="s">
        <v>143</v>
      </c>
      <c r="DI5" s="65" t="s">
        <v>96</v>
      </c>
      <c r="DJ5" s="65" t="s">
        <v>147</v>
      </c>
      <c r="DK5" s="65" t="s">
        <v>183</v>
      </c>
      <c r="DL5" s="65" t="s">
        <v>14</v>
      </c>
      <c r="DM5" s="65" t="s">
        <v>30</v>
      </c>
      <c r="DN5" s="65" t="s">
        <v>188</v>
      </c>
      <c r="DO5" s="65" t="s">
        <v>113</v>
      </c>
      <c r="DP5" s="65" t="s">
        <v>77</v>
      </c>
      <c r="DQ5" s="65" t="s">
        <v>128</v>
      </c>
      <c r="DR5" s="65" t="s">
        <v>143</v>
      </c>
      <c r="DS5" s="65" t="s">
        <v>96</v>
      </c>
      <c r="DT5" s="65" t="s">
        <v>147</v>
      </c>
      <c r="DU5" s="65" t="s">
        <v>183</v>
      </c>
      <c r="DV5" s="65" t="s">
        <v>14</v>
      </c>
      <c r="DW5" s="65" t="s">
        <v>30</v>
      </c>
      <c r="DX5" s="65" t="s">
        <v>188</v>
      </c>
      <c r="DY5" s="65" t="s">
        <v>113</v>
      </c>
      <c r="DZ5" s="65" t="s">
        <v>77</v>
      </c>
      <c r="EA5" s="65" t="s">
        <v>128</v>
      </c>
      <c r="EB5" s="65" t="s">
        <v>143</v>
      </c>
      <c r="EC5" s="65" t="s">
        <v>96</v>
      </c>
      <c r="ED5" s="65" t="s">
        <v>147</v>
      </c>
      <c r="EE5" s="65" t="s">
        <v>183</v>
      </c>
      <c r="EF5" s="65" t="s">
        <v>14</v>
      </c>
      <c r="EG5" s="65" t="s">
        <v>30</v>
      </c>
      <c r="EH5" s="65" t="s">
        <v>188</v>
      </c>
      <c r="EI5" s="65" t="s">
        <v>113</v>
      </c>
      <c r="EJ5" s="65" t="s">
        <v>77</v>
      </c>
      <c r="EK5" s="65" t="s">
        <v>128</v>
      </c>
      <c r="EL5" s="65" t="s">
        <v>143</v>
      </c>
      <c r="EM5" s="65" t="s">
        <v>96</v>
      </c>
      <c r="EN5" s="65" t="s">
        <v>147</v>
      </c>
      <c r="EO5" s="65" t="s">
        <v>183</v>
      </c>
      <c r="EP5" s="65" t="s">
        <v>14</v>
      </c>
      <c r="EQ5" s="65" t="s">
        <v>30</v>
      </c>
      <c r="ER5" s="65" t="s">
        <v>188</v>
      </c>
      <c r="ES5" s="65" t="s">
        <v>113</v>
      </c>
      <c r="ET5" s="65" t="s">
        <v>77</v>
      </c>
      <c r="EU5" s="65" t="s">
        <v>128</v>
      </c>
      <c r="EV5" s="65" t="s">
        <v>143</v>
      </c>
      <c r="EW5" s="65" t="s">
        <v>96</v>
      </c>
      <c r="EX5" s="65" t="s">
        <v>147</v>
      </c>
      <c r="EY5" s="65" t="s">
        <v>182</v>
      </c>
      <c r="EZ5" s="65" t="s">
        <v>183</v>
      </c>
      <c r="FA5" s="65" t="s">
        <v>14</v>
      </c>
      <c r="FB5" s="65" t="s">
        <v>30</v>
      </c>
      <c r="FC5" s="65" t="s">
        <v>188</v>
      </c>
      <c r="FD5" s="65" t="s">
        <v>113</v>
      </c>
      <c r="FE5" s="65" t="s">
        <v>77</v>
      </c>
      <c r="FF5" s="65" t="s">
        <v>128</v>
      </c>
      <c r="FG5" s="65" t="s">
        <v>143</v>
      </c>
      <c r="FH5" s="65" t="s">
        <v>96</v>
      </c>
      <c r="FI5" s="65" t="s">
        <v>147</v>
      </c>
      <c r="FJ5" s="65" t="s">
        <v>183</v>
      </c>
      <c r="FK5" s="65" t="s">
        <v>14</v>
      </c>
      <c r="FL5" s="65" t="s">
        <v>30</v>
      </c>
      <c r="FM5" s="65" t="s">
        <v>188</v>
      </c>
      <c r="FN5" s="65" t="s">
        <v>113</v>
      </c>
      <c r="FO5" s="65" t="s">
        <v>77</v>
      </c>
      <c r="FP5" s="65" t="s">
        <v>128</v>
      </c>
      <c r="FQ5" s="65" t="s">
        <v>143</v>
      </c>
      <c r="FR5" s="65" t="s">
        <v>96</v>
      </c>
      <c r="FS5" s="65" t="s">
        <v>147</v>
      </c>
      <c r="FT5" s="65" t="s">
        <v>183</v>
      </c>
      <c r="FU5" s="65" t="s">
        <v>14</v>
      </c>
      <c r="FV5" s="65" t="s">
        <v>30</v>
      </c>
      <c r="FW5" s="65" t="s">
        <v>188</v>
      </c>
      <c r="FX5" s="65" t="s">
        <v>113</v>
      </c>
      <c r="FY5" s="65" t="s">
        <v>77</v>
      </c>
      <c r="FZ5" s="65" t="s">
        <v>128</v>
      </c>
      <c r="GA5" s="65" t="s">
        <v>143</v>
      </c>
      <c r="GB5" s="65" t="s">
        <v>96</v>
      </c>
      <c r="GC5" s="65" t="s">
        <v>147</v>
      </c>
      <c r="GD5" s="65" t="s">
        <v>183</v>
      </c>
      <c r="GE5" s="65" t="s">
        <v>14</v>
      </c>
      <c r="GF5" s="65" t="s">
        <v>30</v>
      </c>
      <c r="GG5" s="65" t="s">
        <v>188</v>
      </c>
      <c r="GH5" s="65" t="s">
        <v>113</v>
      </c>
      <c r="GI5" s="65" t="s">
        <v>77</v>
      </c>
      <c r="GJ5" s="65" t="s">
        <v>128</v>
      </c>
      <c r="GK5" s="65" t="s">
        <v>143</v>
      </c>
      <c r="GL5" s="65" t="s">
        <v>96</v>
      </c>
      <c r="GM5" s="65" t="s">
        <v>147</v>
      </c>
      <c r="GN5" s="65" t="s">
        <v>183</v>
      </c>
      <c r="GO5" s="65" t="s">
        <v>14</v>
      </c>
      <c r="GP5" s="65" t="s">
        <v>30</v>
      </c>
      <c r="GQ5" s="65" t="s">
        <v>188</v>
      </c>
      <c r="GR5" s="65" t="s">
        <v>113</v>
      </c>
      <c r="GS5" s="65" t="s">
        <v>77</v>
      </c>
      <c r="GT5" s="65" t="s">
        <v>128</v>
      </c>
      <c r="GU5" s="65" t="s">
        <v>143</v>
      </c>
      <c r="GV5" s="65" t="s">
        <v>96</v>
      </c>
      <c r="GW5" s="65" t="s">
        <v>147</v>
      </c>
      <c r="GX5" s="65" t="s">
        <v>182</v>
      </c>
      <c r="GY5" s="65" t="s">
        <v>183</v>
      </c>
      <c r="GZ5" s="65" t="s">
        <v>14</v>
      </c>
      <c r="HA5" s="65" t="s">
        <v>30</v>
      </c>
      <c r="HB5" s="65" t="s">
        <v>188</v>
      </c>
      <c r="HC5" s="65" t="s">
        <v>113</v>
      </c>
      <c r="HD5" s="65" t="s">
        <v>77</v>
      </c>
      <c r="HE5" s="65" t="s">
        <v>128</v>
      </c>
      <c r="HF5" s="65" t="s">
        <v>143</v>
      </c>
      <c r="HG5" s="65" t="s">
        <v>96</v>
      </c>
      <c r="HH5" s="65" t="s">
        <v>147</v>
      </c>
      <c r="HI5" s="65" t="s">
        <v>183</v>
      </c>
      <c r="HJ5" s="65" t="s">
        <v>14</v>
      </c>
      <c r="HK5" s="65" t="s">
        <v>30</v>
      </c>
      <c r="HL5" s="65" t="s">
        <v>188</v>
      </c>
      <c r="HM5" s="65" t="s">
        <v>113</v>
      </c>
      <c r="HN5" s="65" t="s">
        <v>77</v>
      </c>
      <c r="HO5" s="65" t="s">
        <v>128</v>
      </c>
      <c r="HP5" s="65" t="s">
        <v>143</v>
      </c>
      <c r="HQ5" s="65" t="s">
        <v>96</v>
      </c>
      <c r="HR5" s="65" t="s">
        <v>147</v>
      </c>
      <c r="HS5" s="65" t="s">
        <v>183</v>
      </c>
      <c r="HT5" s="65" t="s">
        <v>14</v>
      </c>
      <c r="HU5" s="65" t="s">
        <v>30</v>
      </c>
      <c r="HV5" s="65" t="s">
        <v>188</v>
      </c>
      <c r="HW5" s="65" t="s">
        <v>113</v>
      </c>
      <c r="HX5" s="65" t="s">
        <v>77</v>
      </c>
      <c r="HY5" s="65" t="s">
        <v>128</v>
      </c>
      <c r="HZ5" s="65" t="s">
        <v>143</v>
      </c>
      <c r="IA5" s="65" t="s">
        <v>96</v>
      </c>
      <c r="IB5" s="65" t="s">
        <v>147</v>
      </c>
      <c r="IC5" s="65" t="s">
        <v>183</v>
      </c>
      <c r="ID5" s="65" t="s">
        <v>14</v>
      </c>
      <c r="IE5" s="65" t="s">
        <v>30</v>
      </c>
      <c r="IF5" s="65" t="s">
        <v>188</v>
      </c>
      <c r="IG5" s="65" t="s">
        <v>113</v>
      </c>
      <c r="IH5" s="65" t="s">
        <v>77</v>
      </c>
      <c r="II5" s="65" t="s">
        <v>128</v>
      </c>
      <c r="IJ5" s="65" t="s">
        <v>143</v>
      </c>
      <c r="IK5" s="65" t="s">
        <v>96</v>
      </c>
      <c r="IL5" s="65" t="s">
        <v>147</v>
      </c>
      <c r="IM5" s="65" t="s">
        <v>183</v>
      </c>
      <c r="IN5" s="65" t="s">
        <v>14</v>
      </c>
      <c r="IO5" s="65" t="s">
        <v>30</v>
      </c>
      <c r="IP5" s="65" t="s">
        <v>188</v>
      </c>
      <c r="IQ5" s="65" t="s">
        <v>113</v>
      </c>
      <c r="IR5" s="65" t="s">
        <v>77</v>
      </c>
      <c r="IS5" s="65" t="s">
        <v>128</v>
      </c>
      <c r="IT5" s="65" t="s">
        <v>143</v>
      </c>
      <c r="IU5" s="65" t="s">
        <v>96</v>
      </c>
      <c r="IV5" s="65" t="s">
        <v>147</v>
      </c>
      <c r="IW5" s="65" t="s">
        <v>182</v>
      </c>
      <c r="IX5" s="65" t="s">
        <v>183</v>
      </c>
      <c r="IY5" s="65" t="s">
        <v>14</v>
      </c>
      <c r="IZ5" s="65" t="s">
        <v>30</v>
      </c>
      <c r="JA5" s="65" t="s">
        <v>188</v>
      </c>
      <c r="JB5" s="65" t="s">
        <v>113</v>
      </c>
      <c r="JC5" s="65" t="s">
        <v>77</v>
      </c>
      <c r="JD5" s="65" t="s">
        <v>128</v>
      </c>
      <c r="JE5" s="65" t="s">
        <v>143</v>
      </c>
      <c r="JF5" s="65" t="s">
        <v>96</v>
      </c>
      <c r="JG5" s="65" t="s">
        <v>147</v>
      </c>
      <c r="JH5" s="65" t="s">
        <v>183</v>
      </c>
      <c r="JI5" s="65" t="s">
        <v>14</v>
      </c>
      <c r="JJ5" s="65" t="s">
        <v>30</v>
      </c>
      <c r="JK5" s="65" t="s">
        <v>188</v>
      </c>
      <c r="JL5" s="65" t="s">
        <v>113</v>
      </c>
      <c r="JM5" s="65" t="s">
        <v>77</v>
      </c>
      <c r="JN5" s="65" t="s">
        <v>128</v>
      </c>
      <c r="JO5" s="65" t="s">
        <v>143</v>
      </c>
      <c r="JP5" s="65" t="s">
        <v>96</v>
      </c>
      <c r="JQ5" s="65" t="s">
        <v>147</v>
      </c>
      <c r="JR5" s="65" t="s">
        <v>183</v>
      </c>
      <c r="JS5" s="65" t="s">
        <v>14</v>
      </c>
      <c r="JT5" s="65" t="s">
        <v>30</v>
      </c>
      <c r="JU5" s="65" t="s">
        <v>188</v>
      </c>
      <c r="JV5" s="65" t="s">
        <v>113</v>
      </c>
      <c r="JW5" s="65" t="s">
        <v>77</v>
      </c>
      <c r="JX5" s="65" t="s">
        <v>128</v>
      </c>
      <c r="JY5" s="65" t="s">
        <v>143</v>
      </c>
      <c r="JZ5" s="65" t="s">
        <v>96</v>
      </c>
      <c r="KA5" s="65" t="s">
        <v>147</v>
      </c>
      <c r="KB5" s="65" t="s">
        <v>183</v>
      </c>
      <c r="KC5" s="65" t="s">
        <v>14</v>
      </c>
      <c r="KD5" s="65" t="s">
        <v>30</v>
      </c>
      <c r="KE5" s="65" t="s">
        <v>188</v>
      </c>
      <c r="KF5" s="65" t="s">
        <v>113</v>
      </c>
      <c r="KG5" s="65" t="s">
        <v>77</v>
      </c>
      <c r="KH5" s="65" t="s">
        <v>128</v>
      </c>
      <c r="KI5" s="65" t="s">
        <v>143</v>
      </c>
      <c r="KJ5" s="65" t="s">
        <v>96</v>
      </c>
      <c r="KK5" s="65" t="s">
        <v>147</v>
      </c>
      <c r="KL5" s="65" t="s">
        <v>183</v>
      </c>
      <c r="KM5" s="65" t="s">
        <v>14</v>
      </c>
      <c r="KN5" s="65" t="s">
        <v>30</v>
      </c>
      <c r="KO5" s="65" t="s">
        <v>188</v>
      </c>
      <c r="KP5" s="65" t="s">
        <v>113</v>
      </c>
      <c r="KQ5" s="65" t="s">
        <v>77</v>
      </c>
      <c r="KR5" s="65" t="s">
        <v>128</v>
      </c>
      <c r="KS5" s="65" t="s">
        <v>143</v>
      </c>
      <c r="KT5" s="65" t="s">
        <v>96</v>
      </c>
      <c r="KU5" s="65" t="s">
        <v>147</v>
      </c>
      <c r="KV5" s="65" t="s">
        <v>182</v>
      </c>
      <c r="KW5" s="65" t="s">
        <v>183</v>
      </c>
      <c r="KX5" s="65" t="s">
        <v>14</v>
      </c>
      <c r="KY5" s="65" t="s">
        <v>30</v>
      </c>
      <c r="KZ5" s="65" t="s">
        <v>188</v>
      </c>
      <c r="LA5" s="65" t="s">
        <v>113</v>
      </c>
      <c r="LB5" s="65" t="s">
        <v>77</v>
      </c>
      <c r="LC5" s="65" t="s">
        <v>128</v>
      </c>
      <c r="LD5" s="65" t="s">
        <v>143</v>
      </c>
      <c r="LE5" s="65" t="s">
        <v>96</v>
      </c>
      <c r="LF5" s="65" t="s">
        <v>147</v>
      </c>
      <c r="LG5" s="65" t="s">
        <v>183</v>
      </c>
      <c r="LH5" s="65" t="s">
        <v>14</v>
      </c>
      <c r="LI5" s="65" t="s">
        <v>30</v>
      </c>
      <c r="LJ5" s="65" t="s">
        <v>188</v>
      </c>
      <c r="LK5" s="65" t="s">
        <v>113</v>
      </c>
      <c r="LL5" s="65" t="s">
        <v>77</v>
      </c>
      <c r="LM5" s="65" t="s">
        <v>128</v>
      </c>
      <c r="LN5" s="65" t="s">
        <v>143</v>
      </c>
      <c r="LO5" s="65" t="s">
        <v>96</v>
      </c>
      <c r="LP5" s="65" t="s">
        <v>147</v>
      </c>
      <c r="LQ5" s="65" t="s">
        <v>183</v>
      </c>
      <c r="LR5" s="65" t="s">
        <v>14</v>
      </c>
      <c r="LS5" s="65" t="s">
        <v>30</v>
      </c>
      <c r="LT5" s="65" t="s">
        <v>188</v>
      </c>
      <c r="LU5" s="65" t="s">
        <v>113</v>
      </c>
      <c r="LV5" s="65" t="s">
        <v>77</v>
      </c>
      <c r="LW5" s="65" t="s">
        <v>128</v>
      </c>
      <c r="LX5" s="65" t="s">
        <v>143</v>
      </c>
      <c r="LY5" s="65" t="s">
        <v>96</v>
      </c>
      <c r="LZ5" s="65" t="s">
        <v>147</v>
      </c>
      <c r="MA5" s="65" t="s">
        <v>183</v>
      </c>
      <c r="MB5" s="65" t="s">
        <v>14</v>
      </c>
      <c r="MC5" s="65" t="s">
        <v>30</v>
      </c>
      <c r="MD5" s="65" t="s">
        <v>188</v>
      </c>
      <c r="ME5" s="65" t="s">
        <v>113</v>
      </c>
      <c r="MF5" s="65" t="s">
        <v>77</v>
      </c>
      <c r="MG5" s="65" t="s">
        <v>128</v>
      </c>
      <c r="MH5" s="65" t="s">
        <v>143</v>
      </c>
      <c r="MI5" s="65" t="s">
        <v>96</v>
      </c>
      <c r="MJ5" s="65" t="s">
        <v>147</v>
      </c>
      <c r="MK5" s="65" t="s">
        <v>183</v>
      </c>
      <c r="ML5" s="65" t="s">
        <v>14</v>
      </c>
      <c r="MM5" s="65" t="s">
        <v>30</v>
      </c>
      <c r="MN5" s="65" t="s">
        <v>188</v>
      </c>
      <c r="MO5" s="65" t="s">
        <v>113</v>
      </c>
      <c r="MP5" s="65" t="s">
        <v>77</v>
      </c>
      <c r="MQ5" s="65" t="s">
        <v>128</v>
      </c>
      <c r="MR5" s="65" t="s">
        <v>143</v>
      </c>
      <c r="MS5" s="65" t="s">
        <v>96</v>
      </c>
      <c r="MT5" s="65" t="s">
        <v>147</v>
      </c>
      <c r="MU5" s="65" t="s">
        <v>83</v>
      </c>
      <c r="MV5" s="65" t="s">
        <v>53</v>
      </c>
      <c r="MW5" s="65" t="s">
        <v>45</v>
      </c>
      <c r="MX5" s="65" t="s">
        <v>121</v>
      </c>
      <c r="MY5" s="65" t="s">
        <v>83</v>
      </c>
      <c r="MZ5" s="65" t="s">
        <v>53</v>
      </c>
      <c r="NA5" s="65" t="s">
        <v>45</v>
      </c>
      <c r="NB5" s="65" t="s">
        <v>121</v>
      </c>
      <c r="NC5" s="65" t="s">
        <v>83</v>
      </c>
      <c r="ND5" s="65" t="s">
        <v>53</v>
      </c>
      <c r="NE5" s="65" t="s">
        <v>45</v>
      </c>
      <c r="NF5" s="65" t="s">
        <v>121</v>
      </c>
      <c r="NG5" s="65" t="s">
        <v>83</v>
      </c>
      <c r="NH5" s="65" t="s">
        <v>53</v>
      </c>
      <c r="NI5" s="65" t="s">
        <v>45</v>
      </c>
      <c r="NJ5" s="65" t="s">
        <v>121</v>
      </c>
    </row>
    <row r="6" spans="1:374" s="44" customFormat="1" ht="40.5" x14ac:dyDescent="0.15">
      <c r="A6" s="45" t="s">
        <v>140</v>
      </c>
      <c r="B6" s="51" t="str">
        <f t="shared" ref="B6:AX6" si="1">B7</f>
        <v>2017</v>
      </c>
      <c r="C6" s="51" t="str">
        <f t="shared" si="1"/>
        <v>362077</v>
      </c>
      <c r="D6" s="51" t="str">
        <f t="shared" si="1"/>
        <v>47</v>
      </c>
      <c r="E6" s="51" t="str">
        <f t="shared" si="1"/>
        <v>04</v>
      </c>
      <c r="F6" s="51" t="str">
        <f t="shared" si="1"/>
        <v>0</v>
      </c>
      <c r="G6" s="51" t="str">
        <f t="shared" si="1"/>
        <v>000</v>
      </c>
      <c r="H6" s="51" t="str">
        <f t="shared" si="1"/>
        <v>徳島県　美馬市</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平成31年3月31日　夏子ダム発電所</v>
      </c>
      <c r="S6" s="72" t="str">
        <f t="shared" si="1"/>
        <v>平成31年3月31日　夏子ダム発電所</v>
      </c>
      <c r="T6" s="51" t="str">
        <f t="shared" si="1"/>
        <v>無</v>
      </c>
      <c r="U6" s="72" t="str">
        <f t="shared" si="1"/>
        <v>四国電力株式会社</v>
      </c>
      <c r="V6" s="66" t="str">
        <f t="shared" si="1"/>
        <v>-</v>
      </c>
      <c r="W6" s="68" t="str">
        <f t="shared" si="1"/>
        <v>-</v>
      </c>
      <c r="X6" s="68" t="str">
        <f t="shared" si="1"/>
        <v>-</v>
      </c>
      <c r="Y6" s="68">
        <f t="shared" si="1"/>
        <v>240</v>
      </c>
      <c r="Z6" s="68">
        <f t="shared" si="1"/>
        <v>233</v>
      </c>
      <c r="AA6" s="68">
        <f t="shared" si="1"/>
        <v>234</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t="str">
        <f t="shared" si="1"/>
        <v>-</v>
      </c>
      <c r="AR6" s="68" t="str">
        <f t="shared" si="1"/>
        <v>-</v>
      </c>
      <c r="AS6" s="68">
        <f t="shared" si="1"/>
        <v>240</v>
      </c>
      <c r="AT6" s="68">
        <f t="shared" si="1"/>
        <v>233</v>
      </c>
      <c r="AU6" s="68">
        <f t="shared" si="1"/>
        <v>234</v>
      </c>
      <c r="AV6" s="68" t="str">
        <f t="shared" si="1"/>
        <v>-</v>
      </c>
      <c r="AW6" s="68">
        <f t="shared" si="1"/>
        <v>7899</v>
      </c>
      <c r="AX6" s="68">
        <f t="shared" si="1"/>
        <v>7899</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40.5" x14ac:dyDescent="0.15">
      <c r="A7" s="45"/>
      <c r="B7" s="52" t="s">
        <v>254</v>
      </c>
      <c r="C7" s="52" t="s">
        <v>145</v>
      </c>
      <c r="D7" s="52" t="s">
        <v>217</v>
      </c>
      <c r="E7" s="52" t="s">
        <v>241</v>
      </c>
      <c r="F7" s="52" t="s">
        <v>220</v>
      </c>
      <c r="G7" s="52" t="s">
        <v>117</v>
      </c>
      <c r="H7" s="52" t="s">
        <v>86</v>
      </c>
      <c r="I7" s="52" t="s">
        <v>88</v>
      </c>
      <c r="J7" s="52" t="s">
        <v>238</v>
      </c>
      <c r="K7" s="52" t="s">
        <v>208</v>
      </c>
      <c r="L7" s="67" t="s">
        <v>35</v>
      </c>
      <c r="M7" s="69">
        <v>1</v>
      </c>
      <c r="N7" s="69" t="s">
        <v>94</v>
      </c>
      <c r="O7" s="69" t="s">
        <v>94</v>
      </c>
      <c r="P7" s="69" t="s">
        <v>94</v>
      </c>
      <c r="Q7" s="69" t="s">
        <v>94</v>
      </c>
      <c r="R7" s="71" t="s">
        <v>58</v>
      </c>
      <c r="S7" s="71" t="s">
        <v>58</v>
      </c>
      <c r="T7" s="52" t="s">
        <v>244</v>
      </c>
      <c r="U7" s="71" t="s">
        <v>114</v>
      </c>
      <c r="V7" s="67" t="s">
        <v>94</v>
      </c>
      <c r="W7" s="69" t="s">
        <v>94</v>
      </c>
      <c r="X7" s="69" t="s">
        <v>94</v>
      </c>
      <c r="Y7" s="69">
        <v>240</v>
      </c>
      <c r="Z7" s="69">
        <v>233</v>
      </c>
      <c r="AA7" s="69">
        <v>234</v>
      </c>
      <c r="AB7" s="69" t="s">
        <v>94</v>
      </c>
      <c r="AC7" s="69" t="s">
        <v>94</v>
      </c>
      <c r="AD7" s="69" t="s">
        <v>94</v>
      </c>
      <c r="AE7" s="69" t="s">
        <v>94</v>
      </c>
      <c r="AF7" s="69" t="s">
        <v>94</v>
      </c>
      <c r="AG7" s="69" t="s">
        <v>94</v>
      </c>
      <c r="AH7" s="69" t="s">
        <v>94</v>
      </c>
      <c r="AI7" s="69" t="s">
        <v>94</v>
      </c>
      <c r="AJ7" s="69" t="s">
        <v>94</v>
      </c>
      <c r="AK7" s="69" t="s">
        <v>94</v>
      </c>
      <c r="AL7" s="69" t="s">
        <v>94</v>
      </c>
      <c r="AM7" s="69" t="s">
        <v>94</v>
      </c>
      <c r="AN7" s="69" t="s">
        <v>94</v>
      </c>
      <c r="AO7" s="69" t="s">
        <v>94</v>
      </c>
      <c r="AP7" s="69" t="s">
        <v>94</v>
      </c>
      <c r="AQ7" s="69" t="s">
        <v>94</v>
      </c>
      <c r="AR7" s="69" t="s">
        <v>94</v>
      </c>
      <c r="AS7" s="69">
        <v>240</v>
      </c>
      <c r="AT7" s="69">
        <v>233</v>
      </c>
      <c r="AU7" s="69">
        <v>234</v>
      </c>
      <c r="AV7" s="69" t="s">
        <v>94</v>
      </c>
      <c r="AW7" s="69">
        <v>7899</v>
      </c>
      <c r="AX7" s="69">
        <v>7899</v>
      </c>
      <c r="AY7" s="67" t="s">
        <v>94</v>
      </c>
      <c r="AZ7" s="67" t="s">
        <v>94</v>
      </c>
      <c r="BA7" s="67">
        <v>116.8</v>
      </c>
      <c r="BB7" s="67">
        <v>100.7</v>
      </c>
      <c r="BC7" s="67">
        <v>105.1</v>
      </c>
      <c r="BD7" s="67" t="s">
        <v>94</v>
      </c>
      <c r="BE7" s="67" t="s">
        <v>94</v>
      </c>
      <c r="BF7" s="67">
        <v>118.8</v>
      </c>
      <c r="BG7" s="67">
        <v>88.8</v>
      </c>
      <c r="BH7" s="67">
        <v>121.3</v>
      </c>
      <c r="BI7" s="67">
        <v>100</v>
      </c>
      <c r="BJ7" s="67" t="s">
        <v>94</v>
      </c>
      <c r="BK7" s="67" t="s">
        <v>94</v>
      </c>
      <c r="BL7" s="67">
        <v>1322.4</v>
      </c>
      <c r="BM7" s="67">
        <v>1001.2</v>
      </c>
      <c r="BN7" s="67">
        <v>514.79999999999995</v>
      </c>
      <c r="BO7" s="67" t="s">
        <v>94</v>
      </c>
      <c r="BP7" s="67" t="s">
        <v>94</v>
      </c>
      <c r="BQ7" s="67">
        <v>255.4</v>
      </c>
      <c r="BR7" s="67">
        <v>269.8</v>
      </c>
      <c r="BS7" s="67">
        <v>247.9</v>
      </c>
      <c r="BT7" s="67">
        <v>100</v>
      </c>
      <c r="BU7" s="67" t="s">
        <v>94</v>
      </c>
      <c r="BV7" s="67" t="s">
        <v>94</v>
      </c>
      <c r="BW7" s="67" t="s">
        <v>94</v>
      </c>
      <c r="BX7" s="67" t="s">
        <v>94</v>
      </c>
      <c r="BY7" s="67" t="s">
        <v>94</v>
      </c>
      <c r="BZ7" s="67" t="s">
        <v>94</v>
      </c>
      <c r="CA7" s="67" t="s">
        <v>94</v>
      </c>
      <c r="CB7" s="67" t="s">
        <v>94</v>
      </c>
      <c r="CC7" s="67" t="s">
        <v>94</v>
      </c>
      <c r="CD7" s="67" t="s">
        <v>94</v>
      </c>
      <c r="CE7" s="67" t="s">
        <v>94</v>
      </c>
      <c r="CF7" s="67" t="s">
        <v>94</v>
      </c>
      <c r="CG7" s="67" t="s">
        <v>94</v>
      </c>
      <c r="CH7" s="67">
        <v>31483.200000000001</v>
      </c>
      <c r="CI7" s="67">
        <v>41952.4</v>
      </c>
      <c r="CJ7" s="67">
        <v>35288.800000000003</v>
      </c>
      <c r="CK7" s="67" t="s">
        <v>94</v>
      </c>
      <c r="CL7" s="67" t="s">
        <v>94</v>
      </c>
      <c r="CM7" s="67">
        <v>18815.8</v>
      </c>
      <c r="CN7" s="67">
        <v>22847.9</v>
      </c>
      <c r="CO7" s="67">
        <v>19210.5</v>
      </c>
      <c r="CP7" s="69" t="s">
        <v>94</v>
      </c>
      <c r="CQ7" s="69" t="s">
        <v>94</v>
      </c>
      <c r="CR7" s="69">
        <v>1262</v>
      </c>
      <c r="CS7" s="69">
        <v>71</v>
      </c>
      <c r="CT7" s="69">
        <v>415</v>
      </c>
      <c r="CU7" s="69" t="s">
        <v>94</v>
      </c>
      <c r="CV7" s="69" t="s">
        <v>94</v>
      </c>
      <c r="CW7" s="69">
        <v>37685</v>
      </c>
      <c r="CX7" s="69">
        <v>2390</v>
      </c>
      <c r="CY7" s="69">
        <v>32739</v>
      </c>
      <c r="CZ7" s="69">
        <v>29</v>
      </c>
      <c r="DA7" s="67" t="s">
        <v>94</v>
      </c>
      <c r="DB7" s="67" t="s">
        <v>94</v>
      </c>
      <c r="DC7" s="67">
        <v>94.2</v>
      </c>
      <c r="DD7" s="67">
        <v>91.7</v>
      </c>
      <c r="DE7" s="67">
        <v>92.1</v>
      </c>
      <c r="DF7" s="67" t="s">
        <v>94</v>
      </c>
      <c r="DG7" s="67" t="s">
        <v>94</v>
      </c>
      <c r="DH7" s="67">
        <v>32.299999999999997</v>
      </c>
      <c r="DI7" s="67">
        <v>35.799999999999997</v>
      </c>
      <c r="DJ7" s="67">
        <v>31.7</v>
      </c>
      <c r="DK7" s="67" t="s">
        <v>94</v>
      </c>
      <c r="DL7" s="67" t="s">
        <v>94</v>
      </c>
      <c r="DM7" s="67">
        <v>0</v>
      </c>
      <c r="DN7" s="67">
        <v>22.5</v>
      </c>
      <c r="DO7" s="67">
        <v>8.6999999999999993</v>
      </c>
      <c r="DP7" s="67" t="s">
        <v>94</v>
      </c>
      <c r="DQ7" s="67" t="s">
        <v>94</v>
      </c>
      <c r="DR7" s="67">
        <v>17.3</v>
      </c>
      <c r="DS7" s="67">
        <v>14.6</v>
      </c>
      <c r="DT7" s="67">
        <v>11.9</v>
      </c>
      <c r="DU7" s="67" t="s">
        <v>94</v>
      </c>
      <c r="DV7" s="67" t="s">
        <v>94</v>
      </c>
      <c r="DW7" s="67">
        <v>0</v>
      </c>
      <c r="DX7" s="67">
        <v>0</v>
      </c>
      <c r="DY7" s="67">
        <v>0</v>
      </c>
      <c r="DZ7" s="67" t="s">
        <v>94</v>
      </c>
      <c r="EA7" s="67" t="s">
        <v>94</v>
      </c>
      <c r="EB7" s="67">
        <v>100.7</v>
      </c>
      <c r="EC7" s="67">
        <v>100.1</v>
      </c>
      <c r="ED7" s="67">
        <v>132.80000000000001</v>
      </c>
      <c r="EE7" s="67" t="s">
        <v>94</v>
      </c>
      <c r="EF7" s="67" t="s">
        <v>94</v>
      </c>
      <c r="EG7" s="67" t="s">
        <v>94</v>
      </c>
      <c r="EH7" s="67" t="s">
        <v>94</v>
      </c>
      <c r="EI7" s="67" t="s">
        <v>94</v>
      </c>
      <c r="EJ7" s="67" t="s">
        <v>94</v>
      </c>
      <c r="EK7" s="67" t="s">
        <v>94</v>
      </c>
      <c r="EL7" s="67" t="s">
        <v>94</v>
      </c>
      <c r="EM7" s="67" t="s">
        <v>94</v>
      </c>
      <c r="EN7" s="67" t="s">
        <v>94</v>
      </c>
      <c r="EO7" s="67" t="s">
        <v>94</v>
      </c>
      <c r="EP7" s="67" t="s">
        <v>94</v>
      </c>
      <c r="EQ7" s="67">
        <v>100</v>
      </c>
      <c r="ER7" s="67">
        <v>100</v>
      </c>
      <c r="ES7" s="67">
        <v>100</v>
      </c>
      <c r="ET7" s="67" t="s">
        <v>94</v>
      </c>
      <c r="EU7" s="67" t="s">
        <v>94</v>
      </c>
      <c r="EV7" s="67">
        <v>77.099999999999994</v>
      </c>
      <c r="EW7" s="67">
        <v>79.8</v>
      </c>
      <c r="EX7" s="67">
        <v>88</v>
      </c>
      <c r="EY7" s="69">
        <v>29</v>
      </c>
      <c r="EZ7" s="67" t="s">
        <v>94</v>
      </c>
      <c r="FA7" s="67" t="s">
        <v>94</v>
      </c>
      <c r="FB7" s="67">
        <v>94.2</v>
      </c>
      <c r="FC7" s="67">
        <v>91.7</v>
      </c>
      <c r="FD7" s="67">
        <v>92.1</v>
      </c>
      <c r="FE7" s="67" t="s">
        <v>94</v>
      </c>
      <c r="FF7" s="67" t="s">
        <v>94</v>
      </c>
      <c r="FG7" s="67">
        <v>61.8</v>
      </c>
      <c r="FH7" s="67">
        <v>61.6</v>
      </c>
      <c r="FI7" s="67">
        <v>57.3</v>
      </c>
      <c r="FJ7" s="67" t="s">
        <v>94</v>
      </c>
      <c r="FK7" s="67" t="s">
        <v>94</v>
      </c>
      <c r="FL7" s="67">
        <v>0</v>
      </c>
      <c r="FM7" s="67">
        <v>22.5</v>
      </c>
      <c r="FN7" s="67">
        <v>8.6999999999999993</v>
      </c>
      <c r="FO7" s="67" t="s">
        <v>94</v>
      </c>
      <c r="FP7" s="67" t="s">
        <v>94</v>
      </c>
      <c r="FQ7" s="67">
        <v>8.6999999999999993</v>
      </c>
      <c r="FR7" s="67">
        <v>5.7</v>
      </c>
      <c r="FS7" s="67">
        <v>4.2</v>
      </c>
      <c r="FT7" s="67" t="s">
        <v>94</v>
      </c>
      <c r="FU7" s="67" t="s">
        <v>94</v>
      </c>
      <c r="FV7" s="67">
        <v>0</v>
      </c>
      <c r="FW7" s="67">
        <v>0</v>
      </c>
      <c r="FX7" s="67">
        <v>0</v>
      </c>
      <c r="FY7" s="67" t="s">
        <v>94</v>
      </c>
      <c r="FZ7" s="67" t="s">
        <v>94</v>
      </c>
      <c r="GA7" s="67">
        <v>351.4</v>
      </c>
      <c r="GB7" s="67">
        <v>390.3</v>
      </c>
      <c r="GC7" s="67">
        <v>394.9</v>
      </c>
      <c r="GD7" s="67" t="s">
        <v>94</v>
      </c>
      <c r="GE7" s="67" t="s">
        <v>94</v>
      </c>
      <c r="GF7" s="67" t="s">
        <v>94</v>
      </c>
      <c r="GG7" s="67" t="s">
        <v>94</v>
      </c>
      <c r="GH7" s="67" t="s">
        <v>94</v>
      </c>
      <c r="GI7" s="67" t="s">
        <v>94</v>
      </c>
      <c r="GJ7" s="67" t="s">
        <v>94</v>
      </c>
      <c r="GK7" s="67" t="s">
        <v>94</v>
      </c>
      <c r="GL7" s="67" t="s">
        <v>94</v>
      </c>
      <c r="GM7" s="67" t="s">
        <v>94</v>
      </c>
      <c r="GN7" s="67" t="s">
        <v>94</v>
      </c>
      <c r="GO7" s="67" t="s">
        <v>94</v>
      </c>
      <c r="GP7" s="67">
        <v>100</v>
      </c>
      <c r="GQ7" s="67">
        <v>100</v>
      </c>
      <c r="GR7" s="67">
        <v>100</v>
      </c>
      <c r="GS7" s="67" t="s">
        <v>94</v>
      </c>
      <c r="GT7" s="67" t="s">
        <v>94</v>
      </c>
      <c r="GU7" s="67">
        <v>80.599999999999994</v>
      </c>
      <c r="GV7" s="67">
        <v>85.6</v>
      </c>
      <c r="GW7" s="67">
        <v>92</v>
      </c>
      <c r="GX7" s="69" t="s">
        <v>94</v>
      </c>
      <c r="GY7" s="67" t="s">
        <v>94</v>
      </c>
      <c r="GZ7" s="67" t="s">
        <v>94</v>
      </c>
      <c r="HA7" s="67" t="s">
        <v>94</v>
      </c>
      <c r="HB7" s="67" t="s">
        <v>94</v>
      </c>
      <c r="HC7" s="67" t="s">
        <v>94</v>
      </c>
      <c r="HD7" s="67" t="s">
        <v>94</v>
      </c>
      <c r="HE7" s="67" t="s">
        <v>94</v>
      </c>
      <c r="HF7" s="67">
        <v>47.8</v>
      </c>
      <c r="HG7" s="67">
        <v>53.5</v>
      </c>
      <c r="HH7" s="67">
        <v>62.3</v>
      </c>
      <c r="HI7" s="67" t="s">
        <v>94</v>
      </c>
      <c r="HJ7" s="67" t="s">
        <v>94</v>
      </c>
      <c r="HK7" s="67" t="s">
        <v>94</v>
      </c>
      <c r="HL7" s="67" t="s">
        <v>94</v>
      </c>
      <c r="HM7" s="67" t="s">
        <v>94</v>
      </c>
      <c r="HN7" s="67" t="s">
        <v>94</v>
      </c>
      <c r="HO7" s="67" t="s">
        <v>94</v>
      </c>
      <c r="HP7" s="67">
        <v>13.8</v>
      </c>
      <c r="HQ7" s="67">
        <v>9.4</v>
      </c>
      <c r="HR7" s="67">
        <v>8.1999999999999993</v>
      </c>
      <c r="HS7" s="67" t="s">
        <v>94</v>
      </c>
      <c r="HT7" s="67" t="s">
        <v>94</v>
      </c>
      <c r="HU7" s="67" t="s">
        <v>94</v>
      </c>
      <c r="HV7" s="67" t="s">
        <v>94</v>
      </c>
      <c r="HW7" s="67" t="s">
        <v>94</v>
      </c>
      <c r="HX7" s="67" t="s">
        <v>94</v>
      </c>
      <c r="HY7" s="67" t="s">
        <v>94</v>
      </c>
      <c r="HZ7" s="67">
        <v>11.3</v>
      </c>
      <c r="IA7" s="67">
        <v>0.5</v>
      </c>
      <c r="IB7" s="67">
        <v>16.7</v>
      </c>
      <c r="IC7" s="67" t="s">
        <v>94</v>
      </c>
      <c r="ID7" s="67" t="s">
        <v>94</v>
      </c>
      <c r="IE7" s="67" t="s">
        <v>94</v>
      </c>
      <c r="IF7" s="67" t="s">
        <v>94</v>
      </c>
      <c r="IG7" s="67" t="s">
        <v>94</v>
      </c>
      <c r="IH7" s="67" t="s">
        <v>94</v>
      </c>
      <c r="II7" s="67" t="s">
        <v>94</v>
      </c>
      <c r="IJ7" s="67" t="s">
        <v>94</v>
      </c>
      <c r="IK7" s="67" t="s">
        <v>94</v>
      </c>
      <c r="IL7" s="67" t="s">
        <v>94</v>
      </c>
      <c r="IM7" s="67" t="s">
        <v>94</v>
      </c>
      <c r="IN7" s="67" t="s">
        <v>94</v>
      </c>
      <c r="IO7" s="67" t="s">
        <v>94</v>
      </c>
      <c r="IP7" s="67" t="s">
        <v>94</v>
      </c>
      <c r="IQ7" s="67" t="s">
        <v>94</v>
      </c>
      <c r="IR7" s="67" t="s">
        <v>94</v>
      </c>
      <c r="IS7" s="67" t="s">
        <v>94</v>
      </c>
      <c r="IT7" s="67">
        <v>57.2</v>
      </c>
      <c r="IU7" s="67">
        <v>54.1</v>
      </c>
      <c r="IV7" s="67">
        <v>58.2</v>
      </c>
      <c r="IW7" s="69" t="s">
        <v>94</v>
      </c>
      <c r="IX7" s="67" t="s">
        <v>94</v>
      </c>
      <c r="IY7" s="67" t="s">
        <v>94</v>
      </c>
      <c r="IZ7" s="67" t="s">
        <v>94</v>
      </c>
      <c r="JA7" s="67" t="s">
        <v>94</v>
      </c>
      <c r="JB7" s="67" t="s">
        <v>94</v>
      </c>
      <c r="JC7" s="67" t="s">
        <v>94</v>
      </c>
      <c r="JD7" s="67" t="s">
        <v>94</v>
      </c>
      <c r="JE7" s="67">
        <v>16.100000000000001</v>
      </c>
      <c r="JF7" s="67">
        <v>19.600000000000001</v>
      </c>
      <c r="JG7" s="67">
        <v>17.899999999999999</v>
      </c>
      <c r="JH7" s="67" t="s">
        <v>94</v>
      </c>
      <c r="JI7" s="67" t="s">
        <v>94</v>
      </c>
      <c r="JJ7" s="67" t="s">
        <v>94</v>
      </c>
      <c r="JK7" s="67" t="s">
        <v>94</v>
      </c>
      <c r="JL7" s="67" t="s">
        <v>94</v>
      </c>
      <c r="JM7" s="67" t="s">
        <v>94</v>
      </c>
      <c r="JN7" s="67" t="s">
        <v>94</v>
      </c>
      <c r="JO7" s="67">
        <v>48.3</v>
      </c>
      <c r="JP7" s="67">
        <v>48.2</v>
      </c>
      <c r="JQ7" s="67">
        <v>34.5</v>
      </c>
      <c r="JR7" s="67" t="s">
        <v>94</v>
      </c>
      <c r="JS7" s="67" t="s">
        <v>94</v>
      </c>
      <c r="JT7" s="67" t="s">
        <v>94</v>
      </c>
      <c r="JU7" s="67" t="s">
        <v>94</v>
      </c>
      <c r="JV7" s="67" t="s">
        <v>94</v>
      </c>
      <c r="JW7" s="67" t="s">
        <v>94</v>
      </c>
      <c r="JX7" s="67" t="s">
        <v>94</v>
      </c>
      <c r="JY7" s="67">
        <v>137.1</v>
      </c>
      <c r="JZ7" s="67">
        <v>83.3</v>
      </c>
      <c r="KA7" s="67">
        <v>61.6</v>
      </c>
      <c r="KB7" s="67" t="s">
        <v>94</v>
      </c>
      <c r="KC7" s="67" t="s">
        <v>94</v>
      </c>
      <c r="KD7" s="67" t="s">
        <v>94</v>
      </c>
      <c r="KE7" s="67" t="s">
        <v>94</v>
      </c>
      <c r="KF7" s="67" t="s">
        <v>94</v>
      </c>
      <c r="KG7" s="67" t="s">
        <v>94</v>
      </c>
      <c r="KH7" s="67" t="s">
        <v>94</v>
      </c>
      <c r="KI7" s="67" t="s">
        <v>94</v>
      </c>
      <c r="KJ7" s="67" t="s">
        <v>94</v>
      </c>
      <c r="KK7" s="67" t="s">
        <v>94</v>
      </c>
      <c r="KL7" s="67" t="s">
        <v>94</v>
      </c>
      <c r="KM7" s="67" t="s">
        <v>94</v>
      </c>
      <c r="KN7" s="67" t="s">
        <v>94</v>
      </c>
      <c r="KO7" s="67" t="s">
        <v>94</v>
      </c>
      <c r="KP7" s="67" t="s">
        <v>94</v>
      </c>
      <c r="KQ7" s="67" t="s">
        <v>94</v>
      </c>
      <c r="KR7" s="67" t="s">
        <v>94</v>
      </c>
      <c r="KS7" s="67">
        <v>98.4</v>
      </c>
      <c r="KT7" s="67">
        <v>99.1</v>
      </c>
      <c r="KU7" s="67">
        <v>98.8</v>
      </c>
      <c r="KV7" s="69" t="s">
        <v>94</v>
      </c>
      <c r="KW7" s="67" t="s">
        <v>94</v>
      </c>
      <c r="KX7" s="67" t="s">
        <v>94</v>
      </c>
      <c r="KY7" s="67" t="s">
        <v>94</v>
      </c>
      <c r="KZ7" s="67" t="s">
        <v>94</v>
      </c>
      <c r="LA7" s="67" t="s">
        <v>94</v>
      </c>
      <c r="LB7" s="67" t="s">
        <v>94</v>
      </c>
      <c r="LC7" s="67" t="s">
        <v>94</v>
      </c>
      <c r="LD7" s="67">
        <v>12</v>
      </c>
      <c r="LE7" s="67">
        <v>14.5</v>
      </c>
      <c r="LF7" s="67">
        <v>14.9</v>
      </c>
      <c r="LG7" s="67" t="s">
        <v>94</v>
      </c>
      <c r="LH7" s="67" t="s">
        <v>94</v>
      </c>
      <c r="LI7" s="67" t="s">
        <v>94</v>
      </c>
      <c r="LJ7" s="67" t="s">
        <v>94</v>
      </c>
      <c r="LK7" s="67" t="s">
        <v>94</v>
      </c>
      <c r="LL7" s="67" t="s">
        <v>94</v>
      </c>
      <c r="LM7" s="67" t="s">
        <v>94</v>
      </c>
      <c r="LN7" s="67">
        <v>0.3</v>
      </c>
      <c r="LO7" s="67">
        <v>0.3</v>
      </c>
      <c r="LP7" s="67">
        <v>0.3</v>
      </c>
      <c r="LQ7" s="67" t="s">
        <v>94</v>
      </c>
      <c r="LR7" s="67" t="s">
        <v>94</v>
      </c>
      <c r="LS7" s="67" t="s">
        <v>94</v>
      </c>
      <c r="LT7" s="67" t="s">
        <v>94</v>
      </c>
      <c r="LU7" s="67" t="s">
        <v>94</v>
      </c>
      <c r="LV7" s="67" t="s">
        <v>94</v>
      </c>
      <c r="LW7" s="67" t="s">
        <v>94</v>
      </c>
      <c r="LX7" s="67">
        <v>197.2</v>
      </c>
      <c r="LY7" s="67">
        <v>184.6</v>
      </c>
      <c r="LZ7" s="67">
        <v>174.5</v>
      </c>
      <c r="MA7" s="67" t="s">
        <v>94</v>
      </c>
      <c r="MB7" s="67" t="s">
        <v>94</v>
      </c>
      <c r="MC7" s="67" t="s">
        <v>94</v>
      </c>
      <c r="MD7" s="67" t="s">
        <v>94</v>
      </c>
      <c r="ME7" s="67" t="s">
        <v>94</v>
      </c>
      <c r="MF7" s="67" t="s">
        <v>94</v>
      </c>
      <c r="MG7" s="67" t="s">
        <v>94</v>
      </c>
      <c r="MH7" s="67" t="s">
        <v>94</v>
      </c>
      <c r="MI7" s="67" t="s">
        <v>94</v>
      </c>
      <c r="MJ7" s="67" t="s">
        <v>94</v>
      </c>
      <c r="MK7" s="67" t="s">
        <v>94</v>
      </c>
      <c r="ML7" s="67" t="s">
        <v>94</v>
      </c>
      <c r="MM7" s="67" t="s">
        <v>94</v>
      </c>
      <c r="MN7" s="67" t="s">
        <v>94</v>
      </c>
      <c r="MO7" s="67" t="s">
        <v>94</v>
      </c>
      <c r="MP7" s="67" t="s">
        <v>94</v>
      </c>
      <c r="MQ7" s="67" t="s">
        <v>94</v>
      </c>
      <c r="MR7" s="67">
        <v>98.2</v>
      </c>
      <c r="MS7" s="67">
        <v>98.8</v>
      </c>
      <c r="MT7" s="67">
        <v>98.3</v>
      </c>
      <c r="MU7" s="67" t="s">
        <v>94</v>
      </c>
      <c r="MV7" s="67" t="s">
        <v>94</v>
      </c>
      <c r="MW7" s="67">
        <v>1</v>
      </c>
      <c r="MX7" s="67">
        <v>1</v>
      </c>
      <c r="MY7" s="67" t="s">
        <v>94</v>
      </c>
      <c r="MZ7" s="67" t="s">
        <v>94</v>
      </c>
      <c r="NA7" s="67" t="s">
        <v>94</v>
      </c>
      <c r="NB7" s="67" t="s">
        <v>94</v>
      </c>
      <c r="NC7" s="67" t="s">
        <v>94</v>
      </c>
      <c r="ND7" s="67" t="s">
        <v>94</v>
      </c>
      <c r="NE7" s="67" t="s">
        <v>94</v>
      </c>
      <c r="NF7" s="67" t="s">
        <v>94</v>
      </c>
      <c r="NG7" s="67" t="s">
        <v>94</v>
      </c>
      <c r="NH7" s="67" t="s">
        <v>94</v>
      </c>
      <c r="NI7" s="67" t="s">
        <v>94</v>
      </c>
      <c r="NJ7" s="67" t="s">
        <v>94</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57</v>
      </c>
      <c r="FB8" s="75"/>
      <c r="FC8" s="75"/>
      <c r="FD8" s="75"/>
      <c r="FE8" s="75"/>
      <c r="FF8" s="78"/>
      <c r="FG8" s="75"/>
      <c r="FH8" s="75"/>
      <c r="FI8" s="75" t="str">
        <f>FJ4</f>
        <v>修繕費比率（％）</v>
      </c>
      <c r="FJ8" s="75" t="b">
        <f>IF(SUM($M$6,$MU$7:$MX$7)=0,FALSE,TRUE)</f>
        <v>1</v>
      </c>
      <c r="FK8" s="92" t="s">
        <v>57</v>
      </c>
      <c r="FL8" s="75"/>
      <c r="FM8" s="75"/>
      <c r="FN8" s="75"/>
      <c r="FO8" s="75"/>
      <c r="FP8" s="75"/>
      <c r="FQ8" s="78"/>
      <c r="FR8" s="75"/>
      <c r="FS8" s="75" t="str">
        <f>FT4</f>
        <v>企業債残高対料金収入比率（％）</v>
      </c>
      <c r="FT8" s="75" t="b">
        <f>IF(SUM($M$6,$MU$7:$MX$7)=0,FALSE,TRUE)</f>
        <v>1</v>
      </c>
      <c r="FU8" s="92" t="s">
        <v>57</v>
      </c>
      <c r="FV8" s="75"/>
      <c r="FW8" s="75"/>
      <c r="FX8" s="75"/>
      <c r="FY8" s="75"/>
      <c r="FZ8" s="75"/>
      <c r="GA8" s="75"/>
      <c r="GB8" s="78"/>
      <c r="GC8" s="75" t="str">
        <f>GD4</f>
        <v>有形固定資産減価償却率（％）</v>
      </c>
      <c r="GD8" s="75" t="b">
        <v>0</v>
      </c>
      <c r="GE8" s="92" t="s">
        <v>6</v>
      </c>
      <c r="GF8" s="75"/>
      <c r="GG8" s="75"/>
      <c r="GH8" s="75"/>
      <c r="GI8" s="75"/>
      <c r="GJ8" s="75"/>
      <c r="GK8" s="75"/>
      <c r="GL8" s="75"/>
      <c r="GM8" s="75" t="str">
        <f>GN4</f>
        <v>FIT収入割合（％）</v>
      </c>
      <c r="GN8" s="75" t="b">
        <f>IF(SUM($M$6,$MU$7:$MX$7)=0,FALSE,TRUE)</f>
        <v>1</v>
      </c>
      <c r="GO8" s="92" t="s">
        <v>57</v>
      </c>
      <c r="GP8" s="75"/>
      <c r="GQ8" s="75"/>
      <c r="GR8" s="75"/>
      <c r="GS8" s="53"/>
      <c r="GT8" s="53"/>
      <c r="GU8" s="53"/>
      <c r="GV8" s="53"/>
      <c r="GW8" s="75" t="str">
        <f>GX5</f>
        <v>最大出力合計</v>
      </c>
      <c r="GX8" s="75" t="str">
        <f>GY4</f>
        <v>設備利用率（％）</v>
      </c>
      <c r="GY8" s="75" t="b">
        <f>IF(SUM($N$7,$MY$7:$NB$7)=0,FALSE,TRUE)</f>
        <v>0</v>
      </c>
      <c r="GZ8" s="92" t="s">
        <v>57</v>
      </c>
      <c r="HA8" s="75"/>
      <c r="HB8" s="75"/>
      <c r="HC8" s="75"/>
      <c r="HD8" s="75"/>
      <c r="HE8" s="78"/>
      <c r="HF8" s="75"/>
      <c r="HG8" s="75"/>
      <c r="HH8" s="75" t="str">
        <f>HI4</f>
        <v>修繕費比率（％）</v>
      </c>
      <c r="HI8" s="75" t="b">
        <f>IF(SUM($N$7,$MY$7:$NB$7)=0,FALSE,TRUE)</f>
        <v>0</v>
      </c>
      <c r="HJ8" s="92" t="s">
        <v>57</v>
      </c>
      <c r="HK8" s="75"/>
      <c r="HL8" s="75"/>
      <c r="HM8" s="75"/>
      <c r="HN8" s="75"/>
      <c r="HO8" s="75"/>
      <c r="HP8" s="78"/>
      <c r="HQ8" s="75"/>
      <c r="HR8" s="75" t="str">
        <f>HS4</f>
        <v>企業債残高対料金収入比率（％）</v>
      </c>
      <c r="HS8" s="75" t="b">
        <f>IF(SUM($N$7,$MY$7:$NB$7)=0,FALSE,TRUE)</f>
        <v>0</v>
      </c>
      <c r="HT8" s="92" t="s">
        <v>57</v>
      </c>
      <c r="HU8" s="75"/>
      <c r="HV8" s="75"/>
      <c r="HW8" s="75"/>
      <c r="HX8" s="75"/>
      <c r="HY8" s="75"/>
      <c r="HZ8" s="75"/>
      <c r="IA8" s="78"/>
      <c r="IB8" s="75" t="str">
        <f>IC4</f>
        <v>有形固定資産減価償却率（％）</v>
      </c>
      <c r="IC8" s="75" t="b">
        <v>0</v>
      </c>
      <c r="ID8" s="92" t="s">
        <v>6</v>
      </c>
      <c r="IE8" s="75"/>
      <c r="IF8" s="75"/>
      <c r="IG8" s="75"/>
      <c r="IH8" s="75"/>
      <c r="II8" s="75"/>
      <c r="IJ8" s="75"/>
      <c r="IK8" s="75"/>
      <c r="IL8" s="75" t="str">
        <f>IM4</f>
        <v>FIT収入割合（％）</v>
      </c>
      <c r="IM8" s="75" t="b">
        <f>IF(SUM($N$7,$MY$7:$NB$7)=0,FALSE,TRUE)</f>
        <v>0</v>
      </c>
      <c r="IN8" s="92" t="s">
        <v>57</v>
      </c>
      <c r="IO8" s="75"/>
      <c r="IP8" s="75"/>
      <c r="IQ8" s="75"/>
      <c r="IR8" s="53"/>
      <c r="IS8" s="53"/>
      <c r="IT8" s="53"/>
      <c r="IU8" s="53"/>
      <c r="IV8" s="75" t="str">
        <f>IW5</f>
        <v>最大出力合計</v>
      </c>
      <c r="IW8" s="75" t="str">
        <f>IX4</f>
        <v>設備利用率（％）</v>
      </c>
      <c r="IX8" s="75" t="b">
        <f>IF(SUM($O$7,$NC$7:$NF$7)=0,FALSE,TRUE)</f>
        <v>0</v>
      </c>
      <c r="IY8" s="92" t="s">
        <v>57</v>
      </c>
      <c r="IZ8" s="75"/>
      <c r="JA8" s="75"/>
      <c r="JB8" s="75"/>
      <c r="JC8" s="75"/>
      <c r="JD8" s="78"/>
      <c r="JE8" s="75"/>
      <c r="JF8" s="75"/>
      <c r="JG8" s="75" t="str">
        <f>JH4</f>
        <v>修繕費比率（％）</v>
      </c>
      <c r="JH8" s="75" t="b">
        <f>IF(SUM($O$7,$NC$7:$NF$7)=0,FALSE,TRUE)</f>
        <v>0</v>
      </c>
      <c r="JI8" s="92" t="s">
        <v>57</v>
      </c>
      <c r="JJ8" s="75"/>
      <c r="JK8" s="75"/>
      <c r="JL8" s="75"/>
      <c r="JM8" s="75"/>
      <c r="JN8" s="75"/>
      <c r="JO8" s="78"/>
      <c r="JP8" s="75"/>
      <c r="JQ8" s="75" t="str">
        <f>JR4</f>
        <v>企業債残高対料金収入比率（％）</v>
      </c>
      <c r="JR8" s="75" t="b">
        <f>IF(SUM($O$7,$NC$7:$NF$7)=0,FALSE,TRUE)</f>
        <v>0</v>
      </c>
      <c r="JS8" s="92" t="s">
        <v>57</v>
      </c>
      <c r="JT8" s="75"/>
      <c r="JU8" s="75"/>
      <c r="JV8" s="75"/>
      <c r="JW8" s="75"/>
      <c r="JX8" s="75"/>
      <c r="JY8" s="75"/>
      <c r="JZ8" s="78"/>
      <c r="KA8" s="75" t="str">
        <f>KB4</f>
        <v>有形固定資産減価償却率（％）</v>
      </c>
      <c r="KB8" s="75" t="b">
        <v>0</v>
      </c>
      <c r="KC8" s="92" t="s">
        <v>6</v>
      </c>
      <c r="KD8" s="75"/>
      <c r="KE8" s="75"/>
      <c r="KF8" s="75"/>
      <c r="KG8" s="75"/>
      <c r="KH8" s="75"/>
      <c r="KI8" s="75"/>
      <c r="KJ8" s="75"/>
      <c r="KK8" s="75" t="str">
        <f>KL4</f>
        <v>FIT収入割合（％）</v>
      </c>
      <c r="KL8" s="75" t="b">
        <f>IF(SUM($O$7,$NC$7:$NF$7)=0,FALSE,TRUE)</f>
        <v>0</v>
      </c>
      <c r="KM8" s="92" t="s">
        <v>57</v>
      </c>
      <c r="KN8" s="75"/>
      <c r="KO8" s="75"/>
      <c r="KP8" s="75"/>
      <c r="KQ8" s="53"/>
      <c r="KR8" s="53"/>
      <c r="KS8" s="53"/>
      <c r="KT8" s="53"/>
      <c r="KU8" s="75" t="str">
        <f>KV5</f>
        <v>最大出力合計</v>
      </c>
      <c r="KV8" s="75" t="str">
        <f>KW4</f>
        <v>設備利用率（％）</v>
      </c>
      <c r="KW8" s="75" t="b">
        <f>IF(SUM($P$7,$NG$7:$NJ$7)=0,FALSE,TRUE)</f>
        <v>0</v>
      </c>
      <c r="KX8" s="92" t="s">
        <v>57</v>
      </c>
      <c r="KY8" s="75"/>
      <c r="KZ8" s="75"/>
      <c r="LA8" s="75"/>
      <c r="LB8" s="75"/>
      <c r="LC8" s="78"/>
      <c r="LD8" s="75"/>
      <c r="LE8" s="75"/>
      <c r="LF8" s="75" t="str">
        <f>LG4</f>
        <v>修繕費比率（％）</v>
      </c>
      <c r="LG8" s="75" t="b">
        <f>IF(SUM($P$7,$NG$7:$NJ$7)=0,FALSE,TRUE)</f>
        <v>0</v>
      </c>
      <c r="LH8" s="92" t="s">
        <v>57</v>
      </c>
      <c r="LI8" s="75"/>
      <c r="LJ8" s="75"/>
      <c r="LK8" s="75"/>
      <c r="LL8" s="75"/>
      <c r="LM8" s="75"/>
      <c r="LN8" s="78"/>
      <c r="LO8" s="75"/>
      <c r="LP8" s="75" t="str">
        <f>LQ4</f>
        <v>企業債残高対料金収入比率（％）</v>
      </c>
      <c r="LQ8" s="75" t="b">
        <f>IF(SUM($P$7,$NG$7:$NJ$7)=0,FALSE,TRUE)</f>
        <v>0</v>
      </c>
      <c r="LR8" s="92" t="s">
        <v>57</v>
      </c>
      <c r="LS8" s="75"/>
      <c r="LT8" s="75"/>
      <c r="LU8" s="75"/>
      <c r="LV8" s="75"/>
      <c r="LW8" s="75"/>
      <c r="LX8" s="75"/>
      <c r="LY8" s="78"/>
      <c r="LZ8" s="75" t="str">
        <f>MA4</f>
        <v>有形固定資産減価償却率（％）</v>
      </c>
      <c r="MA8" s="75" t="b">
        <v>0</v>
      </c>
      <c r="MB8" s="92" t="s">
        <v>6</v>
      </c>
      <c r="MC8" s="75"/>
      <c r="MD8" s="75"/>
      <c r="ME8" s="75"/>
      <c r="MF8" s="75"/>
      <c r="MG8" s="75"/>
      <c r="MH8" s="75"/>
      <c r="MI8" s="75"/>
      <c r="MJ8" s="75" t="str">
        <f>MK4</f>
        <v>FIT収入割合（％）</v>
      </c>
      <c r="MK8" s="75" t="b">
        <f>IF(SUM($P$7,$NG$7:$NJ$7)=0,FALSE,TRUE)</f>
        <v>0</v>
      </c>
      <c r="ML8" s="92" t="s">
        <v>57</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105</v>
      </c>
      <c r="C9" s="54" t="s">
        <v>61</v>
      </c>
      <c r="D9" s="54" t="s">
        <v>171</v>
      </c>
      <c r="E9" s="54" t="s">
        <v>48</v>
      </c>
      <c r="F9" s="54" t="s">
        <v>161</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198</v>
      </c>
      <c r="AY9" s="53"/>
      <c r="AZ9" s="53"/>
      <c r="BA9" s="53"/>
      <c r="BB9" s="53"/>
      <c r="BC9" s="53"/>
      <c r="BD9" s="53"/>
      <c r="BE9" s="75"/>
      <c r="BF9" s="75"/>
      <c r="BG9" s="75"/>
      <c r="BH9" s="75"/>
      <c r="BI9" s="75" t="s">
        <v>198</v>
      </c>
      <c r="BJ9" s="53"/>
      <c r="BK9" s="53"/>
      <c r="BL9" s="53"/>
      <c r="BM9" s="53"/>
      <c r="BN9" s="53"/>
      <c r="BO9" s="53"/>
      <c r="BP9" s="75"/>
      <c r="BQ9" s="75"/>
      <c r="BR9" s="75"/>
      <c r="BS9" s="75"/>
      <c r="BT9" s="75" t="s">
        <v>198</v>
      </c>
      <c r="BU9" s="53"/>
      <c r="BV9" s="53"/>
      <c r="BW9" s="53"/>
      <c r="BX9" s="53"/>
      <c r="BY9" s="53"/>
      <c r="BZ9" s="53"/>
      <c r="CA9" s="75"/>
      <c r="CB9" s="75"/>
      <c r="CC9" s="75"/>
      <c r="CD9" s="75"/>
      <c r="CE9" s="75" t="s">
        <v>198</v>
      </c>
      <c r="CF9" s="53"/>
      <c r="CG9" s="53"/>
      <c r="CH9" s="53"/>
      <c r="CI9" s="53"/>
      <c r="CJ9" s="53"/>
      <c r="CK9" s="53"/>
      <c r="CL9" s="75"/>
      <c r="CM9" s="75"/>
      <c r="CN9" s="75"/>
      <c r="CO9" s="75" t="s">
        <v>198</v>
      </c>
      <c r="CP9" s="53"/>
      <c r="CQ9" s="53"/>
      <c r="CR9" s="53"/>
      <c r="CS9" s="53"/>
      <c r="CT9" s="53"/>
      <c r="CU9" s="75"/>
      <c r="CV9" s="53"/>
      <c r="CW9" s="75"/>
      <c r="CX9" s="75"/>
      <c r="CY9" s="96" t="str">
        <f>"（最大出力合計"&amp;TEXT(CZ7,"#,##0")&amp;"kW）"</f>
        <v>（最大出力合計29kW）</v>
      </c>
      <c r="CZ9" s="75" t="s">
        <v>198</v>
      </c>
      <c r="DA9" s="53"/>
      <c r="DB9" s="53"/>
      <c r="DC9" s="53"/>
      <c r="DD9" s="53"/>
      <c r="DE9" s="53"/>
      <c r="DF9" s="75"/>
      <c r="DG9" s="53"/>
      <c r="DH9" s="75"/>
      <c r="DI9" s="75"/>
      <c r="DJ9" s="75" t="s">
        <v>198</v>
      </c>
      <c r="DK9" s="53"/>
      <c r="DL9" s="53"/>
      <c r="DM9" s="53"/>
      <c r="DN9" s="53"/>
      <c r="DO9" s="53"/>
      <c r="DP9" s="75"/>
      <c r="DQ9" s="75"/>
      <c r="DR9" s="53"/>
      <c r="DS9" s="75"/>
      <c r="DT9" s="75" t="s">
        <v>198</v>
      </c>
      <c r="DU9" s="53"/>
      <c r="DV9" s="53"/>
      <c r="DW9" s="53"/>
      <c r="DX9" s="53"/>
      <c r="DY9" s="53"/>
      <c r="DZ9" s="75"/>
      <c r="EA9" s="75"/>
      <c r="EB9" s="75"/>
      <c r="EC9" s="53"/>
      <c r="ED9" s="75" t="s">
        <v>198</v>
      </c>
      <c r="EE9" s="53"/>
      <c r="EF9" s="53"/>
      <c r="EG9" s="53"/>
      <c r="EH9" s="53"/>
      <c r="EI9" s="53"/>
      <c r="EJ9" s="75"/>
      <c r="EK9" s="75"/>
      <c r="EL9" s="75"/>
      <c r="EM9" s="75"/>
      <c r="EN9" s="75" t="s">
        <v>198</v>
      </c>
      <c r="EO9" s="53"/>
      <c r="EP9" s="53"/>
      <c r="EQ9" s="53"/>
      <c r="ER9" s="53"/>
      <c r="ES9" s="53"/>
      <c r="ET9" s="53"/>
      <c r="EU9" s="53"/>
      <c r="EV9" s="53"/>
      <c r="EW9" s="53"/>
      <c r="EX9" s="96" t="str">
        <f>"（最大出力合計"&amp;TEXT(EY7,"#,##0")&amp;"kW）"</f>
        <v>（最大出力合計29kW）</v>
      </c>
      <c r="EY9" s="75" t="s">
        <v>198</v>
      </c>
      <c r="EZ9" s="53"/>
      <c r="FA9" s="53"/>
      <c r="FB9" s="53"/>
      <c r="FC9" s="53"/>
      <c r="FD9" s="53"/>
      <c r="FE9" s="75"/>
      <c r="FF9" s="53"/>
      <c r="FG9" s="75"/>
      <c r="FH9" s="75"/>
      <c r="FI9" s="75" t="s">
        <v>198</v>
      </c>
      <c r="FJ9" s="53"/>
      <c r="FK9" s="53"/>
      <c r="FL9" s="53"/>
      <c r="FM9" s="53"/>
      <c r="FN9" s="53"/>
      <c r="FO9" s="75"/>
      <c r="FP9" s="75"/>
      <c r="FQ9" s="53"/>
      <c r="FR9" s="75"/>
      <c r="FS9" s="75" t="s">
        <v>198</v>
      </c>
      <c r="FT9" s="53"/>
      <c r="FU9" s="53"/>
      <c r="FV9" s="53"/>
      <c r="FW9" s="53"/>
      <c r="FX9" s="53"/>
      <c r="FY9" s="75"/>
      <c r="FZ9" s="75"/>
      <c r="GA9" s="75"/>
      <c r="GB9" s="53"/>
      <c r="GC9" s="75" t="s">
        <v>198</v>
      </c>
      <c r="GD9" s="53"/>
      <c r="GE9" s="53"/>
      <c r="GF9" s="53"/>
      <c r="GG9" s="53"/>
      <c r="GH9" s="53"/>
      <c r="GI9" s="75"/>
      <c r="GJ9" s="75"/>
      <c r="GK9" s="75"/>
      <c r="GL9" s="75"/>
      <c r="GM9" s="75" t="s">
        <v>198</v>
      </c>
      <c r="GN9" s="53"/>
      <c r="GO9" s="53"/>
      <c r="GP9" s="53"/>
      <c r="GQ9" s="53"/>
      <c r="GR9" s="53"/>
      <c r="GS9" s="53"/>
      <c r="GT9" s="53"/>
      <c r="GU9" s="53"/>
      <c r="GV9" s="53"/>
      <c r="GW9" s="96" t="str">
        <f>"（最大出力合計"&amp;TEXT(GX7,"#,##0")&amp;"kW）"</f>
        <v>（最大出力合計-kW）</v>
      </c>
      <c r="GX9" s="75" t="s">
        <v>198</v>
      </c>
      <c r="GY9" s="53"/>
      <c r="GZ9" s="53"/>
      <c r="HA9" s="53"/>
      <c r="HB9" s="53"/>
      <c r="HC9" s="53"/>
      <c r="HD9" s="75"/>
      <c r="HE9" s="53"/>
      <c r="HF9" s="75"/>
      <c r="HG9" s="75"/>
      <c r="HH9" s="75" t="s">
        <v>198</v>
      </c>
      <c r="HI9" s="53"/>
      <c r="HJ9" s="53"/>
      <c r="HK9" s="53"/>
      <c r="HL9" s="53"/>
      <c r="HM9" s="53"/>
      <c r="HN9" s="75"/>
      <c r="HO9" s="75"/>
      <c r="HP9" s="53"/>
      <c r="HQ9" s="75"/>
      <c r="HR9" s="75" t="s">
        <v>198</v>
      </c>
      <c r="HS9" s="53"/>
      <c r="HT9" s="53"/>
      <c r="HU9" s="53"/>
      <c r="HV9" s="53"/>
      <c r="HW9" s="53"/>
      <c r="HX9" s="75"/>
      <c r="HY9" s="75"/>
      <c r="HZ9" s="75"/>
      <c r="IA9" s="53"/>
      <c r="IB9" s="75" t="s">
        <v>198</v>
      </c>
      <c r="IC9" s="53"/>
      <c r="ID9" s="53"/>
      <c r="IE9" s="53"/>
      <c r="IF9" s="53"/>
      <c r="IG9" s="53"/>
      <c r="IH9" s="75"/>
      <c r="II9" s="75"/>
      <c r="IJ9" s="75"/>
      <c r="IK9" s="75"/>
      <c r="IL9" s="75" t="s">
        <v>198</v>
      </c>
      <c r="IM9" s="53"/>
      <c r="IN9" s="53"/>
      <c r="IO9" s="53"/>
      <c r="IP9" s="53"/>
      <c r="IQ9" s="53"/>
      <c r="IR9" s="53"/>
      <c r="IS9" s="53"/>
      <c r="IT9" s="53"/>
      <c r="IU9" s="53"/>
      <c r="IV9" s="96" t="str">
        <f>"（最大出力合計"&amp;TEXT(IW7,"#,##0")&amp;"kW）"</f>
        <v>（最大出力合計-kW）</v>
      </c>
      <c r="IW9" s="75" t="s">
        <v>198</v>
      </c>
      <c r="IX9" s="53"/>
      <c r="IY9" s="53"/>
      <c r="IZ9" s="53"/>
      <c r="JA9" s="53"/>
      <c r="JB9" s="53"/>
      <c r="JC9" s="75"/>
      <c r="JD9" s="53"/>
      <c r="JE9" s="75"/>
      <c r="JF9" s="75"/>
      <c r="JG9" s="75" t="s">
        <v>198</v>
      </c>
      <c r="JH9" s="53"/>
      <c r="JI9" s="53"/>
      <c r="JJ9" s="53"/>
      <c r="JK9" s="53"/>
      <c r="JL9" s="53"/>
      <c r="JM9" s="75"/>
      <c r="JN9" s="75"/>
      <c r="JO9" s="53"/>
      <c r="JP9" s="75"/>
      <c r="JQ9" s="75" t="s">
        <v>198</v>
      </c>
      <c r="JR9" s="53"/>
      <c r="JS9" s="53"/>
      <c r="JT9" s="53"/>
      <c r="JU9" s="53"/>
      <c r="JV9" s="53"/>
      <c r="JW9" s="75"/>
      <c r="JX9" s="75"/>
      <c r="JY9" s="75"/>
      <c r="JZ9" s="53"/>
      <c r="KA9" s="75" t="s">
        <v>198</v>
      </c>
      <c r="KB9" s="53"/>
      <c r="KC9" s="53"/>
      <c r="KD9" s="53"/>
      <c r="KE9" s="53"/>
      <c r="KF9" s="53"/>
      <c r="KG9" s="75"/>
      <c r="KH9" s="75"/>
      <c r="KI9" s="75"/>
      <c r="KJ9" s="75"/>
      <c r="KK9" s="75" t="s">
        <v>198</v>
      </c>
      <c r="KL9" s="53"/>
      <c r="KM9" s="53"/>
      <c r="KN9" s="53"/>
      <c r="KO9" s="53"/>
      <c r="KP9" s="53"/>
      <c r="KQ9" s="53"/>
      <c r="KR9" s="53"/>
      <c r="KS9" s="53"/>
      <c r="KT9" s="53"/>
      <c r="KU9" s="96" t="str">
        <f>"（最大出力合計"&amp;TEXT(KV7,"#,##0")&amp;"kW）"</f>
        <v>（最大出力合計-kW）</v>
      </c>
      <c r="KV9" s="75" t="s">
        <v>198</v>
      </c>
      <c r="KW9" s="53"/>
      <c r="KX9" s="53"/>
      <c r="KY9" s="53"/>
      <c r="KZ9" s="53"/>
      <c r="LA9" s="53"/>
      <c r="LB9" s="75"/>
      <c r="LC9" s="53"/>
      <c r="LD9" s="75"/>
      <c r="LE9" s="75"/>
      <c r="LF9" s="75" t="s">
        <v>198</v>
      </c>
      <c r="LG9" s="53"/>
      <c r="LH9" s="53"/>
      <c r="LI9" s="53"/>
      <c r="LJ9" s="53"/>
      <c r="LK9" s="53"/>
      <c r="LL9" s="75"/>
      <c r="LM9" s="75"/>
      <c r="LN9" s="53"/>
      <c r="LO9" s="75"/>
      <c r="LP9" s="75" t="s">
        <v>198</v>
      </c>
      <c r="LQ9" s="53"/>
      <c r="LR9" s="53"/>
      <c r="LS9" s="53"/>
      <c r="LT9" s="53"/>
      <c r="LU9" s="53"/>
      <c r="LV9" s="75"/>
      <c r="LW9" s="75"/>
      <c r="LX9" s="75"/>
      <c r="LY9" s="53"/>
      <c r="LZ9" s="75" t="s">
        <v>198</v>
      </c>
      <c r="MA9" s="53"/>
      <c r="MB9" s="53"/>
      <c r="MC9" s="53"/>
      <c r="MD9" s="53"/>
      <c r="ME9" s="53"/>
      <c r="MF9" s="75"/>
      <c r="MG9" s="75"/>
      <c r="MH9" s="75"/>
      <c r="MI9" s="75"/>
      <c r="MJ9" s="75" t="s">
        <v>198</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9</v>
      </c>
      <c r="B10" s="55">
        <f>DATEVALUE($B$6-4&amp;"年1月1日")</f>
        <v>41275</v>
      </c>
      <c r="C10" s="55">
        <f>DATEVALUE($B$6-3&amp;"年1月1日")</f>
        <v>41640</v>
      </c>
      <c r="D10" s="55">
        <f>DATEVALUE($B$6-2&amp;"年1月1日")</f>
        <v>42005</v>
      </c>
      <c r="E10" s="55">
        <f>DATEVALUE($B$6-1&amp;"年1月1日")</f>
        <v>42370</v>
      </c>
      <c r="F10" s="55">
        <f>DATEVALUE($B$6&amp;"年1月1日")</f>
        <v>42736</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f>$B$10</f>
        <v>41275</v>
      </c>
      <c r="AZ10" s="87">
        <f>$C$10</f>
        <v>41640</v>
      </c>
      <c r="BA10" s="87">
        <f>$D$10</f>
        <v>42005</v>
      </c>
      <c r="BB10" s="87">
        <f>$E$10</f>
        <v>42370</v>
      </c>
      <c r="BC10" s="87">
        <f>$F$10</f>
        <v>42736</v>
      </c>
      <c r="BD10" s="53"/>
      <c r="BE10" s="53"/>
      <c r="BF10" s="53"/>
      <c r="BG10" s="53"/>
      <c r="BH10" s="53"/>
      <c r="BI10" s="75"/>
      <c r="BJ10" s="87">
        <f>$B$10</f>
        <v>41275</v>
      </c>
      <c r="BK10" s="87">
        <f>$C$10</f>
        <v>41640</v>
      </c>
      <c r="BL10" s="87">
        <f>$D$10</f>
        <v>42005</v>
      </c>
      <c r="BM10" s="87">
        <f>$E$10</f>
        <v>42370</v>
      </c>
      <c r="BN10" s="87">
        <f>$F$10</f>
        <v>42736</v>
      </c>
      <c r="BO10" s="53"/>
      <c r="BP10" s="53"/>
      <c r="BQ10" s="53"/>
      <c r="BR10" s="53"/>
      <c r="BS10" s="53"/>
      <c r="BT10" s="75"/>
      <c r="BU10" s="87">
        <f>$B$10</f>
        <v>41275</v>
      </c>
      <c r="BV10" s="87">
        <f>$C$10</f>
        <v>41640</v>
      </c>
      <c r="BW10" s="87">
        <f>$D$10</f>
        <v>42005</v>
      </c>
      <c r="BX10" s="87">
        <f>$E$10</f>
        <v>42370</v>
      </c>
      <c r="BY10" s="87">
        <f>$F$10</f>
        <v>42736</v>
      </c>
      <c r="BZ10" s="53"/>
      <c r="CA10" s="53"/>
      <c r="CB10" s="53"/>
      <c r="CC10" s="53"/>
      <c r="CD10" s="53"/>
      <c r="CE10" s="75"/>
      <c r="CF10" s="87">
        <f>$B$10</f>
        <v>41275</v>
      </c>
      <c r="CG10" s="87">
        <f>$C$10</f>
        <v>41640</v>
      </c>
      <c r="CH10" s="87">
        <f>$D$10</f>
        <v>42005</v>
      </c>
      <c r="CI10" s="87">
        <f>$E$10</f>
        <v>42370</v>
      </c>
      <c r="CJ10" s="87">
        <f>$F$10</f>
        <v>42736</v>
      </c>
      <c r="CK10" s="53"/>
      <c r="CL10" s="53"/>
      <c r="CM10" s="53"/>
      <c r="CN10" s="53"/>
      <c r="CO10" s="75"/>
      <c r="CP10" s="87">
        <f>$B$10</f>
        <v>41275</v>
      </c>
      <c r="CQ10" s="87">
        <f>$C$10</f>
        <v>41640</v>
      </c>
      <c r="CR10" s="87">
        <f>$D$10</f>
        <v>42005</v>
      </c>
      <c r="CS10" s="87">
        <f>$E$10</f>
        <v>42370</v>
      </c>
      <c r="CT10" s="87">
        <f>$F$10</f>
        <v>42736</v>
      </c>
      <c r="CU10" s="53"/>
      <c r="CV10" s="53"/>
      <c r="CW10" s="53"/>
      <c r="CX10" s="53"/>
      <c r="CY10" s="53"/>
      <c r="CZ10" s="75"/>
      <c r="DA10" s="87">
        <f>$B$10</f>
        <v>41275</v>
      </c>
      <c r="DB10" s="87">
        <f>$C$10</f>
        <v>41640</v>
      </c>
      <c r="DC10" s="87">
        <f>$D$10</f>
        <v>42005</v>
      </c>
      <c r="DD10" s="87">
        <f>$E$10</f>
        <v>42370</v>
      </c>
      <c r="DE10" s="87">
        <f>$F$10</f>
        <v>42736</v>
      </c>
      <c r="DF10" s="53"/>
      <c r="DG10" s="53"/>
      <c r="DH10" s="53"/>
      <c r="DI10" s="53"/>
      <c r="DJ10" s="75"/>
      <c r="DK10" s="87">
        <f>$B$10</f>
        <v>41275</v>
      </c>
      <c r="DL10" s="87">
        <f>$C$10</f>
        <v>41640</v>
      </c>
      <c r="DM10" s="87">
        <f>$D$10</f>
        <v>42005</v>
      </c>
      <c r="DN10" s="87">
        <f>$E$10</f>
        <v>42370</v>
      </c>
      <c r="DO10" s="87">
        <f>$F$10</f>
        <v>42736</v>
      </c>
      <c r="DP10" s="53"/>
      <c r="DQ10" s="53"/>
      <c r="DR10" s="53"/>
      <c r="DS10" s="53"/>
      <c r="DT10" s="75"/>
      <c r="DU10" s="87">
        <f>$B$10</f>
        <v>41275</v>
      </c>
      <c r="DV10" s="87">
        <f>$C$10</f>
        <v>41640</v>
      </c>
      <c r="DW10" s="87">
        <f>$D$10</f>
        <v>42005</v>
      </c>
      <c r="DX10" s="87">
        <f>$E$10</f>
        <v>42370</v>
      </c>
      <c r="DY10" s="87">
        <f>$F$10</f>
        <v>42736</v>
      </c>
      <c r="DZ10" s="53"/>
      <c r="EA10" s="53"/>
      <c r="EB10" s="53"/>
      <c r="EC10" s="53"/>
      <c r="ED10" s="75"/>
      <c r="EE10" s="87">
        <f>$B$10</f>
        <v>41275</v>
      </c>
      <c r="EF10" s="87">
        <f>$C$10</f>
        <v>41640</v>
      </c>
      <c r="EG10" s="87">
        <f>$D$10</f>
        <v>42005</v>
      </c>
      <c r="EH10" s="87">
        <f>$E$10</f>
        <v>42370</v>
      </c>
      <c r="EI10" s="87">
        <f>$F$10</f>
        <v>42736</v>
      </c>
      <c r="EJ10" s="53"/>
      <c r="EK10" s="53"/>
      <c r="EL10" s="53"/>
      <c r="EM10" s="53"/>
      <c r="EN10" s="75"/>
      <c r="EO10" s="87">
        <f>$B$10</f>
        <v>41275</v>
      </c>
      <c r="EP10" s="87">
        <f>$C$10</f>
        <v>41640</v>
      </c>
      <c r="EQ10" s="87">
        <f>$D$10</f>
        <v>42005</v>
      </c>
      <c r="ER10" s="87">
        <f>$E$10</f>
        <v>42370</v>
      </c>
      <c r="ES10" s="87">
        <f>$F$10</f>
        <v>42736</v>
      </c>
      <c r="ET10" s="53"/>
      <c r="EU10" s="53"/>
      <c r="EV10" s="53"/>
      <c r="EW10" s="53"/>
      <c r="EX10" s="53"/>
      <c r="EY10" s="75"/>
      <c r="EZ10" s="87">
        <f>$B$10</f>
        <v>41275</v>
      </c>
      <c r="FA10" s="87">
        <f>$C$10</f>
        <v>41640</v>
      </c>
      <c r="FB10" s="87">
        <f>$D$10</f>
        <v>42005</v>
      </c>
      <c r="FC10" s="87">
        <f>$E$10</f>
        <v>42370</v>
      </c>
      <c r="FD10" s="87">
        <f>$F$10</f>
        <v>42736</v>
      </c>
      <c r="FE10" s="53"/>
      <c r="FF10" s="53"/>
      <c r="FG10" s="53"/>
      <c r="FH10" s="53"/>
      <c r="FI10" s="75"/>
      <c r="FJ10" s="87">
        <f>$B$10</f>
        <v>41275</v>
      </c>
      <c r="FK10" s="87">
        <f>$C$10</f>
        <v>41640</v>
      </c>
      <c r="FL10" s="87">
        <f>$D$10</f>
        <v>42005</v>
      </c>
      <c r="FM10" s="87">
        <f>$E$10</f>
        <v>42370</v>
      </c>
      <c r="FN10" s="87">
        <f>$F$10</f>
        <v>42736</v>
      </c>
      <c r="FO10" s="53"/>
      <c r="FP10" s="53"/>
      <c r="FQ10" s="53"/>
      <c r="FR10" s="53"/>
      <c r="FS10" s="75"/>
      <c r="FT10" s="87">
        <f>$B$10</f>
        <v>41275</v>
      </c>
      <c r="FU10" s="87">
        <f>$C$10</f>
        <v>41640</v>
      </c>
      <c r="FV10" s="87">
        <f>$D$10</f>
        <v>42005</v>
      </c>
      <c r="FW10" s="87">
        <f>$E$10</f>
        <v>42370</v>
      </c>
      <c r="FX10" s="87">
        <f>$F$10</f>
        <v>42736</v>
      </c>
      <c r="FY10" s="53"/>
      <c r="FZ10" s="53"/>
      <c r="GA10" s="53"/>
      <c r="GB10" s="53"/>
      <c r="GC10" s="75"/>
      <c r="GD10" s="87">
        <f>$B$10</f>
        <v>41275</v>
      </c>
      <c r="GE10" s="87">
        <f>$C$10</f>
        <v>41640</v>
      </c>
      <c r="GF10" s="87">
        <f>$D$10</f>
        <v>42005</v>
      </c>
      <c r="GG10" s="87">
        <f>$E$10</f>
        <v>42370</v>
      </c>
      <c r="GH10" s="87">
        <f>$F$10</f>
        <v>42736</v>
      </c>
      <c r="GI10" s="53"/>
      <c r="GJ10" s="53"/>
      <c r="GK10" s="53"/>
      <c r="GL10" s="53"/>
      <c r="GM10" s="75"/>
      <c r="GN10" s="87">
        <f>$B$10</f>
        <v>41275</v>
      </c>
      <c r="GO10" s="87">
        <f>$C$10</f>
        <v>41640</v>
      </c>
      <c r="GP10" s="87">
        <f>$D$10</f>
        <v>42005</v>
      </c>
      <c r="GQ10" s="87">
        <f>$E$10</f>
        <v>42370</v>
      </c>
      <c r="GR10" s="87">
        <f>$F$10</f>
        <v>42736</v>
      </c>
      <c r="GS10" s="53"/>
      <c r="GT10" s="53"/>
      <c r="GU10" s="53"/>
      <c r="GV10" s="53"/>
      <c r="GW10" s="53"/>
      <c r="GX10" s="75"/>
      <c r="GY10" s="87">
        <f>$B$10</f>
        <v>41275</v>
      </c>
      <c r="GZ10" s="87">
        <f>$C$10</f>
        <v>41640</v>
      </c>
      <c r="HA10" s="87">
        <f>$D$10</f>
        <v>42005</v>
      </c>
      <c r="HB10" s="87">
        <f>$E$10</f>
        <v>42370</v>
      </c>
      <c r="HC10" s="87">
        <f>$F$10</f>
        <v>42736</v>
      </c>
      <c r="HD10" s="53"/>
      <c r="HE10" s="53"/>
      <c r="HF10" s="53"/>
      <c r="HG10" s="53"/>
      <c r="HH10" s="75"/>
      <c r="HI10" s="87">
        <f>$B$10</f>
        <v>41275</v>
      </c>
      <c r="HJ10" s="87">
        <f>$C$10</f>
        <v>41640</v>
      </c>
      <c r="HK10" s="87">
        <f>$D$10</f>
        <v>42005</v>
      </c>
      <c r="HL10" s="87">
        <f>$E$10</f>
        <v>42370</v>
      </c>
      <c r="HM10" s="87">
        <f>$F$10</f>
        <v>42736</v>
      </c>
      <c r="HN10" s="53"/>
      <c r="HO10" s="53"/>
      <c r="HP10" s="53"/>
      <c r="HQ10" s="53"/>
      <c r="HR10" s="75"/>
      <c r="HS10" s="87">
        <f>$B$10</f>
        <v>41275</v>
      </c>
      <c r="HT10" s="87">
        <f>$C$10</f>
        <v>41640</v>
      </c>
      <c r="HU10" s="87">
        <f>$D$10</f>
        <v>42005</v>
      </c>
      <c r="HV10" s="87">
        <f>$E$10</f>
        <v>42370</v>
      </c>
      <c r="HW10" s="87">
        <f>$F$10</f>
        <v>42736</v>
      </c>
      <c r="HX10" s="53"/>
      <c r="HY10" s="53"/>
      <c r="HZ10" s="53"/>
      <c r="IA10" s="53"/>
      <c r="IB10" s="75"/>
      <c r="IC10" s="87">
        <f>$B$10</f>
        <v>41275</v>
      </c>
      <c r="ID10" s="87">
        <f>$C$10</f>
        <v>41640</v>
      </c>
      <c r="IE10" s="87">
        <f>$D$10</f>
        <v>42005</v>
      </c>
      <c r="IF10" s="87">
        <f>$E$10</f>
        <v>42370</v>
      </c>
      <c r="IG10" s="87">
        <f>$F$10</f>
        <v>42736</v>
      </c>
      <c r="IH10" s="53"/>
      <c r="II10" s="53"/>
      <c r="IJ10" s="53"/>
      <c r="IK10" s="53"/>
      <c r="IL10" s="75"/>
      <c r="IM10" s="87">
        <f>$B$10</f>
        <v>41275</v>
      </c>
      <c r="IN10" s="87">
        <f>$C$10</f>
        <v>41640</v>
      </c>
      <c r="IO10" s="87">
        <f>$D$10</f>
        <v>42005</v>
      </c>
      <c r="IP10" s="87">
        <f>$E$10</f>
        <v>42370</v>
      </c>
      <c r="IQ10" s="87">
        <f>$F$10</f>
        <v>42736</v>
      </c>
      <c r="IR10" s="53"/>
      <c r="IS10" s="53"/>
      <c r="IT10" s="53"/>
      <c r="IU10" s="53"/>
      <c r="IV10" s="53"/>
      <c r="IW10" s="75"/>
      <c r="IX10" s="87">
        <f>$B$10</f>
        <v>41275</v>
      </c>
      <c r="IY10" s="87">
        <f>$C$10</f>
        <v>41640</v>
      </c>
      <c r="IZ10" s="87">
        <f>$D$10</f>
        <v>42005</v>
      </c>
      <c r="JA10" s="87">
        <f>$E$10</f>
        <v>42370</v>
      </c>
      <c r="JB10" s="87">
        <f>$F$10</f>
        <v>42736</v>
      </c>
      <c r="JC10" s="53"/>
      <c r="JD10" s="53"/>
      <c r="JE10" s="53"/>
      <c r="JF10" s="53"/>
      <c r="JG10" s="75"/>
      <c r="JH10" s="87">
        <f>$B$10</f>
        <v>41275</v>
      </c>
      <c r="JI10" s="87">
        <f>$C$10</f>
        <v>41640</v>
      </c>
      <c r="JJ10" s="87">
        <f>$D$10</f>
        <v>42005</v>
      </c>
      <c r="JK10" s="87">
        <f>$E$10</f>
        <v>42370</v>
      </c>
      <c r="JL10" s="87">
        <f>$F$10</f>
        <v>42736</v>
      </c>
      <c r="JM10" s="53"/>
      <c r="JN10" s="53"/>
      <c r="JO10" s="53"/>
      <c r="JP10" s="53"/>
      <c r="JQ10" s="75"/>
      <c r="JR10" s="87">
        <f>$B$10</f>
        <v>41275</v>
      </c>
      <c r="JS10" s="87">
        <f>$C$10</f>
        <v>41640</v>
      </c>
      <c r="JT10" s="87">
        <f>$D$10</f>
        <v>42005</v>
      </c>
      <c r="JU10" s="87">
        <f>$E$10</f>
        <v>42370</v>
      </c>
      <c r="JV10" s="87">
        <f>$F$10</f>
        <v>42736</v>
      </c>
      <c r="JW10" s="53"/>
      <c r="JX10" s="53"/>
      <c r="JY10" s="53"/>
      <c r="JZ10" s="53"/>
      <c r="KA10" s="75"/>
      <c r="KB10" s="87">
        <f>$B$10</f>
        <v>41275</v>
      </c>
      <c r="KC10" s="87">
        <f>$C$10</f>
        <v>41640</v>
      </c>
      <c r="KD10" s="87">
        <f>$D$10</f>
        <v>42005</v>
      </c>
      <c r="KE10" s="87">
        <f>$E$10</f>
        <v>42370</v>
      </c>
      <c r="KF10" s="87">
        <f>$F$10</f>
        <v>42736</v>
      </c>
      <c r="KG10" s="53"/>
      <c r="KH10" s="53"/>
      <c r="KI10" s="53"/>
      <c r="KJ10" s="53"/>
      <c r="KK10" s="75"/>
      <c r="KL10" s="87">
        <f>$B$10</f>
        <v>41275</v>
      </c>
      <c r="KM10" s="87">
        <f>$C$10</f>
        <v>41640</v>
      </c>
      <c r="KN10" s="87">
        <f>$D$10</f>
        <v>42005</v>
      </c>
      <c r="KO10" s="87">
        <f>$E$10</f>
        <v>42370</v>
      </c>
      <c r="KP10" s="87">
        <f>$F$10</f>
        <v>42736</v>
      </c>
      <c r="KQ10" s="53"/>
      <c r="KR10" s="53"/>
      <c r="KS10" s="53"/>
      <c r="KT10" s="53"/>
      <c r="KU10" s="53"/>
      <c r="KV10" s="75"/>
      <c r="KW10" s="87">
        <f>$B$10</f>
        <v>41275</v>
      </c>
      <c r="KX10" s="87">
        <f>$C$10</f>
        <v>41640</v>
      </c>
      <c r="KY10" s="87">
        <f>$D$10</f>
        <v>42005</v>
      </c>
      <c r="KZ10" s="87">
        <f>$E$10</f>
        <v>42370</v>
      </c>
      <c r="LA10" s="87">
        <f>$F$10</f>
        <v>42736</v>
      </c>
      <c r="LB10" s="53"/>
      <c r="LC10" s="53"/>
      <c r="LD10" s="53"/>
      <c r="LE10" s="53"/>
      <c r="LF10" s="75"/>
      <c r="LG10" s="87">
        <f>$B$10</f>
        <v>41275</v>
      </c>
      <c r="LH10" s="87">
        <f>$C$10</f>
        <v>41640</v>
      </c>
      <c r="LI10" s="87">
        <f>$D$10</f>
        <v>42005</v>
      </c>
      <c r="LJ10" s="87">
        <f>$E$10</f>
        <v>42370</v>
      </c>
      <c r="LK10" s="87">
        <f>$F$10</f>
        <v>42736</v>
      </c>
      <c r="LL10" s="53"/>
      <c r="LM10" s="53"/>
      <c r="LN10" s="53"/>
      <c r="LO10" s="53"/>
      <c r="LP10" s="75"/>
      <c r="LQ10" s="87">
        <f>$B$10</f>
        <v>41275</v>
      </c>
      <c r="LR10" s="87">
        <f>$C$10</f>
        <v>41640</v>
      </c>
      <c r="LS10" s="87">
        <f>$D$10</f>
        <v>42005</v>
      </c>
      <c r="LT10" s="87">
        <f>$E$10</f>
        <v>42370</v>
      </c>
      <c r="LU10" s="87">
        <f>$F$10</f>
        <v>42736</v>
      </c>
      <c r="LV10" s="53"/>
      <c r="LW10" s="53"/>
      <c r="LX10" s="53"/>
      <c r="LY10" s="53"/>
      <c r="LZ10" s="75"/>
      <c r="MA10" s="87">
        <f>$B$10</f>
        <v>41275</v>
      </c>
      <c r="MB10" s="87">
        <f>$C$10</f>
        <v>41640</v>
      </c>
      <c r="MC10" s="87">
        <f>$D$10</f>
        <v>42005</v>
      </c>
      <c r="MD10" s="87">
        <f>$E$10</f>
        <v>42370</v>
      </c>
      <c r="ME10" s="87">
        <f>$F$10</f>
        <v>42736</v>
      </c>
      <c r="MF10" s="53"/>
      <c r="MG10" s="53"/>
      <c r="MH10" s="53"/>
      <c r="MI10" s="53"/>
      <c r="MJ10" s="75"/>
      <c r="MK10" s="87">
        <f>$B$10</f>
        <v>41275</v>
      </c>
      <c r="ML10" s="87">
        <f>$C$10</f>
        <v>41640</v>
      </c>
      <c r="MM10" s="87">
        <f>$D$10</f>
        <v>42005</v>
      </c>
      <c r="MN10" s="87">
        <f>$E$10</f>
        <v>42370</v>
      </c>
      <c r="MO10" s="87">
        <f>$F$10</f>
        <v>42736</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224</v>
      </c>
      <c r="AY11" s="88" t="str">
        <f>AY7</f>
        <v>-</v>
      </c>
      <c r="AZ11" s="88" t="str">
        <f>AZ7</f>
        <v>-</v>
      </c>
      <c r="BA11" s="88">
        <f>BA7</f>
        <v>116.8</v>
      </c>
      <c r="BB11" s="88">
        <f>BB7</f>
        <v>100.7</v>
      </c>
      <c r="BC11" s="88">
        <f>BC7</f>
        <v>105.1</v>
      </c>
      <c r="BD11" s="53"/>
      <c r="BE11" s="53"/>
      <c r="BF11" s="53"/>
      <c r="BG11" s="53"/>
      <c r="BH11" s="53"/>
      <c r="BI11" s="84" t="s">
        <v>224</v>
      </c>
      <c r="BJ11" s="88" t="str">
        <f>BJ7</f>
        <v>-</v>
      </c>
      <c r="BK11" s="88" t="str">
        <f>BK7</f>
        <v>-</v>
      </c>
      <c r="BL11" s="88">
        <f>BL7</f>
        <v>1322.4</v>
      </c>
      <c r="BM11" s="88">
        <f>BM7</f>
        <v>1001.2</v>
      </c>
      <c r="BN11" s="88">
        <f>BN7</f>
        <v>514.79999999999995</v>
      </c>
      <c r="BO11" s="53"/>
      <c r="BP11" s="53"/>
      <c r="BQ11" s="53"/>
      <c r="BR11" s="53"/>
      <c r="BS11" s="53"/>
      <c r="BT11" s="84" t="s">
        <v>224</v>
      </c>
      <c r="BU11" s="88" t="str">
        <f>BU7</f>
        <v>-</v>
      </c>
      <c r="BV11" s="88" t="str">
        <f>BV7</f>
        <v>-</v>
      </c>
      <c r="BW11" s="88" t="str">
        <f>BW7</f>
        <v>-</v>
      </c>
      <c r="BX11" s="88" t="str">
        <f>BX7</f>
        <v>-</v>
      </c>
      <c r="BY11" s="88" t="str">
        <f>BY7</f>
        <v>-</v>
      </c>
      <c r="BZ11" s="53"/>
      <c r="CA11" s="53"/>
      <c r="CB11" s="53"/>
      <c r="CC11" s="53"/>
      <c r="CD11" s="53"/>
      <c r="CE11" s="84" t="s">
        <v>224</v>
      </c>
      <c r="CF11" s="88" t="str">
        <f>CF7</f>
        <v>-</v>
      </c>
      <c r="CG11" s="88" t="str">
        <f>CG7</f>
        <v>-</v>
      </c>
      <c r="CH11" s="88">
        <f>CH7</f>
        <v>31483.200000000001</v>
      </c>
      <c r="CI11" s="88">
        <f>CI7</f>
        <v>41952.4</v>
      </c>
      <c r="CJ11" s="88">
        <f>CJ7</f>
        <v>35288.800000000003</v>
      </c>
      <c r="CK11" s="53"/>
      <c r="CL11" s="53"/>
      <c r="CM11" s="53"/>
      <c r="CN11" s="53"/>
      <c r="CO11" s="84" t="s">
        <v>224</v>
      </c>
      <c r="CP11" s="94" t="str">
        <f>CP7</f>
        <v>-</v>
      </c>
      <c r="CQ11" s="94" t="str">
        <f>CQ7</f>
        <v>-</v>
      </c>
      <c r="CR11" s="94">
        <f>CR7</f>
        <v>1262</v>
      </c>
      <c r="CS11" s="94">
        <f>CS7</f>
        <v>71</v>
      </c>
      <c r="CT11" s="94">
        <f>CT7</f>
        <v>415</v>
      </c>
      <c r="CU11" s="53"/>
      <c r="CV11" s="53"/>
      <c r="CW11" s="53"/>
      <c r="CX11" s="53"/>
      <c r="CY11" s="53"/>
      <c r="CZ11" s="84" t="s">
        <v>224</v>
      </c>
      <c r="DA11" s="88" t="str">
        <f>DA7</f>
        <v>-</v>
      </c>
      <c r="DB11" s="88" t="str">
        <f>DB7</f>
        <v>-</v>
      </c>
      <c r="DC11" s="88">
        <f>DC7</f>
        <v>94.2</v>
      </c>
      <c r="DD11" s="88">
        <f>DD7</f>
        <v>91.7</v>
      </c>
      <c r="DE11" s="88">
        <f>DE7</f>
        <v>92.1</v>
      </c>
      <c r="DF11" s="53"/>
      <c r="DG11" s="53"/>
      <c r="DH11" s="53"/>
      <c r="DI11" s="53"/>
      <c r="DJ11" s="84" t="s">
        <v>224</v>
      </c>
      <c r="DK11" s="88" t="str">
        <f>DK7</f>
        <v>-</v>
      </c>
      <c r="DL11" s="88" t="str">
        <f>DL7</f>
        <v>-</v>
      </c>
      <c r="DM11" s="88">
        <f>DM7</f>
        <v>0</v>
      </c>
      <c r="DN11" s="88">
        <f>DN7</f>
        <v>22.5</v>
      </c>
      <c r="DO11" s="88">
        <f>DO7</f>
        <v>8.6999999999999993</v>
      </c>
      <c r="DP11" s="53"/>
      <c r="DQ11" s="53"/>
      <c r="DR11" s="53"/>
      <c r="DS11" s="53"/>
      <c r="DT11" s="84" t="s">
        <v>224</v>
      </c>
      <c r="DU11" s="88" t="str">
        <f>DU7</f>
        <v>-</v>
      </c>
      <c r="DV11" s="88" t="str">
        <f>DV7</f>
        <v>-</v>
      </c>
      <c r="DW11" s="88">
        <f>DW7</f>
        <v>0</v>
      </c>
      <c r="DX11" s="88">
        <f>DX7</f>
        <v>0</v>
      </c>
      <c r="DY11" s="88">
        <f>DY7</f>
        <v>0</v>
      </c>
      <c r="DZ11" s="53"/>
      <c r="EA11" s="53"/>
      <c r="EB11" s="53"/>
      <c r="EC11" s="53"/>
      <c r="ED11" s="84" t="s">
        <v>224</v>
      </c>
      <c r="EE11" s="88" t="str">
        <f>EE7</f>
        <v>-</v>
      </c>
      <c r="EF11" s="88" t="str">
        <f>EF7</f>
        <v>-</v>
      </c>
      <c r="EG11" s="88" t="str">
        <f>EG7</f>
        <v>-</v>
      </c>
      <c r="EH11" s="88" t="str">
        <f>EH7</f>
        <v>-</v>
      </c>
      <c r="EI11" s="88" t="str">
        <f>EI7</f>
        <v>-</v>
      </c>
      <c r="EJ11" s="53"/>
      <c r="EK11" s="53"/>
      <c r="EL11" s="53"/>
      <c r="EM11" s="53"/>
      <c r="EN11" s="84" t="s">
        <v>224</v>
      </c>
      <c r="EO11" s="88" t="str">
        <f>EO7</f>
        <v>-</v>
      </c>
      <c r="EP11" s="88" t="str">
        <f>EP7</f>
        <v>-</v>
      </c>
      <c r="EQ11" s="88">
        <f>EQ7</f>
        <v>100</v>
      </c>
      <c r="ER11" s="88">
        <f>ER7</f>
        <v>100</v>
      </c>
      <c r="ES11" s="88">
        <f>ES7</f>
        <v>100</v>
      </c>
      <c r="ET11" s="53"/>
      <c r="EU11" s="53"/>
      <c r="EV11" s="53"/>
      <c r="EW11" s="53"/>
      <c r="EX11" s="53"/>
      <c r="EY11" s="84" t="s">
        <v>224</v>
      </c>
      <c r="EZ11" s="88" t="str">
        <f>EZ7</f>
        <v>-</v>
      </c>
      <c r="FA11" s="88" t="str">
        <f>FA7</f>
        <v>-</v>
      </c>
      <c r="FB11" s="88">
        <f>FB7</f>
        <v>94.2</v>
      </c>
      <c r="FC11" s="88">
        <f>FC7</f>
        <v>91.7</v>
      </c>
      <c r="FD11" s="88">
        <f>FD7</f>
        <v>92.1</v>
      </c>
      <c r="FE11" s="53"/>
      <c r="FF11" s="53"/>
      <c r="FG11" s="53"/>
      <c r="FH11" s="53"/>
      <c r="FI11" s="84" t="s">
        <v>224</v>
      </c>
      <c r="FJ11" s="88" t="str">
        <f>FJ7</f>
        <v>-</v>
      </c>
      <c r="FK11" s="88" t="str">
        <f>FK7</f>
        <v>-</v>
      </c>
      <c r="FL11" s="88">
        <f>FL7</f>
        <v>0</v>
      </c>
      <c r="FM11" s="88">
        <f>FM7</f>
        <v>22.5</v>
      </c>
      <c r="FN11" s="88">
        <f>FN7</f>
        <v>8.6999999999999993</v>
      </c>
      <c r="FO11" s="53"/>
      <c r="FP11" s="53"/>
      <c r="FQ11" s="53"/>
      <c r="FR11" s="53"/>
      <c r="FS11" s="84" t="s">
        <v>224</v>
      </c>
      <c r="FT11" s="88" t="str">
        <f>FT7</f>
        <v>-</v>
      </c>
      <c r="FU11" s="88" t="str">
        <f>FU7</f>
        <v>-</v>
      </c>
      <c r="FV11" s="88">
        <f>FV7</f>
        <v>0</v>
      </c>
      <c r="FW11" s="88">
        <f>FW7</f>
        <v>0</v>
      </c>
      <c r="FX11" s="88">
        <f>FX7</f>
        <v>0</v>
      </c>
      <c r="FY11" s="53"/>
      <c r="FZ11" s="53"/>
      <c r="GA11" s="53"/>
      <c r="GB11" s="53"/>
      <c r="GC11" s="84" t="s">
        <v>224</v>
      </c>
      <c r="GD11" s="88" t="str">
        <f>GD7</f>
        <v>-</v>
      </c>
      <c r="GE11" s="88" t="str">
        <f>GE7</f>
        <v>-</v>
      </c>
      <c r="GF11" s="88" t="str">
        <f>GF7</f>
        <v>-</v>
      </c>
      <c r="GG11" s="88" t="str">
        <f>GG7</f>
        <v>-</v>
      </c>
      <c r="GH11" s="88" t="str">
        <f>GH7</f>
        <v>-</v>
      </c>
      <c r="GI11" s="53"/>
      <c r="GJ11" s="53"/>
      <c r="GK11" s="53"/>
      <c r="GL11" s="53"/>
      <c r="GM11" s="84" t="s">
        <v>224</v>
      </c>
      <c r="GN11" s="88" t="str">
        <f>GN7</f>
        <v>-</v>
      </c>
      <c r="GO11" s="88" t="str">
        <f>GO7</f>
        <v>-</v>
      </c>
      <c r="GP11" s="88">
        <f>GP7</f>
        <v>100</v>
      </c>
      <c r="GQ11" s="88">
        <f>GQ7</f>
        <v>100</v>
      </c>
      <c r="GR11" s="88">
        <f>GR7</f>
        <v>100</v>
      </c>
      <c r="GS11" s="53"/>
      <c r="GT11" s="53"/>
      <c r="GU11" s="53"/>
      <c r="GV11" s="53"/>
      <c r="GW11" s="53"/>
      <c r="GX11" s="84" t="s">
        <v>224</v>
      </c>
      <c r="GY11" s="88" t="str">
        <f>GY7</f>
        <v>-</v>
      </c>
      <c r="GZ11" s="88" t="str">
        <f>GZ7</f>
        <v>-</v>
      </c>
      <c r="HA11" s="88" t="str">
        <f>HA7</f>
        <v>-</v>
      </c>
      <c r="HB11" s="88" t="str">
        <f>HB7</f>
        <v>-</v>
      </c>
      <c r="HC11" s="88" t="str">
        <f>HC7</f>
        <v>-</v>
      </c>
      <c r="HD11" s="53"/>
      <c r="HE11" s="53"/>
      <c r="HF11" s="53"/>
      <c r="HG11" s="53"/>
      <c r="HH11" s="84" t="s">
        <v>224</v>
      </c>
      <c r="HI11" s="88" t="str">
        <f>HI7</f>
        <v>-</v>
      </c>
      <c r="HJ11" s="88" t="str">
        <f>HJ7</f>
        <v>-</v>
      </c>
      <c r="HK11" s="88" t="str">
        <f>HK7</f>
        <v>-</v>
      </c>
      <c r="HL11" s="88" t="str">
        <f>HL7</f>
        <v>-</v>
      </c>
      <c r="HM11" s="88" t="str">
        <f>HM7</f>
        <v>-</v>
      </c>
      <c r="HN11" s="53"/>
      <c r="HO11" s="53"/>
      <c r="HP11" s="53"/>
      <c r="HQ11" s="53"/>
      <c r="HR11" s="84" t="s">
        <v>224</v>
      </c>
      <c r="HS11" s="88" t="str">
        <f>HS7</f>
        <v>-</v>
      </c>
      <c r="HT11" s="88" t="str">
        <f>HT7</f>
        <v>-</v>
      </c>
      <c r="HU11" s="88" t="str">
        <f>HU7</f>
        <v>-</v>
      </c>
      <c r="HV11" s="88" t="str">
        <f>HV7</f>
        <v>-</v>
      </c>
      <c r="HW11" s="88" t="str">
        <f>HW7</f>
        <v>-</v>
      </c>
      <c r="HX11" s="53"/>
      <c r="HY11" s="53"/>
      <c r="HZ11" s="53"/>
      <c r="IA11" s="53"/>
      <c r="IB11" s="84" t="s">
        <v>224</v>
      </c>
      <c r="IC11" s="88" t="str">
        <f>IC7</f>
        <v>-</v>
      </c>
      <c r="ID11" s="88" t="str">
        <f>ID7</f>
        <v>-</v>
      </c>
      <c r="IE11" s="88" t="str">
        <f>IE7</f>
        <v>-</v>
      </c>
      <c r="IF11" s="88" t="str">
        <f>IF7</f>
        <v>-</v>
      </c>
      <c r="IG11" s="88" t="str">
        <f>IG7</f>
        <v>-</v>
      </c>
      <c r="IH11" s="53"/>
      <c r="II11" s="53"/>
      <c r="IJ11" s="53"/>
      <c r="IK11" s="53"/>
      <c r="IL11" s="84" t="s">
        <v>224</v>
      </c>
      <c r="IM11" s="88" t="str">
        <f>IM7</f>
        <v>-</v>
      </c>
      <c r="IN11" s="88" t="str">
        <f>IN7</f>
        <v>-</v>
      </c>
      <c r="IO11" s="88" t="str">
        <f>IO7</f>
        <v>-</v>
      </c>
      <c r="IP11" s="88" t="str">
        <f>IP7</f>
        <v>-</v>
      </c>
      <c r="IQ11" s="88" t="str">
        <f>IQ7</f>
        <v>-</v>
      </c>
      <c r="IR11" s="53"/>
      <c r="IS11" s="53"/>
      <c r="IT11" s="53"/>
      <c r="IU11" s="53"/>
      <c r="IV11" s="53"/>
      <c r="IW11" s="84" t="s">
        <v>224</v>
      </c>
      <c r="IX11" s="88" t="str">
        <f>IX7</f>
        <v>-</v>
      </c>
      <c r="IY11" s="88" t="str">
        <f>IY7</f>
        <v>-</v>
      </c>
      <c r="IZ11" s="88" t="str">
        <f>IZ7</f>
        <v>-</v>
      </c>
      <c r="JA11" s="88" t="str">
        <f>JA7</f>
        <v>-</v>
      </c>
      <c r="JB11" s="88" t="str">
        <f>JB7</f>
        <v>-</v>
      </c>
      <c r="JC11" s="53"/>
      <c r="JD11" s="53"/>
      <c r="JE11" s="53"/>
      <c r="JF11" s="53"/>
      <c r="JG11" s="84" t="s">
        <v>224</v>
      </c>
      <c r="JH11" s="88" t="str">
        <f>JH7</f>
        <v>-</v>
      </c>
      <c r="JI11" s="88" t="str">
        <f>JI7</f>
        <v>-</v>
      </c>
      <c r="JJ11" s="88" t="str">
        <f>JJ7</f>
        <v>-</v>
      </c>
      <c r="JK11" s="88" t="str">
        <f>JK7</f>
        <v>-</v>
      </c>
      <c r="JL11" s="88" t="str">
        <f>JL7</f>
        <v>-</v>
      </c>
      <c r="JM11" s="53"/>
      <c r="JN11" s="53"/>
      <c r="JO11" s="53"/>
      <c r="JP11" s="53"/>
      <c r="JQ11" s="84" t="s">
        <v>224</v>
      </c>
      <c r="JR11" s="88" t="str">
        <f>JR7</f>
        <v>-</v>
      </c>
      <c r="JS11" s="88" t="str">
        <f>JS7</f>
        <v>-</v>
      </c>
      <c r="JT11" s="88" t="str">
        <f>JT7</f>
        <v>-</v>
      </c>
      <c r="JU11" s="88" t="str">
        <f>JU7</f>
        <v>-</v>
      </c>
      <c r="JV11" s="88" t="str">
        <f>JV7</f>
        <v>-</v>
      </c>
      <c r="JW11" s="53"/>
      <c r="JX11" s="53"/>
      <c r="JY11" s="53"/>
      <c r="JZ11" s="53"/>
      <c r="KA11" s="84" t="s">
        <v>224</v>
      </c>
      <c r="KB11" s="88" t="str">
        <f>KB7</f>
        <v>-</v>
      </c>
      <c r="KC11" s="88" t="str">
        <f>KC7</f>
        <v>-</v>
      </c>
      <c r="KD11" s="88" t="str">
        <f>KD7</f>
        <v>-</v>
      </c>
      <c r="KE11" s="88" t="str">
        <f>KE7</f>
        <v>-</v>
      </c>
      <c r="KF11" s="88" t="str">
        <f>KF7</f>
        <v>-</v>
      </c>
      <c r="KG11" s="53"/>
      <c r="KH11" s="53"/>
      <c r="KI11" s="53"/>
      <c r="KJ11" s="53"/>
      <c r="KK11" s="84" t="s">
        <v>224</v>
      </c>
      <c r="KL11" s="88" t="str">
        <f>KL7</f>
        <v>-</v>
      </c>
      <c r="KM11" s="88" t="str">
        <f>KM7</f>
        <v>-</v>
      </c>
      <c r="KN11" s="88" t="str">
        <f>KN7</f>
        <v>-</v>
      </c>
      <c r="KO11" s="88" t="str">
        <f>KO7</f>
        <v>-</v>
      </c>
      <c r="KP11" s="88" t="str">
        <f>KP7</f>
        <v>-</v>
      </c>
      <c r="KQ11" s="53"/>
      <c r="KR11" s="53"/>
      <c r="KS11" s="53"/>
      <c r="KT11" s="53"/>
      <c r="KU11" s="53"/>
      <c r="KV11" s="84" t="s">
        <v>224</v>
      </c>
      <c r="KW11" s="88" t="str">
        <f>KW7</f>
        <v>-</v>
      </c>
      <c r="KX11" s="88" t="str">
        <f>KX7</f>
        <v>-</v>
      </c>
      <c r="KY11" s="88" t="str">
        <f>KY7</f>
        <v>-</v>
      </c>
      <c r="KZ11" s="88" t="str">
        <f>KZ7</f>
        <v>-</v>
      </c>
      <c r="LA11" s="88" t="str">
        <f>LA7</f>
        <v>-</v>
      </c>
      <c r="LB11" s="53"/>
      <c r="LC11" s="53"/>
      <c r="LD11" s="53"/>
      <c r="LE11" s="53"/>
      <c r="LF11" s="84" t="s">
        <v>224</v>
      </c>
      <c r="LG11" s="88" t="str">
        <f>LG7</f>
        <v>-</v>
      </c>
      <c r="LH11" s="88" t="str">
        <f>LH7</f>
        <v>-</v>
      </c>
      <c r="LI11" s="88" t="str">
        <f>LI7</f>
        <v>-</v>
      </c>
      <c r="LJ11" s="88" t="str">
        <f>LJ7</f>
        <v>-</v>
      </c>
      <c r="LK11" s="88" t="str">
        <f>LK7</f>
        <v>-</v>
      </c>
      <c r="LL11" s="53"/>
      <c r="LM11" s="53"/>
      <c r="LN11" s="53"/>
      <c r="LO11" s="53"/>
      <c r="LP11" s="84" t="s">
        <v>224</v>
      </c>
      <c r="LQ11" s="88" t="str">
        <f>LQ7</f>
        <v>-</v>
      </c>
      <c r="LR11" s="88" t="str">
        <f>LR7</f>
        <v>-</v>
      </c>
      <c r="LS11" s="88" t="str">
        <f>LS7</f>
        <v>-</v>
      </c>
      <c r="LT11" s="88" t="str">
        <f>LT7</f>
        <v>-</v>
      </c>
      <c r="LU11" s="88" t="str">
        <f>LU7</f>
        <v>-</v>
      </c>
      <c r="LV11" s="53"/>
      <c r="LW11" s="53"/>
      <c r="LX11" s="53"/>
      <c r="LY11" s="53"/>
      <c r="LZ11" s="84" t="s">
        <v>224</v>
      </c>
      <c r="MA11" s="88" t="str">
        <f>MA7</f>
        <v>-</v>
      </c>
      <c r="MB11" s="88" t="str">
        <f>MB7</f>
        <v>-</v>
      </c>
      <c r="MC11" s="88" t="str">
        <f>MC7</f>
        <v>-</v>
      </c>
      <c r="MD11" s="88" t="str">
        <f>MD7</f>
        <v>-</v>
      </c>
      <c r="ME11" s="88" t="str">
        <f>ME7</f>
        <v>-</v>
      </c>
      <c r="MF11" s="53"/>
      <c r="MG11" s="53"/>
      <c r="MH11" s="53"/>
      <c r="MI11" s="53"/>
      <c r="MJ11" s="84" t="s">
        <v>224</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2</v>
      </c>
      <c r="AY12" s="88" t="str">
        <f>BD7</f>
        <v>-</v>
      </c>
      <c r="AZ12" s="88" t="str">
        <f>BE7</f>
        <v>-</v>
      </c>
      <c r="BA12" s="88">
        <f>BF7</f>
        <v>118.8</v>
      </c>
      <c r="BB12" s="88">
        <f>BG7</f>
        <v>88.8</v>
      </c>
      <c r="BC12" s="88">
        <f>BH7</f>
        <v>121.3</v>
      </c>
      <c r="BD12" s="53"/>
      <c r="BE12" s="53"/>
      <c r="BF12" s="53"/>
      <c r="BG12" s="53"/>
      <c r="BH12" s="53"/>
      <c r="BI12" s="84" t="s">
        <v>2</v>
      </c>
      <c r="BJ12" s="88" t="str">
        <f>BO7</f>
        <v>-</v>
      </c>
      <c r="BK12" s="88" t="str">
        <f>BP7</f>
        <v>-</v>
      </c>
      <c r="BL12" s="88">
        <f>BQ7</f>
        <v>255.4</v>
      </c>
      <c r="BM12" s="88">
        <f>BR7</f>
        <v>269.8</v>
      </c>
      <c r="BN12" s="88">
        <f>BS7</f>
        <v>247.9</v>
      </c>
      <c r="BO12" s="53"/>
      <c r="BP12" s="53"/>
      <c r="BQ12" s="53"/>
      <c r="BR12" s="53"/>
      <c r="BS12" s="53"/>
      <c r="BT12" s="84" t="s">
        <v>2</v>
      </c>
      <c r="BU12" s="88" t="str">
        <f>BZ7</f>
        <v>-</v>
      </c>
      <c r="BV12" s="88" t="str">
        <f>CA7</f>
        <v>-</v>
      </c>
      <c r="BW12" s="88" t="str">
        <f>CB7</f>
        <v>-</v>
      </c>
      <c r="BX12" s="88" t="str">
        <f>CC7</f>
        <v>-</v>
      </c>
      <c r="BY12" s="88" t="str">
        <f>CD7</f>
        <v>-</v>
      </c>
      <c r="BZ12" s="53"/>
      <c r="CA12" s="53"/>
      <c r="CB12" s="53"/>
      <c r="CC12" s="53"/>
      <c r="CD12" s="53"/>
      <c r="CE12" s="84" t="s">
        <v>2</v>
      </c>
      <c r="CF12" s="88" t="str">
        <f>CK7</f>
        <v>-</v>
      </c>
      <c r="CG12" s="88" t="str">
        <f>CL7</f>
        <v>-</v>
      </c>
      <c r="CH12" s="88">
        <f>CM7</f>
        <v>18815.8</v>
      </c>
      <c r="CI12" s="88">
        <f>CN7</f>
        <v>22847.9</v>
      </c>
      <c r="CJ12" s="88">
        <f>CO7</f>
        <v>19210.5</v>
      </c>
      <c r="CK12" s="53"/>
      <c r="CL12" s="53"/>
      <c r="CM12" s="53"/>
      <c r="CN12" s="53"/>
      <c r="CO12" s="84" t="s">
        <v>2</v>
      </c>
      <c r="CP12" s="94" t="str">
        <f>CU7</f>
        <v>-</v>
      </c>
      <c r="CQ12" s="94" t="str">
        <f>CV7</f>
        <v>-</v>
      </c>
      <c r="CR12" s="94">
        <f>CW7</f>
        <v>37685</v>
      </c>
      <c r="CS12" s="94">
        <f>CX7</f>
        <v>2390</v>
      </c>
      <c r="CT12" s="94">
        <f>CY7</f>
        <v>32739</v>
      </c>
      <c r="CU12" s="53"/>
      <c r="CV12" s="53"/>
      <c r="CW12" s="53"/>
      <c r="CX12" s="53"/>
      <c r="CY12" s="53"/>
      <c r="CZ12" s="84" t="s">
        <v>2</v>
      </c>
      <c r="DA12" s="88" t="str">
        <f>DF7</f>
        <v>-</v>
      </c>
      <c r="DB12" s="88" t="str">
        <f>DG7</f>
        <v>-</v>
      </c>
      <c r="DC12" s="88">
        <f>DH7</f>
        <v>32.299999999999997</v>
      </c>
      <c r="DD12" s="88">
        <f>DI7</f>
        <v>35.799999999999997</v>
      </c>
      <c r="DE12" s="88">
        <f>DJ7</f>
        <v>31.7</v>
      </c>
      <c r="DF12" s="53"/>
      <c r="DG12" s="53"/>
      <c r="DH12" s="53"/>
      <c r="DI12" s="53"/>
      <c r="DJ12" s="84" t="s">
        <v>2</v>
      </c>
      <c r="DK12" s="88" t="str">
        <f>DP7</f>
        <v>-</v>
      </c>
      <c r="DL12" s="88" t="str">
        <f>DQ7</f>
        <v>-</v>
      </c>
      <c r="DM12" s="88">
        <f>DR7</f>
        <v>17.3</v>
      </c>
      <c r="DN12" s="88">
        <f>DS7</f>
        <v>14.6</v>
      </c>
      <c r="DO12" s="88">
        <f>DT7</f>
        <v>11.9</v>
      </c>
      <c r="DP12" s="53"/>
      <c r="DQ12" s="53"/>
      <c r="DR12" s="53"/>
      <c r="DS12" s="53"/>
      <c r="DT12" s="84" t="s">
        <v>2</v>
      </c>
      <c r="DU12" s="88" t="str">
        <f>DZ7</f>
        <v>-</v>
      </c>
      <c r="DV12" s="88" t="str">
        <f>EA7</f>
        <v>-</v>
      </c>
      <c r="DW12" s="88">
        <f>EB7</f>
        <v>100.7</v>
      </c>
      <c r="DX12" s="88">
        <f>EC7</f>
        <v>100.1</v>
      </c>
      <c r="DY12" s="88">
        <f>ED7</f>
        <v>132.80000000000001</v>
      </c>
      <c r="DZ12" s="53"/>
      <c r="EA12" s="53"/>
      <c r="EB12" s="53"/>
      <c r="EC12" s="53"/>
      <c r="ED12" s="84" t="s">
        <v>2</v>
      </c>
      <c r="EE12" s="88" t="str">
        <f>EJ7</f>
        <v>-</v>
      </c>
      <c r="EF12" s="88" t="str">
        <f>EK7</f>
        <v>-</v>
      </c>
      <c r="EG12" s="88" t="str">
        <f>EL7</f>
        <v>-</v>
      </c>
      <c r="EH12" s="88" t="str">
        <f>EM7</f>
        <v>-</v>
      </c>
      <c r="EI12" s="88" t="str">
        <f>EN7</f>
        <v>-</v>
      </c>
      <c r="EJ12" s="53"/>
      <c r="EK12" s="53"/>
      <c r="EL12" s="53"/>
      <c r="EM12" s="53"/>
      <c r="EN12" s="84" t="s">
        <v>2</v>
      </c>
      <c r="EO12" s="88" t="str">
        <f>ET7</f>
        <v>-</v>
      </c>
      <c r="EP12" s="88" t="str">
        <f>EU7</f>
        <v>-</v>
      </c>
      <c r="EQ12" s="88">
        <f>EV7</f>
        <v>77.099999999999994</v>
      </c>
      <c r="ER12" s="88">
        <f>EW7</f>
        <v>79.8</v>
      </c>
      <c r="ES12" s="88">
        <f>EX7</f>
        <v>88</v>
      </c>
      <c r="ET12" s="53"/>
      <c r="EU12" s="53"/>
      <c r="EV12" s="53"/>
      <c r="EW12" s="53"/>
      <c r="EX12" s="53"/>
      <c r="EY12" s="84" t="s">
        <v>2</v>
      </c>
      <c r="EZ12" s="88" t="str">
        <f>IF($EZ$8,FE7,"-")</f>
        <v>-</v>
      </c>
      <c r="FA12" s="88" t="str">
        <f>IF($EZ$8,FF7,"-")</f>
        <v>-</v>
      </c>
      <c r="FB12" s="88">
        <f>IF($EZ$8,FG7,"-")</f>
        <v>61.8</v>
      </c>
      <c r="FC12" s="88">
        <f>IF($EZ$8,FH7,"-")</f>
        <v>61.6</v>
      </c>
      <c r="FD12" s="88">
        <f>IF($EZ$8,FI7,"-")</f>
        <v>57.3</v>
      </c>
      <c r="FE12" s="53"/>
      <c r="FF12" s="53"/>
      <c r="FG12" s="53"/>
      <c r="FH12" s="53"/>
      <c r="FI12" s="84" t="s">
        <v>2</v>
      </c>
      <c r="FJ12" s="88" t="str">
        <f>IF($FJ$8,FO7,"-")</f>
        <v>-</v>
      </c>
      <c r="FK12" s="88" t="str">
        <f>IF($FJ$8,FP7,"-")</f>
        <v>-</v>
      </c>
      <c r="FL12" s="88">
        <f>IF($FJ$8,FQ7,"-")</f>
        <v>8.6999999999999993</v>
      </c>
      <c r="FM12" s="88">
        <f>IF($FJ$8,FR7,"-")</f>
        <v>5.7</v>
      </c>
      <c r="FN12" s="88">
        <f>IF($FJ$8,FS7,"-")</f>
        <v>4.2</v>
      </c>
      <c r="FO12" s="53"/>
      <c r="FP12" s="53"/>
      <c r="FQ12" s="53"/>
      <c r="FR12" s="53"/>
      <c r="FS12" s="84" t="s">
        <v>2</v>
      </c>
      <c r="FT12" s="88" t="str">
        <f>IF($FT$8,FY7,"-")</f>
        <v>-</v>
      </c>
      <c r="FU12" s="88" t="str">
        <f>IF($FT$8,FZ7,"-")</f>
        <v>-</v>
      </c>
      <c r="FV12" s="88">
        <f>IF($FT$8,GA7,"-")</f>
        <v>351.4</v>
      </c>
      <c r="FW12" s="88">
        <f>IF($FT$8,GB7,"-")</f>
        <v>390.3</v>
      </c>
      <c r="FX12" s="88">
        <f>IF($FT$8,GC7,"-")</f>
        <v>394.9</v>
      </c>
      <c r="FY12" s="53"/>
      <c r="FZ12" s="53"/>
      <c r="GA12" s="53"/>
      <c r="GB12" s="53"/>
      <c r="GC12" s="84" t="s">
        <v>2</v>
      </c>
      <c r="GD12" s="88" t="str">
        <f>IF($GD$8,GI7,"-")</f>
        <v>-</v>
      </c>
      <c r="GE12" s="88" t="str">
        <f>IF($GD$8,GJ7,"-")</f>
        <v>-</v>
      </c>
      <c r="GF12" s="88" t="str">
        <f>IF($GD$8,GK7,"-")</f>
        <v>-</v>
      </c>
      <c r="GG12" s="88" t="str">
        <f>IF($GD$8,GL7,"-")</f>
        <v>-</v>
      </c>
      <c r="GH12" s="88" t="str">
        <f>IF($GD$8,GM7,"-")</f>
        <v>-</v>
      </c>
      <c r="GI12" s="53"/>
      <c r="GJ12" s="53"/>
      <c r="GK12" s="53"/>
      <c r="GL12" s="53"/>
      <c r="GM12" s="84" t="s">
        <v>2</v>
      </c>
      <c r="GN12" s="88" t="str">
        <f>IF($GN$8,GS7,"-")</f>
        <v>-</v>
      </c>
      <c r="GO12" s="88" t="str">
        <f>IF($GN$8,GT7,"-")</f>
        <v>-</v>
      </c>
      <c r="GP12" s="88">
        <f>IF($GN$8,GU7,"-")</f>
        <v>80.599999999999994</v>
      </c>
      <c r="GQ12" s="88">
        <f>IF($GN$8,GV7,"-")</f>
        <v>85.6</v>
      </c>
      <c r="GR12" s="88">
        <f>IF($GN$8,GW7,"-")</f>
        <v>92</v>
      </c>
      <c r="GS12" s="53"/>
      <c r="GT12" s="53"/>
      <c r="GU12" s="53"/>
      <c r="GV12" s="53"/>
      <c r="GW12" s="53"/>
      <c r="GX12" s="84" t="s">
        <v>2</v>
      </c>
      <c r="GY12" s="88" t="str">
        <f>IF($GY$8,HD7,"-")</f>
        <v>-</v>
      </c>
      <c r="GZ12" s="88" t="str">
        <f>IF($GY$8,HE7,"-")</f>
        <v>-</v>
      </c>
      <c r="HA12" s="88" t="str">
        <f>IF($GY$8,HF7,"-")</f>
        <v>-</v>
      </c>
      <c r="HB12" s="88" t="str">
        <f>IF($GY$8,HG7,"-")</f>
        <v>-</v>
      </c>
      <c r="HC12" s="88" t="str">
        <f>IF($GY$8,HH7,"-")</f>
        <v>-</v>
      </c>
      <c r="HD12" s="53"/>
      <c r="HE12" s="53"/>
      <c r="HF12" s="53"/>
      <c r="HG12" s="53"/>
      <c r="HH12" s="84" t="s">
        <v>2</v>
      </c>
      <c r="HI12" s="88" t="str">
        <f>IF($HI$8,HN7,"-")</f>
        <v>-</v>
      </c>
      <c r="HJ12" s="88" t="str">
        <f>IF($HI$8,HO7,"-")</f>
        <v>-</v>
      </c>
      <c r="HK12" s="88" t="str">
        <f>IF($HI$8,HP7,"-")</f>
        <v>-</v>
      </c>
      <c r="HL12" s="88" t="str">
        <f>IF($HI$8,HQ7,"-")</f>
        <v>-</v>
      </c>
      <c r="HM12" s="88" t="str">
        <f>IF($HI$8,HR7,"-")</f>
        <v>-</v>
      </c>
      <c r="HN12" s="53"/>
      <c r="HO12" s="53"/>
      <c r="HP12" s="53"/>
      <c r="HQ12" s="53"/>
      <c r="HR12" s="84" t="s">
        <v>2</v>
      </c>
      <c r="HS12" s="88" t="str">
        <f>IF($HS$8,HX7,"-")</f>
        <v>-</v>
      </c>
      <c r="HT12" s="88" t="str">
        <f>IF($HS$8,HY7,"-")</f>
        <v>-</v>
      </c>
      <c r="HU12" s="88" t="str">
        <f>IF($HS$8,HZ7,"-")</f>
        <v>-</v>
      </c>
      <c r="HV12" s="88" t="str">
        <f>IF($HS$8,IA7,"-")</f>
        <v>-</v>
      </c>
      <c r="HW12" s="88" t="str">
        <f>IF($HS$8,IB7,"-")</f>
        <v>-</v>
      </c>
      <c r="HX12" s="53"/>
      <c r="HY12" s="53"/>
      <c r="HZ12" s="53"/>
      <c r="IA12" s="53"/>
      <c r="IB12" s="84" t="s">
        <v>2</v>
      </c>
      <c r="IC12" s="88" t="str">
        <f>IF($IC$8,IH7,"-")</f>
        <v>-</v>
      </c>
      <c r="ID12" s="88" t="str">
        <f>IF($IC$8,II7,"-")</f>
        <v>-</v>
      </c>
      <c r="IE12" s="88" t="str">
        <f>IF($IC$8,IJ7,"-")</f>
        <v>-</v>
      </c>
      <c r="IF12" s="88" t="str">
        <f>IF($IC$8,IK7,"-")</f>
        <v>-</v>
      </c>
      <c r="IG12" s="88" t="str">
        <f>IF($IC$8,IL7,"-")</f>
        <v>-</v>
      </c>
      <c r="IH12" s="53"/>
      <c r="II12" s="53"/>
      <c r="IJ12" s="53"/>
      <c r="IK12" s="53"/>
      <c r="IL12" s="84" t="s">
        <v>2</v>
      </c>
      <c r="IM12" s="88" t="str">
        <f>IF($IM$8,IR7,"-")</f>
        <v>-</v>
      </c>
      <c r="IN12" s="88" t="str">
        <f>IF($IM$8,IS7,"-")</f>
        <v>-</v>
      </c>
      <c r="IO12" s="88" t="str">
        <f>IF($IM$8,IT7,"-")</f>
        <v>-</v>
      </c>
      <c r="IP12" s="88" t="str">
        <f>IF($IM$8,IU7,"-")</f>
        <v>-</v>
      </c>
      <c r="IQ12" s="88" t="str">
        <f>IF($IM$8,IV7,"-")</f>
        <v>-</v>
      </c>
      <c r="IR12" s="53"/>
      <c r="IS12" s="53"/>
      <c r="IT12" s="53"/>
      <c r="IU12" s="53"/>
      <c r="IV12" s="53"/>
      <c r="IW12" s="84" t="s">
        <v>2</v>
      </c>
      <c r="IX12" s="88" t="str">
        <f>IF($IX$8,JC7,"-")</f>
        <v>-</v>
      </c>
      <c r="IY12" s="88" t="str">
        <f>IF($IX$8,JD7,"-")</f>
        <v>-</v>
      </c>
      <c r="IZ12" s="88" t="str">
        <f>IF($IX$8,JE7,"-")</f>
        <v>-</v>
      </c>
      <c r="JA12" s="88" t="str">
        <f>IF($IX$8,JF7,"-")</f>
        <v>-</v>
      </c>
      <c r="JB12" s="88" t="str">
        <f>IF($IX$8,JG7,"-")</f>
        <v>-</v>
      </c>
      <c r="JC12" s="53"/>
      <c r="JD12" s="53"/>
      <c r="JE12" s="53"/>
      <c r="JF12" s="53"/>
      <c r="JG12" s="84" t="s">
        <v>2</v>
      </c>
      <c r="JH12" s="88" t="str">
        <f>IF($JH$8,JM7,"-")</f>
        <v>-</v>
      </c>
      <c r="JI12" s="88" t="str">
        <f>IF($JH$8,JN7,"-")</f>
        <v>-</v>
      </c>
      <c r="JJ12" s="88" t="str">
        <f>IF($JH$8,JO7,"-")</f>
        <v>-</v>
      </c>
      <c r="JK12" s="88" t="str">
        <f>IF($JH$8,JP7,"-")</f>
        <v>-</v>
      </c>
      <c r="JL12" s="88" t="str">
        <f>IF($JH$8,JQ7,"-")</f>
        <v>-</v>
      </c>
      <c r="JM12" s="53"/>
      <c r="JN12" s="53"/>
      <c r="JO12" s="53"/>
      <c r="JP12" s="53"/>
      <c r="JQ12" s="84" t="s">
        <v>2</v>
      </c>
      <c r="JR12" s="88" t="str">
        <f>IF($JR$8,JW7,"-")</f>
        <v>-</v>
      </c>
      <c r="JS12" s="88" t="str">
        <f>IF($JR$8,JX7,"-")</f>
        <v>-</v>
      </c>
      <c r="JT12" s="88" t="str">
        <f>IF($JR$8,JY7,"-")</f>
        <v>-</v>
      </c>
      <c r="JU12" s="88" t="str">
        <f>IF($JR$8,JZ7,"-")</f>
        <v>-</v>
      </c>
      <c r="JV12" s="88" t="str">
        <f>IF($JR$8,KA7,"-")</f>
        <v>-</v>
      </c>
      <c r="JW12" s="53"/>
      <c r="JX12" s="53"/>
      <c r="JY12" s="53"/>
      <c r="JZ12" s="53"/>
      <c r="KA12" s="84" t="s">
        <v>2</v>
      </c>
      <c r="KB12" s="88" t="str">
        <f>IF($KB$8,KG7,"-")</f>
        <v>-</v>
      </c>
      <c r="KC12" s="88" t="str">
        <f>IF($KB$8,KH7,"-")</f>
        <v>-</v>
      </c>
      <c r="KD12" s="88" t="str">
        <f>IF($KB$8,KI7,"-")</f>
        <v>-</v>
      </c>
      <c r="KE12" s="88" t="str">
        <f>IF($KB$8,KJ7,"-")</f>
        <v>-</v>
      </c>
      <c r="KF12" s="88" t="str">
        <f>IF($KB$8,KK7,"-")</f>
        <v>-</v>
      </c>
      <c r="KG12" s="53"/>
      <c r="KH12" s="53"/>
      <c r="KI12" s="53"/>
      <c r="KJ12" s="53"/>
      <c r="KK12" s="84" t="s">
        <v>2</v>
      </c>
      <c r="KL12" s="88" t="str">
        <f>IF($KL$8,KQ7,"-")</f>
        <v>-</v>
      </c>
      <c r="KM12" s="88" t="str">
        <f>IF($KL$8,KR7,"-")</f>
        <v>-</v>
      </c>
      <c r="KN12" s="88" t="str">
        <f>IF($KL$8,KS7,"-")</f>
        <v>-</v>
      </c>
      <c r="KO12" s="88" t="str">
        <f>IF($KL$8,KT7,"-")</f>
        <v>-</v>
      </c>
      <c r="KP12" s="88" t="str">
        <f>IF($KL$8,KU7,"-")</f>
        <v>-</v>
      </c>
      <c r="KQ12" s="53"/>
      <c r="KR12" s="53"/>
      <c r="KS12" s="53"/>
      <c r="KT12" s="53"/>
      <c r="KU12" s="53"/>
      <c r="KV12" s="84" t="s">
        <v>2</v>
      </c>
      <c r="KW12" s="88" t="str">
        <f>IF($KW$8,LB7,"-")</f>
        <v>-</v>
      </c>
      <c r="KX12" s="88" t="str">
        <f>IF($KW$8,LC7,"-")</f>
        <v>-</v>
      </c>
      <c r="KY12" s="88" t="str">
        <f>IF($KW$8,LD7,"-")</f>
        <v>-</v>
      </c>
      <c r="KZ12" s="88" t="str">
        <f>IF($KW$8,LE7,"-")</f>
        <v>-</v>
      </c>
      <c r="LA12" s="88" t="str">
        <f>IF($KW$8,LF7,"-")</f>
        <v>-</v>
      </c>
      <c r="LB12" s="53"/>
      <c r="LC12" s="53"/>
      <c r="LD12" s="53"/>
      <c r="LE12" s="53"/>
      <c r="LF12" s="84" t="s">
        <v>2</v>
      </c>
      <c r="LG12" s="88" t="str">
        <f>IF($LG$8,LL7,"-")</f>
        <v>-</v>
      </c>
      <c r="LH12" s="88" t="str">
        <f>IF($LG$8,LM7,"-")</f>
        <v>-</v>
      </c>
      <c r="LI12" s="88" t="str">
        <f>IF($LG$8,LN7,"-")</f>
        <v>-</v>
      </c>
      <c r="LJ12" s="88" t="str">
        <f>IF($LG$8,LO7,"-")</f>
        <v>-</v>
      </c>
      <c r="LK12" s="88" t="str">
        <f>IF($LG$8,LP7,"-")</f>
        <v>-</v>
      </c>
      <c r="LL12" s="53"/>
      <c r="LM12" s="53"/>
      <c r="LN12" s="53"/>
      <c r="LO12" s="53"/>
      <c r="LP12" s="84" t="s">
        <v>2</v>
      </c>
      <c r="LQ12" s="88" t="str">
        <f>IF($LQ$8,LV7,"-")</f>
        <v>-</v>
      </c>
      <c r="LR12" s="88" t="str">
        <f>IF($LQ$8,LW7,"-")</f>
        <v>-</v>
      </c>
      <c r="LS12" s="88" t="str">
        <f>IF($LQ$8,LX7,"-")</f>
        <v>-</v>
      </c>
      <c r="LT12" s="88" t="str">
        <f>IF($LQ$8,LY7,"-")</f>
        <v>-</v>
      </c>
      <c r="LU12" s="88" t="str">
        <f>IF($LQ$8,LZ7,"-")</f>
        <v>-</v>
      </c>
      <c r="LV12" s="53"/>
      <c r="LW12" s="53"/>
      <c r="LX12" s="53"/>
      <c r="LY12" s="53"/>
      <c r="LZ12" s="84" t="s">
        <v>2</v>
      </c>
      <c r="MA12" s="88" t="str">
        <f>IF($MA$8,MF7,"-")</f>
        <v>-</v>
      </c>
      <c r="MB12" s="88" t="str">
        <f>IF($MA$8,MG7,"-")</f>
        <v>-</v>
      </c>
      <c r="MC12" s="88" t="str">
        <f>IF($MA$8,MH7,"-")</f>
        <v>-</v>
      </c>
      <c r="MD12" s="88" t="str">
        <f>IF($MA$8,MI7,"-")</f>
        <v>-</v>
      </c>
      <c r="ME12" s="88" t="str">
        <f>IF($MA$8,MJ7,"-")</f>
        <v>-</v>
      </c>
      <c r="MF12" s="53"/>
      <c r="MG12" s="53"/>
      <c r="MH12" s="53"/>
      <c r="MI12" s="53"/>
      <c r="MJ12" s="84" t="s">
        <v>2</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221</v>
      </c>
      <c r="AY13" s="88">
        <f>$BI$7</f>
        <v>100</v>
      </c>
      <c r="AZ13" s="88">
        <f>$BI$7</f>
        <v>100</v>
      </c>
      <c r="BA13" s="88">
        <f>$BI$7</f>
        <v>100</v>
      </c>
      <c r="BB13" s="88">
        <f>$BI$7</f>
        <v>100</v>
      </c>
      <c r="BC13" s="88">
        <f>$BI$7</f>
        <v>100</v>
      </c>
      <c r="BD13" s="53"/>
      <c r="BE13" s="53"/>
      <c r="BF13" s="53"/>
      <c r="BG13" s="53"/>
      <c r="BH13" s="53"/>
      <c r="BI13" s="84" t="s">
        <v>221</v>
      </c>
      <c r="BJ13" s="88">
        <f>$BT$7</f>
        <v>100</v>
      </c>
      <c r="BK13" s="88">
        <f>$BT$7</f>
        <v>100</v>
      </c>
      <c r="BL13" s="88">
        <f>$BT$7</f>
        <v>100</v>
      </c>
      <c r="BM13" s="88">
        <f>$BT$7</f>
        <v>100</v>
      </c>
      <c r="BN13" s="88">
        <f>$BT$7</f>
        <v>100</v>
      </c>
      <c r="BO13" s="53"/>
      <c r="BP13" s="53"/>
      <c r="BQ13" s="53"/>
      <c r="BR13" s="53"/>
      <c r="BS13" s="53"/>
      <c r="BT13" s="84" t="s">
        <v>221</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249</v>
      </c>
      <c r="C14" s="58"/>
      <c r="D14" s="59"/>
      <c r="E14" s="58"/>
      <c r="F14" s="173" t="s">
        <v>172</v>
      </c>
      <c r="G14" s="173"/>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74" t="s">
        <v>73</v>
      </c>
      <c r="C15" s="174"/>
      <c r="D15" s="59"/>
      <c r="E15" s="47">
        <v>1</v>
      </c>
      <c r="F15" s="174" t="s">
        <v>148</v>
      </c>
      <c r="G15" s="174"/>
      <c r="H15" s="57" t="s">
        <v>85</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122</v>
      </c>
      <c r="AY15" s="59"/>
      <c r="AZ15" s="59"/>
      <c r="BA15" s="59"/>
      <c r="BB15" s="59"/>
      <c r="BC15" s="59"/>
      <c r="BD15" s="59"/>
      <c r="BE15" s="59"/>
      <c r="BF15" s="59"/>
      <c r="BG15" s="59"/>
      <c r="BH15" s="59"/>
      <c r="BI15" s="81" t="s">
        <v>122</v>
      </c>
      <c r="BJ15" s="59"/>
      <c r="BK15" s="59"/>
      <c r="BL15" s="59"/>
      <c r="BM15" s="59"/>
      <c r="BN15" s="59"/>
      <c r="BO15" s="59"/>
      <c r="BP15" s="59"/>
      <c r="BQ15" s="59"/>
      <c r="BR15" s="59"/>
      <c r="BS15" s="59"/>
      <c r="BT15" s="81" t="s">
        <v>122</v>
      </c>
      <c r="BU15" s="59"/>
      <c r="BV15" s="59"/>
      <c r="BW15" s="59"/>
      <c r="BX15" s="59"/>
      <c r="BY15" s="59"/>
      <c r="BZ15" s="59"/>
      <c r="CA15" s="59"/>
      <c r="CB15" s="59"/>
      <c r="CC15" s="59"/>
      <c r="CD15" s="59"/>
      <c r="CE15" s="81" t="s">
        <v>122</v>
      </c>
      <c r="CF15" s="59"/>
      <c r="CG15" s="59"/>
      <c r="CH15" s="59"/>
      <c r="CI15" s="59"/>
      <c r="CJ15" s="59"/>
      <c r="CK15" s="59"/>
      <c r="CL15" s="59"/>
      <c r="CM15" s="59"/>
      <c r="CN15" s="59"/>
      <c r="CO15" s="81" t="s">
        <v>122</v>
      </c>
      <c r="CP15" s="59"/>
      <c r="CQ15" s="59"/>
      <c r="CR15" s="59"/>
      <c r="CS15" s="59"/>
      <c r="CT15" s="59"/>
      <c r="CU15" s="59"/>
      <c r="CV15" s="59"/>
      <c r="CW15" s="59"/>
      <c r="CX15" s="59"/>
      <c r="CY15" s="59"/>
      <c r="CZ15" s="81" t="s">
        <v>122</v>
      </c>
      <c r="DA15" s="59"/>
      <c r="DB15" s="59"/>
      <c r="DC15" s="59"/>
      <c r="DD15" s="59"/>
      <c r="DE15" s="59"/>
      <c r="DF15" s="59"/>
      <c r="DG15" s="59"/>
      <c r="DH15" s="59"/>
      <c r="DI15" s="59"/>
      <c r="DJ15" s="81" t="s">
        <v>122</v>
      </c>
      <c r="DK15" s="59"/>
      <c r="DL15" s="59"/>
      <c r="DM15" s="59"/>
      <c r="DN15" s="59"/>
      <c r="DO15" s="59"/>
      <c r="DP15" s="59"/>
      <c r="DQ15" s="59"/>
      <c r="DR15" s="59"/>
      <c r="DS15" s="59"/>
      <c r="DT15" s="81" t="s">
        <v>122</v>
      </c>
      <c r="DU15" s="59"/>
      <c r="DV15" s="59"/>
      <c r="DW15" s="59"/>
      <c r="DX15" s="59"/>
      <c r="DY15" s="59"/>
      <c r="DZ15" s="59"/>
      <c r="EA15" s="59"/>
      <c r="EB15" s="59"/>
      <c r="EC15" s="59"/>
      <c r="ED15" s="81" t="s">
        <v>122</v>
      </c>
      <c r="EE15" s="59"/>
      <c r="EF15" s="59"/>
      <c r="EG15" s="59"/>
      <c r="EH15" s="59"/>
      <c r="EI15" s="59"/>
      <c r="EJ15" s="59"/>
      <c r="EK15" s="59"/>
      <c r="EL15" s="59"/>
      <c r="EM15" s="59"/>
      <c r="EN15" s="81" t="s">
        <v>122</v>
      </c>
      <c r="EO15" s="59"/>
      <c r="EP15" s="59"/>
      <c r="EQ15" s="59"/>
      <c r="ER15" s="59"/>
      <c r="ES15" s="59"/>
      <c r="ET15" s="59"/>
      <c r="EU15" s="59"/>
      <c r="EV15" s="59"/>
      <c r="EW15" s="59"/>
      <c r="EX15" s="59"/>
      <c r="EY15" s="81" t="s">
        <v>122</v>
      </c>
      <c r="EZ15" s="59"/>
      <c r="FA15" s="59"/>
      <c r="FB15" s="59"/>
      <c r="FC15" s="59"/>
      <c r="FD15" s="59"/>
      <c r="FE15" s="59"/>
      <c r="FF15" s="59"/>
      <c r="FG15" s="59"/>
      <c r="FH15" s="59"/>
      <c r="FI15" s="81" t="s">
        <v>122</v>
      </c>
      <c r="FJ15" s="59"/>
      <c r="FK15" s="59"/>
      <c r="FL15" s="59"/>
      <c r="FM15" s="59"/>
      <c r="FN15" s="59"/>
      <c r="FO15" s="59"/>
      <c r="FP15" s="59"/>
      <c r="FQ15" s="59"/>
      <c r="FR15" s="59"/>
      <c r="FS15" s="81" t="s">
        <v>122</v>
      </c>
      <c r="FT15" s="59"/>
      <c r="FU15" s="59"/>
      <c r="FV15" s="59"/>
      <c r="FW15" s="59"/>
      <c r="FX15" s="59"/>
      <c r="FY15" s="59"/>
      <c r="FZ15" s="59"/>
      <c r="GA15" s="59"/>
      <c r="GB15" s="59"/>
      <c r="GC15" s="81" t="s">
        <v>122</v>
      </c>
      <c r="GD15" s="59"/>
      <c r="GE15" s="59"/>
      <c r="GF15" s="59"/>
      <c r="GG15" s="59"/>
      <c r="GH15" s="59"/>
      <c r="GI15" s="59"/>
      <c r="GJ15" s="59"/>
      <c r="GK15" s="59"/>
      <c r="GL15" s="59"/>
      <c r="GM15" s="81" t="s">
        <v>122</v>
      </c>
      <c r="GN15" s="59"/>
      <c r="GO15" s="59"/>
      <c r="GP15" s="59"/>
      <c r="GQ15" s="59"/>
      <c r="GR15" s="59"/>
      <c r="GS15" s="59"/>
      <c r="GT15" s="59"/>
      <c r="GU15" s="59"/>
      <c r="GV15" s="59"/>
      <c r="GW15" s="59"/>
      <c r="GX15" s="81" t="s">
        <v>122</v>
      </c>
      <c r="GY15" s="59"/>
      <c r="GZ15" s="59"/>
      <c r="HA15" s="59"/>
      <c r="HB15" s="59"/>
      <c r="HC15" s="59"/>
      <c r="HD15" s="59"/>
      <c r="HE15" s="59"/>
      <c r="HF15" s="59"/>
      <c r="HG15" s="59"/>
      <c r="HH15" s="81" t="s">
        <v>122</v>
      </c>
      <c r="HI15" s="59"/>
      <c r="HJ15" s="59"/>
      <c r="HK15" s="59"/>
      <c r="HL15" s="59"/>
      <c r="HM15" s="59"/>
      <c r="HN15" s="59"/>
      <c r="HO15" s="59"/>
      <c r="HP15" s="59"/>
      <c r="HQ15" s="59"/>
      <c r="HR15" s="81" t="s">
        <v>122</v>
      </c>
      <c r="HS15" s="59"/>
      <c r="HT15" s="59"/>
      <c r="HU15" s="59"/>
      <c r="HV15" s="59"/>
      <c r="HW15" s="59"/>
      <c r="HX15" s="59"/>
      <c r="HY15" s="59"/>
      <c r="HZ15" s="59"/>
      <c r="IA15" s="59"/>
      <c r="IB15" s="81" t="s">
        <v>122</v>
      </c>
      <c r="IC15" s="59"/>
      <c r="ID15" s="59"/>
      <c r="IE15" s="59"/>
      <c r="IF15" s="59"/>
      <c r="IG15" s="59"/>
      <c r="IH15" s="59"/>
      <c r="II15" s="59"/>
      <c r="IJ15" s="59"/>
      <c r="IK15" s="59"/>
      <c r="IL15" s="81" t="s">
        <v>122</v>
      </c>
      <c r="IM15" s="59"/>
      <c r="IN15" s="59"/>
      <c r="IO15" s="59"/>
      <c r="IP15" s="59"/>
      <c r="IQ15" s="59"/>
      <c r="IR15" s="59"/>
      <c r="IS15" s="59"/>
      <c r="IT15" s="59"/>
      <c r="IU15" s="59"/>
      <c r="IV15" s="59"/>
      <c r="IW15" s="81" t="s">
        <v>122</v>
      </c>
      <c r="IX15" s="59"/>
      <c r="IY15" s="59"/>
      <c r="IZ15" s="59"/>
      <c r="JA15" s="59"/>
      <c r="JB15" s="59"/>
      <c r="JC15" s="59"/>
      <c r="JD15" s="59"/>
      <c r="JE15" s="59"/>
      <c r="JF15" s="59"/>
      <c r="JG15" s="81" t="s">
        <v>122</v>
      </c>
      <c r="JH15" s="59"/>
      <c r="JI15" s="59"/>
      <c r="JJ15" s="59"/>
      <c r="JK15" s="59"/>
      <c r="JL15" s="59"/>
      <c r="JM15" s="59"/>
      <c r="JN15" s="59"/>
      <c r="JO15" s="59"/>
      <c r="JP15" s="59"/>
      <c r="JQ15" s="81" t="s">
        <v>122</v>
      </c>
      <c r="JR15" s="59"/>
      <c r="JS15" s="59"/>
      <c r="JT15" s="59"/>
      <c r="JU15" s="59"/>
      <c r="JV15" s="59"/>
      <c r="JW15" s="59"/>
      <c r="JX15" s="59"/>
      <c r="JY15" s="59"/>
      <c r="JZ15" s="59"/>
      <c r="KA15" s="81" t="s">
        <v>122</v>
      </c>
      <c r="KB15" s="59"/>
      <c r="KC15" s="59"/>
      <c r="KD15" s="59"/>
      <c r="KE15" s="59"/>
      <c r="KF15" s="59"/>
      <c r="KG15" s="59"/>
      <c r="KH15" s="59"/>
      <c r="KI15" s="59"/>
      <c r="KJ15" s="59"/>
      <c r="KK15" s="81" t="s">
        <v>122</v>
      </c>
      <c r="KL15" s="59"/>
      <c r="KM15" s="59"/>
      <c r="KN15" s="59"/>
      <c r="KO15" s="59"/>
      <c r="KP15" s="59"/>
      <c r="KQ15" s="59"/>
      <c r="KR15" s="59"/>
      <c r="KS15" s="59"/>
      <c r="KT15" s="59"/>
      <c r="KU15" s="59"/>
      <c r="KV15" s="81" t="s">
        <v>122</v>
      </c>
      <c r="KW15" s="59"/>
      <c r="KX15" s="59"/>
      <c r="KY15" s="59"/>
      <c r="KZ15" s="59"/>
      <c r="LA15" s="59"/>
      <c r="LB15" s="59"/>
      <c r="LC15" s="59"/>
      <c r="LD15" s="59"/>
      <c r="LE15" s="59"/>
      <c r="LF15" s="81" t="s">
        <v>122</v>
      </c>
      <c r="LG15" s="59"/>
      <c r="LH15" s="59"/>
      <c r="LI15" s="59"/>
      <c r="LJ15" s="59"/>
      <c r="LK15" s="59"/>
      <c r="LL15" s="59"/>
      <c r="LM15" s="59"/>
      <c r="LN15" s="59"/>
      <c r="LO15" s="59"/>
      <c r="LP15" s="81" t="s">
        <v>122</v>
      </c>
      <c r="LQ15" s="59"/>
      <c r="LR15" s="59"/>
      <c r="LS15" s="59"/>
      <c r="LT15" s="59"/>
      <c r="LU15" s="59"/>
      <c r="LV15" s="59"/>
      <c r="LW15" s="59"/>
      <c r="LX15" s="59"/>
      <c r="LY15" s="59"/>
      <c r="LZ15" s="81" t="s">
        <v>122</v>
      </c>
      <c r="MA15" s="59"/>
      <c r="MB15" s="59"/>
      <c r="MC15" s="59"/>
      <c r="MD15" s="59"/>
      <c r="ME15" s="59"/>
      <c r="MF15" s="59"/>
      <c r="MG15" s="59"/>
      <c r="MH15" s="59"/>
      <c r="MI15" s="59"/>
      <c r="MJ15" s="81" t="s">
        <v>122</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74" t="s">
        <v>157</v>
      </c>
      <c r="C16" s="174"/>
      <c r="D16" s="59"/>
      <c r="E16" s="47">
        <f>E15+1</f>
        <v>2</v>
      </c>
      <c r="F16" s="174" t="s">
        <v>52</v>
      </c>
      <c r="G16" s="174"/>
      <c r="H16" s="57" t="s">
        <v>167</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f>$B$10</f>
        <v>41275</v>
      </c>
      <c r="AZ16" s="89">
        <f>$C$10</f>
        <v>41640</v>
      </c>
      <c r="BA16" s="89">
        <f>$D$10</f>
        <v>42005</v>
      </c>
      <c r="BB16" s="89">
        <f>$E$10</f>
        <v>42370</v>
      </c>
      <c r="BC16" s="89">
        <f>$F$10</f>
        <v>42736</v>
      </c>
      <c r="BD16" s="59"/>
      <c r="BE16" s="59"/>
      <c r="BF16" s="59"/>
      <c r="BG16" s="59"/>
      <c r="BH16" s="59"/>
      <c r="BI16" s="81"/>
      <c r="BJ16" s="89">
        <f>$B$10</f>
        <v>41275</v>
      </c>
      <c r="BK16" s="89">
        <f>$C$10</f>
        <v>41640</v>
      </c>
      <c r="BL16" s="89">
        <f>$D$10</f>
        <v>42005</v>
      </c>
      <c r="BM16" s="89">
        <f>$E$10</f>
        <v>42370</v>
      </c>
      <c r="BN16" s="89">
        <f>$F$10</f>
        <v>42736</v>
      </c>
      <c r="BO16" s="59"/>
      <c r="BP16" s="59"/>
      <c r="BQ16" s="59"/>
      <c r="BR16" s="59"/>
      <c r="BS16" s="59"/>
      <c r="BT16" s="81"/>
      <c r="BU16" s="89">
        <f>$B$10</f>
        <v>41275</v>
      </c>
      <c r="BV16" s="89">
        <f>$C$10</f>
        <v>41640</v>
      </c>
      <c r="BW16" s="89">
        <f>$D$10</f>
        <v>42005</v>
      </c>
      <c r="BX16" s="89">
        <f>$E$10</f>
        <v>42370</v>
      </c>
      <c r="BY16" s="89">
        <f>$F$10</f>
        <v>42736</v>
      </c>
      <c r="BZ16" s="59"/>
      <c r="CA16" s="59"/>
      <c r="CB16" s="59"/>
      <c r="CC16" s="59"/>
      <c r="CD16" s="59"/>
      <c r="CE16" s="81"/>
      <c r="CF16" s="89">
        <f>$B$10</f>
        <v>41275</v>
      </c>
      <c r="CG16" s="89">
        <f>$C$10</f>
        <v>41640</v>
      </c>
      <c r="CH16" s="89">
        <f>$D$10</f>
        <v>42005</v>
      </c>
      <c r="CI16" s="89">
        <f>$E$10</f>
        <v>42370</v>
      </c>
      <c r="CJ16" s="89">
        <f>$F$10</f>
        <v>42736</v>
      </c>
      <c r="CK16" s="59"/>
      <c r="CL16" s="59"/>
      <c r="CM16" s="59"/>
      <c r="CN16" s="59"/>
      <c r="CO16" s="81"/>
      <c r="CP16" s="89">
        <f>$B$10</f>
        <v>41275</v>
      </c>
      <c r="CQ16" s="89">
        <f>$C$10</f>
        <v>41640</v>
      </c>
      <c r="CR16" s="89">
        <f>$D$10</f>
        <v>42005</v>
      </c>
      <c r="CS16" s="89">
        <f>$E$10</f>
        <v>42370</v>
      </c>
      <c r="CT16" s="89">
        <f>$F$10</f>
        <v>42736</v>
      </c>
      <c r="CU16" s="59"/>
      <c r="CV16" s="59"/>
      <c r="CW16" s="59"/>
      <c r="CX16" s="59"/>
      <c r="CY16" s="59"/>
      <c r="CZ16" s="81"/>
      <c r="DA16" s="89">
        <f>$B$10</f>
        <v>41275</v>
      </c>
      <c r="DB16" s="89">
        <f>$C$10</f>
        <v>41640</v>
      </c>
      <c r="DC16" s="89">
        <f>$D$10</f>
        <v>42005</v>
      </c>
      <c r="DD16" s="89">
        <f>$E$10</f>
        <v>42370</v>
      </c>
      <c r="DE16" s="89">
        <f>$F$10</f>
        <v>42736</v>
      </c>
      <c r="DF16" s="59"/>
      <c r="DG16" s="59"/>
      <c r="DH16" s="59"/>
      <c r="DI16" s="59"/>
      <c r="DJ16" s="81"/>
      <c r="DK16" s="89">
        <f>$B$10</f>
        <v>41275</v>
      </c>
      <c r="DL16" s="89">
        <f>$C$10</f>
        <v>41640</v>
      </c>
      <c r="DM16" s="89">
        <f>$D$10</f>
        <v>42005</v>
      </c>
      <c r="DN16" s="89">
        <f>$E$10</f>
        <v>42370</v>
      </c>
      <c r="DO16" s="89">
        <f>$F$10</f>
        <v>42736</v>
      </c>
      <c r="DP16" s="59"/>
      <c r="DQ16" s="59"/>
      <c r="DR16" s="59"/>
      <c r="DS16" s="59"/>
      <c r="DT16" s="81"/>
      <c r="DU16" s="89">
        <f>$B$10</f>
        <v>41275</v>
      </c>
      <c r="DV16" s="89">
        <f>$C$10</f>
        <v>41640</v>
      </c>
      <c r="DW16" s="89">
        <f>$D$10</f>
        <v>42005</v>
      </c>
      <c r="DX16" s="89">
        <f>$E$10</f>
        <v>42370</v>
      </c>
      <c r="DY16" s="89">
        <f>$F$10</f>
        <v>42736</v>
      </c>
      <c r="DZ16" s="59"/>
      <c r="EA16" s="59"/>
      <c r="EB16" s="59"/>
      <c r="EC16" s="59"/>
      <c r="ED16" s="81"/>
      <c r="EE16" s="89">
        <f>$B$10</f>
        <v>41275</v>
      </c>
      <c r="EF16" s="89">
        <f>$C$10</f>
        <v>41640</v>
      </c>
      <c r="EG16" s="89">
        <f>$D$10</f>
        <v>42005</v>
      </c>
      <c r="EH16" s="89">
        <f>$E$10</f>
        <v>42370</v>
      </c>
      <c r="EI16" s="89">
        <f>$F$10</f>
        <v>42736</v>
      </c>
      <c r="EJ16" s="59"/>
      <c r="EK16" s="59"/>
      <c r="EL16" s="59"/>
      <c r="EM16" s="59"/>
      <c r="EN16" s="81"/>
      <c r="EO16" s="89">
        <f>$B$10</f>
        <v>41275</v>
      </c>
      <c r="EP16" s="89">
        <f>$C$10</f>
        <v>41640</v>
      </c>
      <c r="EQ16" s="89">
        <f>$D$10</f>
        <v>42005</v>
      </c>
      <c r="ER16" s="89">
        <f>$E$10</f>
        <v>42370</v>
      </c>
      <c r="ES16" s="89">
        <f>$F$10</f>
        <v>42736</v>
      </c>
      <c r="ET16" s="59"/>
      <c r="EU16" s="59"/>
      <c r="EV16" s="59"/>
      <c r="EW16" s="59"/>
      <c r="EX16" s="59"/>
      <c r="EY16" s="81"/>
      <c r="EZ16" s="89">
        <f>$B$10</f>
        <v>41275</v>
      </c>
      <c r="FA16" s="89">
        <f>$C$10</f>
        <v>41640</v>
      </c>
      <c r="FB16" s="89">
        <f>$D$10</f>
        <v>42005</v>
      </c>
      <c r="FC16" s="89">
        <f>$E$10</f>
        <v>42370</v>
      </c>
      <c r="FD16" s="89">
        <f>$F$10</f>
        <v>42736</v>
      </c>
      <c r="FE16" s="59"/>
      <c r="FF16" s="59"/>
      <c r="FG16" s="59"/>
      <c r="FH16" s="59"/>
      <c r="FI16" s="81"/>
      <c r="FJ16" s="89">
        <f>$B$10</f>
        <v>41275</v>
      </c>
      <c r="FK16" s="89">
        <f>$C$10</f>
        <v>41640</v>
      </c>
      <c r="FL16" s="89">
        <f>$D$10</f>
        <v>42005</v>
      </c>
      <c r="FM16" s="89">
        <f>$E$10</f>
        <v>42370</v>
      </c>
      <c r="FN16" s="89">
        <f>$F$10</f>
        <v>42736</v>
      </c>
      <c r="FO16" s="59"/>
      <c r="FP16" s="59"/>
      <c r="FQ16" s="59"/>
      <c r="FR16" s="59"/>
      <c r="FS16" s="81"/>
      <c r="FT16" s="89">
        <f>$B$10</f>
        <v>41275</v>
      </c>
      <c r="FU16" s="89">
        <f>$C$10</f>
        <v>41640</v>
      </c>
      <c r="FV16" s="89">
        <f>$D$10</f>
        <v>42005</v>
      </c>
      <c r="FW16" s="89">
        <f>$E$10</f>
        <v>42370</v>
      </c>
      <c r="FX16" s="89">
        <f>$F$10</f>
        <v>42736</v>
      </c>
      <c r="FY16" s="59"/>
      <c r="FZ16" s="59"/>
      <c r="GA16" s="59"/>
      <c r="GB16" s="59"/>
      <c r="GC16" s="81"/>
      <c r="GD16" s="89">
        <f>$B$10</f>
        <v>41275</v>
      </c>
      <c r="GE16" s="89">
        <f>$C$10</f>
        <v>41640</v>
      </c>
      <c r="GF16" s="89">
        <f>$D$10</f>
        <v>42005</v>
      </c>
      <c r="GG16" s="89">
        <f>$E$10</f>
        <v>42370</v>
      </c>
      <c r="GH16" s="89">
        <f>$F$10</f>
        <v>42736</v>
      </c>
      <c r="GI16" s="59"/>
      <c r="GJ16" s="59"/>
      <c r="GK16" s="59"/>
      <c r="GL16" s="59"/>
      <c r="GM16" s="81"/>
      <c r="GN16" s="89">
        <f>$B$10</f>
        <v>41275</v>
      </c>
      <c r="GO16" s="89">
        <f>$C$10</f>
        <v>41640</v>
      </c>
      <c r="GP16" s="89">
        <f>$D$10</f>
        <v>42005</v>
      </c>
      <c r="GQ16" s="89">
        <f>$E$10</f>
        <v>42370</v>
      </c>
      <c r="GR16" s="89">
        <f>$F$10</f>
        <v>42736</v>
      </c>
      <c r="GS16" s="59"/>
      <c r="GT16" s="59"/>
      <c r="GU16" s="59"/>
      <c r="GV16" s="59"/>
      <c r="GW16" s="59"/>
      <c r="GX16" s="81"/>
      <c r="GY16" s="89">
        <f>$B$10</f>
        <v>41275</v>
      </c>
      <c r="GZ16" s="89">
        <f>$C$10</f>
        <v>41640</v>
      </c>
      <c r="HA16" s="89">
        <f>$D$10</f>
        <v>42005</v>
      </c>
      <c r="HB16" s="89">
        <f>$E$10</f>
        <v>42370</v>
      </c>
      <c r="HC16" s="89">
        <f>$F$10</f>
        <v>42736</v>
      </c>
      <c r="HD16" s="59"/>
      <c r="HE16" s="59"/>
      <c r="HF16" s="59"/>
      <c r="HG16" s="59"/>
      <c r="HH16" s="81"/>
      <c r="HI16" s="89">
        <f>$B$10</f>
        <v>41275</v>
      </c>
      <c r="HJ16" s="89">
        <f>$C$10</f>
        <v>41640</v>
      </c>
      <c r="HK16" s="89">
        <f>$D$10</f>
        <v>42005</v>
      </c>
      <c r="HL16" s="89">
        <f>$E$10</f>
        <v>42370</v>
      </c>
      <c r="HM16" s="89">
        <f>$F$10</f>
        <v>42736</v>
      </c>
      <c r="HN16" s="59"/>
      <c r="HO16" s="59"/>
      <c r="HP16" s="59"/>
      <c r="HQ16" s="59"/>
      <c r="HR16" s="81"/>
      <c r="HS16" s="89">
        <f>$B$10</f>
        <v>41275</v>
      </c>
      <c r="HT16" s="89">
        <f>$C$10</f>
        <v>41640</v>
      </c>
      <c r="HU16" s="89">
        <f>$D$10</f>
        <v>42005</v>
      </c>
      <c r="HV16" s="89">
        <f>$E$10</f>
        <v>42370</v>
      </c>
      <c r="HW16" s="89">
        <f>$F$10</f>
        <v>42736</v>
      </c>
      <c r="HX16" s="59"/>
      <c r="HY16" s="59"/>
      <c r="HZ16" s="59"/>
      <c r="IA16" s="59"/>
      <c r="IB16" s="81"/>
      <c r="IC16" s="89">
        <f>$B$10</f>
        <v>41275</v>
      </c>
      <c r="ID16" s="89">
        <f>$C$10</f>
        <v>41640</v>
      </c>
      <c r="IE16" s="89">
        <f>$D$10</f>
        <v>42005</v>
      </c>
      <c r="IF16" s="89">
        <f>$E$10</f>
        <v>42370</v>
      </c>
      <c r="IG16" s="89">
        <f>$F$10</f>
        <v>42736</v>
      </c>
      <c r="IH16" s="59"/>
      <c r="II16" s="59"/>
      <c r="IJ16" s="59"/>
      <c r="IK16" s="59"/>
      <c r="IL16" s="81"/>
      <c r="IM16" s="89">
        <f>$B$10</f>
        <v>41275</v>
      </c>
      <c r="IN16" s="89">
        <f>$C$10</f>
        <v>41640</v>
      </c>
      <c r="IO16" s="89">
        <f>$D$10</f>
        <v>42005</v>
      </c>
      <c r="IP16" s="89">
        <f>$E$10</f>
        <v>42370</v>
      </c>
      <c r="IQ16" s="89">
        <f>$F$10</f>
        <v>42736</v>
      </c>
      <c r="IR16" s="59"/>
      <c r="IS16" s="59"/>
      <c r="IT16" s="59"/>
      <c r="IU16" s="59"/>
      <c r="IV16" s="59"/>
      <c r="IW16" s="81"/>
      <c r="IX16" s="89">
        <f>$B$10</f>
        <v>41275</v>
      </c>
      <c r="IY16" s="89">
        <f>$C$10</f>
        <v>41640</v>
      </c>
      <c r="IZ16" s="89">
        <f>$D$10</f>
        <v>42005</v>
      </c>
      <c r="JA16" s="89">
        <f>$E$10</f>
        <v>42370</v>
      </c>
      <c r="JB16" s="89">
        <f>$F$10</f>
        <v>42736</v>
      </c>
      <c r="JC16" s="59"/>
      <c r="JD16" s="59"/>
      <c r="JE16" s="59"/>
      <c r="JF16" s="59"/>
      <c r="JG16" s="81"/>
      <c r="JH16" s="89">
        <f>$B$10</f>
        <v>41275</v>
      </c>
      <c r="JI16" s="89">
        <f>$C$10</f>
        <v>41640</v>
      </c>
      <c r="JJ16" s="89">
        <f>$D$10</f>
        <v>42005</v>
      </c>
      <c r="JK16" s="89">
        <f>$E$10</f>
        <v>42370</v>
      </c>
      <c r="JL16" s="89">
        <f>$F$10</f>
        <v>42736</v>
      </c>
      <c r="JM16" s="59"/>
      <c r="JN16" s="59"/>
      <c r="JO16" s="59"/>
      <c r="JP16" s="59"/>
      <c r="JQ16" s="81"/>
      <c r="JR16" s="89">
        <f>$B$10</f>
        <v>41275</v>
      </c>
      <c r="JS16" s="89">
        <f>$C$10</f>
        <v>41640</v>
      </c>
      <c r="JT16" s="89">
        <f>$D$10</f>
        <v>42005</v>
      </c>
      <c r="JU16" s="89">
        <f>$E$10</f>
        <v>42370</v>
      </c>
      <c r="JV16" s="89">
        <f>$F$10</f>
        <v>42736</v>
      </c>
      <c r="JW16" s="59"/>
      <c r="JX16" s="59"/>
      <c r="JY16" s="59"/>
      <c r="JZ16" s="59"/>
      <c r="KA16" s="81"/>
      <c r="KB16" s="89">
        <f>$B$10</f>
        <v>41275</v>
      </c>
      <c r="KC16" s="89">
        <f>$C$10</f>
        <v>41640</v>
      </c>
      <c r="KD16" s="89">
        <f>$D$10</f>
        <v>42005</v>
      </c>
      <c r="KE16" s="89">
        <f>$E$10</f>
        <v>42370</v>
      </c>
      <c r="KF16" s="89">
        <f>$F$10</f>
        <v>42736</v>
      </c>
      <c r="KG16" s="59"/>
      <c r="KH16" s="59"/>
      <c r="KI16" s="59"/>
      <c r="KJ16" s="59"/>
      <c r="KK16" s="81"/>
      <c r="KL16" s="89">
        <f>$B$10</f>
        <v>41275</v>
      </c>
      <c r="KM16" s="89">
        <f>$C$10</f>
        <v>41640</v>
      </c>
      <c r="KN16" s="89">
        <f>$D$10</f>
        <v>42005</v>
      </c>
      <c r="KO16" s="89">
        <f>$E$10</f>
        <v>42370</v>
      </c>
      <c r="KP16" s="89">
        <f>$F$10</f>
        <v>42736</v>
      </c>
      <c r="KQ16" s="59"/>
      <c r="KR16" s="59"/>
      <c r="KS16" s="59"/>
      <c r="KT16" s="59"/>
      <c r="KU16" s="59"/>
      <c r="KV16" s="81"/>
      <c r="KW16" s="89">
        <f>$B$10</f>
        <v>41275</v>
      </c>
      <c r="KX16" s="89">
        <f>$C$10</f>
        <v>41640</v>
      </c>
      <c r="KY16" s="89">
        <f>$D$10</f>
        <v>42005</v>
      </c>
      <c r="KZ16" s="89">
        <f>$E$10</f>
        <v>42370</v>
      </c>
      <c r="LA16" s="89">
        <f>$F$10</f>
        <v>42736</v>
      </c>
      <c r="LB16" s="59"/>
      <c r="LC16" s="59"/>
      <c r="LD16" s="59"/>
      <c r="LE16" s="59"/>
      <c r="LF16" s="81"/>
      <c r="LG16" s="89">
        <f>$B$10</f>
        <v>41275</v>
      </c>
      <c r="LH16" s="89">
        <f>$C$10</f>
        <v>41640</v>
      </c>
      <c r="LI16" s="89">
        <f>$D$10</f>
        <v>42005</v>
      </c>
      <c r="LJ16" s="89">
        <f>$E$10</f>
        <v>42370</v>
      </c>
      <c r="LK16" s="89">
        <f>$F$10</f>
        <v>42736</v>
      </c>
      <c r="LL16" s="59"/>
      <c r="LM16" s="59"/>
      <c r="LN16" s="59"/>
      <c r="LO16" s="59"/>
      <c r="LP16" s="81"/>
      <c r="LQ16" s="89">
        <f>$B$10</f>
        <v>41275</v>
      </c>
      <c r="LR16" s="89">
        <f>$C$10</f>
        <v>41640</v>
      </c>
      <c r="LS16" s="89">
        <f>$D$10</f>
        <v>42005</v>
      </c>
      <c r="LT16" s="89">
        <f>$E$10</f>
        <v>42370</v>
      </c>
      <c r="LU16" s="89">
        <f>$F$10</f>
        <v>42736</v>
      </c>
      <c r="LV16" s="59"/>
      <c r="LW16" s="59"/>
      <c r="LX16" s="59"/>
      <c r="LY16" s="59"/>
      <c r="LZ16" s="81"/>
      <c r="MA16" s="89">
        <f>$B$10</f>
        <v>41275</v>
      </c>
      <c r="MB16" s="89">
        <f>$C$10</f>
        <v>41640</v>
      </c>
      <c r="MC16" s="89">
        <f>$D$10</f>
        <v>42005</v>
      </c>
      <c r="MD16" s="89">
        <f>$E$10</f>
        <v>42370</v>
      </c>
      <c r="ME16" s="89">
        <f>$F$10</f>
        <v>42736</v>
      </c>
      <c r="MF16" s="59"/>
      <c r="MG16" s="59"/>
      <c r="MH16" s="59"/>
      <c r="MI16" s="59"/>
      <c r="MJ16" s="81"/>
      <c r="MK16" s="89">
        <f>$B$10</f>
        <v>41275</v>
      </c>
      <c r="ML16" s="89">
        <f>$C$10</f>
        <v>41640</v>
      </c>
      <c r="MM16" s="89">
        <f>$D$10</f>
        <v>42005</v>
      </c>
      <c r="MN16" s="89">
        <f>$E$10</f>
        <v>42370</v>
      </c>
      <c r="MO16" s="89">
        <f>$F$10</f>
        <v>42736</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74" t="s">
        <v>230</v>
      </c>
      <c r="C17" s="174"/>
      <c r="D17" s="59"/>
      <c r="E17" s="47">
        <f>E16+1</f>
        <v>3</v>
      </c>
      <c r="F17" s="174" t="s">
        <v>210</v>
      </c>
      <c r="G17" s="174"/>
      <c r="H17" s="57" t="s">
        <v>185</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91</v>
      </c>
      <c r="AY17" s="90" t="e">
        <f>IF(AY7="-",NA(),AY7)</f>
        <v>#N/A</v>
      </c>
      <c r="AZ17" s="90" t="e">
        <f>IF(AZ7="-",NA(),AZ7)</f>
        <v>#N/A</v>
      </c>
      <c r="BA17" s="90">
        <f>IF(BA7="-",NA(),BA7)</f>
        <v>116.8</v>
      </c>
      <c r="BB17" s="90">
        <f>IF(BB7="-",NA(),BB7)</f>
        <v>100.7</v>
      </c>
      <c r="BC17" s="90">
        <f>IF(BC7="-",NA(),BC7)</f>
        <v>105.1</v>
      </c>
      <c r="BD17" s="59"/>
      <c r="BE17" s="59"/>
      <c r="BF17" s="59"/>
      <c r="BG17" s="59"/>
      <c r="BH17" s="59"/>
      <c r="BI17" s="85" t="s">
        <v>91</v>
      </c>
      <c r="BJ17" s="90" t="e">
        <f>IF(BJ7="-",NA(),BJ7)</f>
        <v>#N/A</v>
      </c>
      <c r="BK17" s="90" t="e">
        <f>IF(BK7="-",NA(),BK7)</f>
        <v>#N/A</v>
      </c>
      <c r="BL17" s="90">
        <f>IF(BL7="-",NA(),BL7)</f>
        <v>1322.4</v>
      </c>
      <c r="BM17" s="90">
        <f>IF(BM7="-",NA(),BM7)</f>
        <v>1001.2</v>
      </c>
      <c r="BN17" s="90">
        <f>IF(BN7="-",NA(),BN7)</f>
        <v>514.79999999999995</v>
      </c>
      <c r="BO17" s="59"/>
      <c r="BP17" s="59"/>
      <c r="BQ17" s="59"/>
      <c r="BR17" s="59"/>
      <c r="BS17" s="59"/>
      <c r="BT17" s="85" t="s">
        <v>91</v>
      </c>
      <c r="BU17" s="90" t="e">
        <f>IF(BU7="-",NA(),BU7)</f>
        <v>#N/A</v>
      </c>
      <c r="BV17" s="90" t="e">
        <f>IF(BV7="-",NA(),BV7)</f>
        <v>#N/A</v>
      </c>
      <c r="BW17" s="90" t="e">
        <f>IF(BW7="-",NA(),BW7)</f>
        <v>#N/A</v>
      </c>
      <c r="BX17" s="90" t="e">
        <f>IF(BX7="-",NA(),BX7)</f>
        <v>#N/A</v>
      </c>
      <c r="BY17" s="90" t="e">
        <f>IF(BY7="-",NA(),BY7)</f>
        <v>#N/A</v>
      </c>
      <c r="BZ17" s="59"/>
      <c r="CA17" s="59"/>
      <c r="CB17" s="59"/>
      <c r="CC17" s="59"/>
      <c r="CD17" s="59"/>
      <c r="CE17" s="85" t="s">
        <v>91</v>
      </c>
      <c r="CF17" s="90" t="e">
        <f>IF(CF7="-",NA(),CF7)</f>
        <v>#N/A</v>
      </c>
      <c r="CG17" s="90" t="e">
        <f>IF(CG7="-",NA(),CG7)</f>
        <v>#N/A</v>
      </c>
      <c r="CH17" s="90">
        <f>IF(CH7="-",NA(),CH7)</f>
        <v>31483.200000000001</v>
      </c>
      <c r="CI17" s="90">
        <f>IF(CI7="-",NA(),CI7)</f>
        <v>41952.4</v>
      </c>
      <c r="CJ17" s="90">
        <f>IF(CJ7="-",NA(),CJ7)</f>
        <v>35288.800000000003</v>
      </c>
      <c r="CK17" s="59"/>
      <c r="CL17" s="59"/>
      <c r="CM17" s="59"/>
      <c r="CN17" s="59"/>
      <c r="CO17" s="85" t="s">
        <v>91</v>
      </c>
      <c r="CP17" s="95" t="e">
        <f>IF(CP7="-",NA(),CP7)</f>
        <v>#N/A</v>
      </c>
      <c r="CQ17" s="95" t="e">
        <f>IF(CQ7="-",NA(),CQ7)</f>
        <v>#N/A</v>
      </c>
      <c r="CR17" s="95">
        <f>IF(CR7="-",NA(),CR7)</f>
        <v>1262</v>
      </c>
      <c r="CS17" s="95">
        <f>IF(CS7="-",NA(),CS7)</f>
        <v>71</v>
      </c>
      <c r="CT17" s="95">
        <f>IF(CT7="-",NA(),CT7)</f>
        <v>415</v>
      </c>
      <c r="CU17" s="59"/>
      <c r="CV17" s="59"/>
      <c r="CW17" s="59"/>
      <c r="CX17" s="59"/>
      <c r="CY17" s="59"/>
      <c r="CZ17" s="85" t="s">
        <v>91</v>
      </c>
      <c r="DA17" s="90" t="e">
        <f>IF(DA7="-",NA(),DA7)</f>
        <v>#N/A</v>
      </c>
      <c r="DB17" s="90" t="e">
        <f>IF(DB7="-",NA(),DB7)</f>
        <v>#N/A</v>
      </c>
      <c r="DC17" s="90">
        <f>IF(DC7="-",NA(),DC7)</f>
        <v>94.2</v>
      </c>
      <c r="DD17" s="90">
        <f>IF(DD7="-",NA(),DD7)</f>
        <v>91.7</v>
      </c>
      <c r="DE17" s="90">
        <f>IF(DE7="-",NA(),DE7)</f>
        <v>92.1</v>
      </c>
      <c r="DF17" s="59"/>
      <c r="DG17" s="59"/>
      <c r="DH17" s="59"/>
      <c r="DI17" s="59"/>
      <c r="DJ17" s="85" t="s">
        <v>91</v>
      </c>
      <c r="DK17" s="90" t="e">
        <f>IF(DK7="-",NA(),DK7)</f>
        <v>#N/A</v>
      </c>
      <c r="DL17" s="90" t="e">
        <f>IF(DL7="-",NA(),DL7)</f>
        <v>#N/A</v>
      </c>
      <c r="DM17" s="90">
        <f>IF(DM7="-",NA(),DM7)</f>
        <v>0</v>
      </c>
      <c r="DN17" s="90">
        <f>IF(DN7="-",NA(),DN7)</f>
        <v>22.5</v>
      </c>
      <c r="DO17" s="90">
        <f>IF(DO7="-",NA(),DO7)</f>
        <v>8.6999999999999993</v>
      </c>
      <c r="DP17" s="59"/>
      <c r="DQ17" s="59"/>
      <c r="DR17" s="59"/>
      <c r="DS17" s="59"/>
      <c r="DT17" s="85" t="s">
        <v>91</v>
      </c>
      <c r="DU17" s="90" t="e">
        <f>IF(DU7="-",NA(),DU7)</f>
        <v>#N/A</v>
      </c>
      <c r="DV17" s="90" t="e">
        <f>IF(DV7="-",NA(),DV7)</f>
        <v>#N/A</v>
      </c>
      <c r="DW17" s="90">
        <f>IF(DW7="-",NA(),DW7)</f>
        <v>0</v>
      </c>
      <c r="DX17" s="90">
        <f>IF(DX7="-",NA(),DX7)</f>
        <v>0</v>
      </c>
      <c r="DY17" s="90">
        <f>IF(DY7="-",NA(),DY7)</f>
        <v>0</v>
      </c>
      <c r="DZ17" s="59"/>
      <c r="EA17" s="59"/>
      <c r="EB17" s="59"/>
      <c r="EC17" s="59"/>
      <c r="ED17" s="85" t="s">
        <v>91</v>
      </c>
      <c r="EE17" s="90" t="e">
        <f>IF(EE7="-",NA(),EE7)</f>
        <v>#N/A</v>
      </c>
      <c r="EF17" s="90" t="e">
        <f>IF(EF7="-",NA(),EF7)</f>
        <v>#N/A</v>
      </c>
      <c r="EG17" s="90" t="e">
        <f>IF(EG7="-",NA(),EG7)</f>
        <v>#N/A</v>
      </c>
      <c r="EH17" s="90" t="e">
        <f>IF(EH7="-",NA(),EH7)</f>
        <v>#N/A</v>
      </c>
      <c r="EI17" s="90" t="e">
        <f>IF(EI7="-",NA(),EI7)</f>
        <v>#N/A</v>
      </c>
      <c r="EJ17" s="59"/>
      <c r="EK17" s="59"/>
      <c r="EL17" s="59"/>
      <c r="EM17" s="59"/>
      <c r="EN17" s="85" t="s">
        <v>91</v>
      </c>
      <c r="EO17" s="90" t="e">
        <f>IF(EO7="-",NA(),EO7)</f>
        <v>#N/A</v>
      </c>
      <c r="EP17" s="90" t="e">
        <f>IF(EP7="-",NA(),EP7)</f>
        <v>#N/A</v>
      </c>
      <c r="EQ17" s="90">
        <f>IF(EQ7="-",NA(),EQ7)</f>
        <v>100</v>
      </c>
      <c r="ER17" s="90">
        <f>IF(ER7="-",NA(),ER7)</f>
        <v>100</v>
      </c>
      <c r="ES17" s="90">
        <f>IF(ES7="-",NA(),ES7)</f>
        <v>100</v>
      </c>
      <c r="ET17" s="59"/>
      <c r="EU17" s="59"/>
      <c r="EV17" s="59"/>
      <c r="EW17" s="59"/>
      <c r="EX17" s="59"/>
      <c r="EY17" s="85" t="s">
        <v>91</v>
      </c>
      <c r="EZ17" s="90" t="e">
        <f>IF(EZ7="-",NA(),EZ7)</f>
        <v>#N/A</v>
      </c>
      <c r="FA17" s="90" t="e">
        <f>IF(FA7="-",NA(),FA7)</f>
        <v>#N/A</v>
      </c>
      <c r="FB17" s="90">
        <f>IF(FB7="-",NA(),FB7)</f>
        <v>94.2</v>
      </c>
      <c r="FC17" s="90">
        <f>IF(FC7="-",NA(),FC7)</f>
        <v>91.7</v>
      </c>
      <c r="FD17" s="90">
        <f>IF(FD7="-",NA(),FD7)</f>
        <v>92.1</v>
      </c>
      <c r="FE17" s="59"/>
      <c r="FF17" s="59"/>
      <c r="FG17" s="59"/>
      <c r="FH17" s="59"/>
      <c r="FI17" s="85" t="s">
        <v>91</v>
      </c>
      <c r="FJ17" s="90" t="e">
        <f>IF(FJ7="-",NA(),FJ7)</f>
        <v>#N/A</v>
      </c>
      <c r="FK17" s="90" t="e">
        <f>IF(FK7="-",NA(),FK7)</f>
        <v>#N/A</v>
      </c>
      <c r="FL17" s="90">
        <f>IF(FL7="-",NA(),FL7)</f>
        <v>0</v>
      </c>
      <c r="FM17" s="90">
        <f>IF(FM7="-",NA(),FM7)</f>
        <v>22.5</v>
      </c>
      <c r="FN17" s="90">
        <f>IF(FN7="-",NA(),FN7)</f>
        <v>8.6999999999999993</v>
      </c>
      <c r="FO17" s="59"/>
      <c r="FP17" s="59"/>
      <c r="FQ17" s="59"/>
      <c r="FR17" s="59"/>
      <c r="FS17" s="85" t="s">
        <v>91</v>
      </c>
      <c r="FT17" s="90" t="e">
        <f>IF(FT7="-",NA(),FT7)</f>
        <v>#N/A</v>
      </c>
      <c r="FU17" s="90" t="e">
        <f>IF(FU7="-",NA(),FU7)</f>
        <v>#N/A</v>
      </c>
      <c r="FV17" s="90">
        <f>IF(FV7="-",NA(),FV7)</f>
        <v>0</v>
      </c>
      <c r="FW17" s="90">
        <f>IF(FW7="-",NA(),FW7)</f>
        <v>0</v>
      </c>
      <c r="FX17" s="90">
        <f>IF(FX7="-",NA(),FX7)</f>
        <v>0</v>
      </c>
      <c r="FY17" s="59"/>
      <c r="FZ17" s="59"/>
      <c r="GA17" s="59"/>
      <c r="GB17" s="59"/>
      <c r="GC17" s="85" t="s">
        <v>91</v>
      </c>
      <c r="GD17" s="90" t="e">
        <f>IF(GD7="-",NA(),GD7)</f>
        <v>#N/A</v>
      </c>
      <c r="GE17" s="90" t="e">
        <f>IF(GE7="-",NA(),GE7)</f>
        <v>#N/A</v>
      </c>
      <c r="GF17" s="90" t="e">
        <f>IF(GF7="-",NA(),GF7)</f>
        <v>#N/A</v>
      </c>
      <c r="GG17" s="90" t="e">
        <f>IF(GG7="-",NA(),GG7)</f>
        <v>#N/A</v>
      </c>
      <c r="GH17" s="90" t="e">
        <f>IF(GH7="-",NA(),GH7)</f>
        <v>#N/A</v>
      </c>
      <c r="GI17" s="59"/>
      <c r="GJ17" s="59"/>
      <c r="GK17" s="59"/>
      <c r="GL17" s="59"/>
      <c r="GM17" s="85" t="s">
        <v>91</v>
      </c>
      <c r="GN17" s="90" t="e">
        <f>IF(GN7="-",NA(),GN7)</f>
        <v>#N/A</v>
      </c>
      <c r="GO17" s="90" t="e">
        <f>IF(GO7="-",NA(),GO7)</f>
        <v>#N/A</v>
      </c>
      <c r="GP17" s="90">
        <f>IF(GP7="-",NA(),GP7)</f>
        <v>100</v>
      </c>
      <c r="GQ17" s="90">
        <f>IF(GQ7="-",NA(),GQ7)</f>
        <v>100</v>
      </c>
      <c r="GR17" s="90">
        <f>IF(GR7="-",NA(),GR7)</f>
        <v>100</v>
      </c>
      <c r="GS17" s="59"/>
      <c r="GT17" s="59"/>
      <c r="GU17" s="59"/>
      <c r="GV17" s="59"/>
      <c r="GW17" s="59"/>
      <c r="GX17" s="85" t="s">
        <v>91</v>
      </c>
      <c r="GY17" s="90" t="e">
        <f>IF(GY7="-",NA(),GY7)</f>
        <v>#N/A</v>
      </c>
      <c r="GZ17" s="90" t="e">
        <f>IF(GZ7="-",NA(),GZ7)</f>
        <v>#N/A</v>
      </c>
      <c r="HA17" s="90" t="e">
        <f>IF(HA7="-",NA(),HA7)</f>
        <v>#N/A</v>
      </c>
      <c r="HB17" s="90" t="e">
        <f>IF(HB7="-",NA(),HB7)</f>
        <v>#N/A</v>
      </c>
      <c r="HC17" s="90" t="e">
        <f>IF(HC7="-",NA(),HC7)</f>
        <v>#N/A</v>
      </c>
      <c r="HD17" s="59"/>
      <c r="HE17" s="59"/>
      <c r="HF17" s="59"/>
      <c r="HG17" s="59"/>
      <c r="HH17" s="85" t="s">
        <v>91</v>
      </c>
      <c r="HI17" s="90" t="e">
        <f>IF(HI7="-",NA(),HI7)</f>
        <v>#N/A</v>
      </c>
      <c r="HJ17" s="90" t="e">
        <f>IF(HJ7="-",NA(),HJ7)</f>
        <v>#N/A</v>
      </c>
      <c r="HK17" s="90" t="e">
        <f>IF(HK7="-",NA(),HK7)</f>
        <v>#N/A</v>
      </c>
      <c r="HL17" s="90" t="e">
        <f>IF(HL7="-",NA(),HL7)</f>
        <v>#N/A</v>
      </c>
      <c r="HM17" s="90" t="e">
        <f>IF(HM7="-",NA(),HM7)</f>
        <v>#N/A</v>
      </c>
      <c r="HN17" s="59"/>
      <c r="HO17" s="59"/>
      <c r="HP17" s="59"/>
      <c r="HQ17" s="59"/>
      <c r="HR17" s="85" t="s">
        <v>91</v>
      </c>
      <c r="HS17" s="90" t="e">
        <f>IF(HS7="-",NA(),HS7)</f>
        <v>#N/A</v>
      </c>
      <c r="HT17" s="90" t="e">
        <f>IF(HT7="-",NA(),HT7)</f>
        <v>#N/A</v>
      </c>
      <c r="HU17" s="90" t="e">
        <f>IF(HU7="-",NA(),HU7)</f>
        <v>#N/A</v>
      </c>
      <c r="HV17" s="90" t="e">
        <f>IF(HV7="-",NA(),HV7)</f>
        <v>#N/A</v>
      </c>
      <c r="HW17" s="90" t="e">
        <f>IF(HW7="-",NA(),HW7)</f>
        <v>#N/A</v>
      </c>
      <c r="HX17" s="59"/>
      <c r="HY17" s="59"/>
      <c r="HZ17" s="59"/>
      <c r="IA17" s="59"/>
      <c r="IB17" s="85" t="s">
        <v>91</v>
      </c>
      <c r="IC17" s="90" t="e">
        <f>IF(IC7="-",NA(),IC7)</f>
        <v>#N/A</v>
      </c>
      <c r="ID17" s="90" t="e">
        <f>IF(ID7="-",NA(),ID7)</f>
        <v>#N/A</v>
      </c>
      <c r="IE17" s="90" t="e">
        <f>IF(IE7="-",NA(),IE7)</f>
        <v>#N/A</v>
      </c>
      <c r="IF17" s="90" t="e">
        <f>IF(IF7="-",NA(),IF7)</f>
        <v>#N/A</v>
      </c>
      <c r="IG17" s="90" t="e">
        <f>IF(IG7="-",NA(),IG7)</f>
        <v>#N/A</v>
      </c>
      <c r="IH17" s="59"/>
      <c r="II17" s="59"/>
      <c r="IJ17" s="59"/>
      <c r="IK17" s="59"/>
      <c r="IL17" s="85" t="s">
        <v>91</v>
      </c>
      <c r="IM17" s="90" t="e">
        <f>IF(IM7="-",NA(),IM7)</f>
        <v>#N/A</v>
      </c>
      <c r="IN17" s="90" t="e">
        <f>IF(IN7="-",NA(),IN7)</f>
        <v>#N/A</v>
      </c>
      <c r="IO17" s="90" t="e">
        <f>IF(IO7="-",NA(),IO7)</f>
        <v>#N/A</v>
      </c>
      <c r="IP17" s="90" t="e">
        <f>IF(IP7="-",NA(),IP7)</f>
        <v>#N/A</v>
      </c>
      <c r="IQ17" s="90" t="e">
        <f>IF(IQ7="-",NA(),IQ7)</f>
        <v>#N/A</v>
      </c>
      <c r="IR17" s="59"/>
      <c r="IS17" s="59"/>
      <c r="IT17" s="59"/>
      <c r="IU17" s="59"/>
      <c r="IV17" s="59"/>
      <c r="IW17" s="85" t="s">
        <v>91</v>
      </c>
      <c r="IX17" s="90" t="e">
        <f>IF(IX7="-",NA(),IX7)</f>
        <v>#N/A</v>
      </c>
      <c r="IY17" s="90" t="e">
        <f>IF(IY7="-",NA(),IY7)</f>
        <v>#N/A</v>
      </c>
      <c r="IZ17" s="90" t="e">
        <f>IF(IZ7="-",NA(),IZ7)</f>
        <v>#N/A</v>
      </c>
      <c r="JA17" s="90" t="e">
        <f>IF(JA7="-",NA(),JA7)</f>
        <v>#N/A</v>
      </c>
      <c r="JB17" s="90" t="e">
        <f>IF(JB7="-",NA(),JB7)</f>
        <v>#N/A</v>
      </c>
      <c r="JC17" s="59"/>
      <c r="JD17" s="59"/>
      <c r="JE17" s="59"/>
      <c r="JF17" s="59"/>
      <c r="JG17" s="85" t="s">
        <v>91</v>
      </c>
      <c r="JH17" s="90" t="e">
        <f>IF(JH7="-",NA(),JH7)</f>
        <v>#N/A</v>
      </c>
      <c r="JI17" s="90" t="e">
        <f>IF(JI7="-",NA(),JI7)</f>
        <v>#N/A</v>
      </c>
      <c r="JJ17" s="90" t="e">
        <f>IF(JJ7="-",NA(),JJ7)</f>
        <v>#N/A</v>
      </c>
      <c r="JK17" s="90" t="e">
        <f>IF(JK7="-",NA(),JK7)</f>
        <v>#N/A</v>
      </c>
      <c r="JL17" s="90" t="e">
        <f>IF(JL7="-",NA(),JL7)</f>
        <v>#N/A</v>
      </c>
      <c r="JM17" s="59"/>
      <c r="JN17" s="59"/>
      <c r="JO17" s="59"/>
      <c r="JP17" s="59"/>
      <c r="JQ17" s="85" t="s">
        <v>91</v>
      </c>
      <c r="JR17" s="90" t="e">
        <f>IF(JR7="-",NA(),JR7)</f>
        <v>#N/A</v>
      </c>
      <c r="JS17" s="90" t="e">
        <f>IF(JS7="-",NA(),JS7)</f>
        <v>#N/A</v>
      </c>
      <c r="JT17" s="90" t="e">
        <f>IF(JT7="-",NA(),JT7)</f>
        <v>#N/A</v>
      </c>
      <c r="JU17" s="90" t="e">
        <f>IF(JU7="-",NA(),JU7)</f>
        <v>#N/A</v>
      </c>
      <c r="JV17" s="90" t="e">
        <f>IF(JV7="-",NA(),JV7)</f>
        <v>#N/A</v>
      </c>
      <c r="JW17" s="59"/>
      <c r="JX17" s="59"/>
      <c r="JY17" s="59"/>
      <c r="JZ17" s="59"/>
      <c r="KA17" s="85" t="s">
        <v>91</v>
      </c>
      <c r="KB17" s="90" t="e">
        <f>IF(KB7="-",NA(),KB7)</f>
        <v>#N/A</v>
      </c>
      <c r="KC17" s="90" t="e">
        <f>IF(KC7="-",NA(),KC7)</f>
        <v>#N/A</v>
      </c>
      <c r="KD17" s="90" t="e">
        <f>IF(KD7="-",NA(),KD7)</f>
        <v>#N/A</v>
      </c>
      <c r="KE17" s="90" t="e">
        <f>IF(KE7="-",NA(),KE7)</f>
        <v>#N/A</v>
      </c>
      <c r="KF17" s="90" t="e">
        <f>IF(KF7="-",NA(),KF7)</f>
        <v>#N/A</v>
      </c>
      <c r="KG17" s="59"/>
      <c r="KH17" s="59"/>
      <c r="KI17" s="59"/>
      <c r="KJ17" s="59"/>
      <c r="KK17" s="85" t="s">
        <v>91</v>
      </c>
      <c r="KL17" s="90" t="e">
        <f>IF(KL7="-",NA(),KL7)</f>
        <v>#N/A</v>
      </c>
      <c r="KM17" s="90" t="e">
        <f>IF(KM7="-",NA(),KM7)</f>
        <v>#N/A</v>
      </c>
      <c r="KN17" s="90" t="e">
        <f>IF(KN7="-",NA(),KN7)</f>
        <v>#N/A</v>
      </c>
      <c r="KO17" s="90" t="e">
        <f>IF(KO7="-",NA(),KO7)</f>
        <v>#N/A</v>
      </c>
      <c r="KP17" s="90" t="e">
        <f>IF(KP7="-",NA(),KP7)</f>
        <v>#N/A</v>
      </c>
      <c r="KQ17" s="59"/>
      <c r="KR17" s="59"/>
      <c r="KS17" s="59"/>
      <c r="KT17" s="59"/>
      <c r="KU17" s="59"/>
      <c r="KV17" s="85" t="s">
        <v>91</v>
      </c>
      <c r="KW17" s="90" t="e">
        <f>IF(KW7="-",NA(),KW7)</f>
        <v>#N/A</v>
      </c>
      <c r="KX17" s="90" t="e">
        <f>IF(KX7="-",NA(),KX7)</f>
        <v>#N/A</v>
      </c>
      <c r="KY17" s="90" t="e">
        <f>IF(KY7="-",NA(),KY7)</f>
        <v>#N/A</v>
      </c>
      <c r="KZ17" s="90" t="e">
        <f>IF(KZ7="-",NA(),KZ7)</f>
        <v>#N/A</v>
      </c>
      <c r="LA17" s="90" t="e">
        <f>IF(LA7="-",NA(),LA7)</f>
        <v>#N/A</v>
      </c>
      <c r="LB17" s="59"/>
      <c r="LC17" s="59"/>
      <c r="LD17" s="59"/>
      <c r="LE17" s="59"/>
      <c r="LF17" s="85" t="s">
        <v>91</v>
      </c>
      <c r="LG17" s="90" t="e">
        <f>IF(LG7="-",NA(),LG7)</f>
        <v>#N/A</v>
      </c>
      <c r="LH17" s="90" t="e">
        <f>IF(LH7="-",NA(),LH7)</f>
        <v>#N/A</v>
      </c>
      <c r="LI17" s="90" t="e">
        <f>IF(LI7="-",NA(),LI7)</f>
        <v>#N/A</v>
      </c>
      <c r="LJ17" s="90" t="e">
        <f>IF(LJ7="-",NA(),LJ7)</f>
        <v>#N/A</v>
      </c>
      <c r="LK17" s="90" t="e">
        <f>IF(LK7="-",NA(),LK7)</f>
        <v>#N/A</v>
      </c>
      <c r="LL17" s="59"/>
      <c r="LM17" s="59"/>
      <c r="LN17" s="59"/>
      <c r="LO17" s="59"/>
      <c r="LP17" s="85" t="s">
        <v>91</v>
      </c>
      <c r="LQ17" s="90" t="e">
        <f>IF(LQ7="-",NA(),LQ7)</f>
        <v>#N/A</v>
      </c>
      <c r="LR17" s="90" t="e">
        <f>IF(LR7="-",NA(),LR7)</f>
        <v>#N/A</v>
      </c>
      <c r="LS17" s="90" t="e">
        <f>IF(LS7="-",NA(),LS7)</f>
        <v>#N/A</v>
      </c>
      <c r="LT17" s="90" t="e">
        <f>IF(LT7="-",NA(),LT7)</f>
        <v>#N/A</v>
      </c>
      <c r="LU17" s="90" t="e">
        <f>IF(LU7="-",NA(),LU7)</f>
        <v>#N/A</v>
      </c>
      <c r="LV17" s="59"/>
      <c r="LW17" s="59"/>
      <c r="LX17" s="59"/>
      <c r="LY17" s="59"/>
      <c r="LZ17" s="85" t="s">
        <v>91</v>
      </c>
      <c r="MA17" s="90" t="e">
        <f>IF(MA7="-",NA(),MA7)</f>
        <v>#N/A</v>
      </c>
      <c r="MB17" s="90" t="e">
        <f>IF(MB7="-",NA(),MB7)</f>
        <v>#N/A</v>
      </c>
      <c r="MC17" s="90" t="e">
        <f>IF(MC7="-",NA(),MC7)</f>
        <v>#N/A</v>
      </c>
      <c r="MD17" s="90" t="e">
        <f>IF(MD7="-",NA(),MD7)</f>
        <v>#N/A</v>
      </c>
      <c r="ME17" s="90" t="e">
        <f>IF(ME7="-",NA(),ME7)</f>
        <v>#N/A</v>
      </c>
      <c r="MF17" s="59"/>
      <c r="MG17" s="59"/>
      <c r="MH17" s="59"/>
      <c r="MI17" s="59"/>
      <c r="MJ17" s="85" t="s">
        <v>91</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74" t="s">
        <v>119</v>
      </c>
      <c r="C18" s="174"/>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199</v>
      </c>
      <c r="AY18" s="90" t="e">
        <f>IF(BD7="-",NA(),BD7)</f>
        <v>#N/A</v>
      </c>
      <c r="AZ18" s="90" t="e">
        <f>IF(BE7="-",NA(),BE7)</f>
        <v>#N/A</v>
      </c>
      <c r="BA18" s="90">
        <f>IF(BF7="-",NA(),BF7)</f>
        <v>118.8</v>
      </c>
      <c r="BB18" s="90">
        <f>IF(BG7="-",NA(),BG7)</f>
        <v>88.8</v>
      </c>
      <c r="BC18" s="90">
        <f>IF(BH7="-",NA(),BH7)</f>
        <v>121.3</v>
      </c>
      <c r="BD18" s="59"/>
      <c r="BE18" s="59"/>
      <c r="BF18" s="59"/>
      <c r="BG18" s="59"/>
      <c r="BH18" s="59"/>
      <c r="BI18" s="85" t="s">
        <v>199</v>
      </c>
      <c r="BJ18" s="90" t="e">
        <f>IF(BO7="-",NA(),BO7)</f>
        <v>#N/A</v>
      </c>
      <c r="BK18" s="90" t="e">
        <f>IF(BP7="-",NA(),BP7)</f>
        <v>#N/A</v>
      </c>
      <c r="BL18" s="90">
        <f>IF(BQ7="-",NA(),BQ7)</f>
        <v>255.4</v>
      </c>
      <c r="BM18" s="90">
        <f>IF(BR7="-",NA(),BR7)</f>
        <v>269.8</v>
      </c>
      <c r="BN18" s="90">
        <f>IF(BS7="-",NA(),BS7)</f>
        <v>247.9</v>
      </c>
      <c r="BO18" s="59"/>
      <c r="BP18" s="59"/>
      <c r="BQ18" s="59"/>
      <c r="BR18" s="59"/>
      <c r="BS18" s="59"/>
      <c r="BT18" s="85" t="s">
        <v>199</v>
      </c>
      <c r="BU18" s="90" t="e">
        <f>IF(BZ7="-",NA(),BZ7)</f>
        <v>#N/A</v>
      </c>
      <c r="BV18" s="90" t="e">
        <f>IF(CA7="-",NA(),CA7)</f>
        <v>#N/A</v>
      </c>
      <c r="BW18" s="90" t="e">
        <f>IF(CB7="-",NA(),CB7)</f>
        <v>#N/A</v>
      </c>
      <c r="BX18" s="90" t="e">
        <f>IF(CC7="-",NA(),CC7)</f>
        <v>#N/A</v>
      </c>
      <c r="BY18" s="90" t="e">
        <f>IF(CD7="-",NA(),CD7)</f>
        <v>#N/A</v>
      </c>
      <c r="BZ18" s="59"/>
      <c r="CA18" s="59"/>
      <c r="CB18" s="59"/>
      <c r="CC18" s="59"/>
      <c r="CD18" s="59"/>
      <c r="CE18" s="85" t="s">
        <v>199</v>
      </c>
      <c r="CF18" s="90" t="e">
        <f>IF(CK7="-",NA(),CK7)</f>
        <v>#N/A</v>
      </c>
      <c r="CG18" s="90" t="e">
        <f>IF(CL7="-",NA(),CL7)</f>
        <v>#N/A</v>
      </c>
      <c r="CH18" s="90">
        <f>IF(CM7="-",NA(),CM7)</f>
        <v>18815.8</v>
      </c>
      <c r="CI18" s="90">
        <f>IF(CN7="-",NA(),CN7)</f>
        <v>22847.9</v>
      </c>
      <c r="CJ18" s="90">
        <f>IF(CO7="-",NA(),CO7)</f>
        <v>19210.5</v>
      </c>
      <c r="CK18" s="59"/>
      <c r="CL18" s="59"/>
      <c r="CM18" s="59"/>
      <c r="CN18" s="59"/>
      <c r="CO18" s="85" t="s">
        <v>199</v>
      </c>
      <c r="CP18" s="95" t="e">
        <f>IF(CU7="-",NA(),CU7)</f>
        <v>#N/A</v>
      </c>
      <c r="CQ18" s="95" t="e">
        <f>IF(CV7="-",NA(),CV7)</f>
        <v>#N/A</v>
      </c>
      <c r="CR18" s="95">
        <f>IF(CW7="-",NA(),CW7)</f>
        <v>37685</v>
      </c>
      <c r="CS18" s="95">
        <f>IF(CX7="-",NA(),CX7)</f>
        <v>2390</v>
      </c>
      <c r="CT18" s="95">
        <f>IF(CY7="-",NA(),CY7)</f>
        <v>32739</v>
      </c>
      <c r="CU18" s="59"/>
      <c r="CV18" s="59"/>
      <c r="CW18" s="59"/>
      <c r="CX18" s="59"/>
      <c r="CY18" s="59"/>
      <c r="CZ18" s="85" t="s">
        <v>199</v>
      </c>
      <c r="DA18" s="90" t="e">
        <f>IF(DF7="-",NA(),DF7)</f>
        <v>#N/A</v>
      </c>
      <c r="DB18" s="90" t="e">
        <f>IF(DG7="-",NA(),DG7)</f>
        <v>#N/A</v>
      </c>
      <c r="DC18" s="90">
        <f>IF(DH7="-",NA(),DH7)</f>
        <v>32.299999999999997</v>
      </c>
      <c r="DD18" s="90">
        <f>IF(DI7="-",NA(),DI7)</f>
        <v>35.799999999999997</v>
      </c>
      <c r="DE18" s="90">
        <f>IF(DJ7="-",NA(),DJ7)</f>
        <v>31.7</v>
      </c>
      <c r="DF18" s="59"/>
      <c r="DG18" s="59"/>
      <c r="DH18" s="59"/>
      <c r="DI18" s="59"/>
      <c r="DJ18" s="85" t="s">
        <v>199</v>
      </c>
      <c r="DK18" s="90" t="e">
        <f>IF(DP7="-",NA(),DP7)</f>
        <v>#N/A</v>
      </c>
      <c r="DL18" s="90" t="e">
        <f>IF(DQ7="-",NA(),DQ7)</f>
        <v>#N/A</v>
      </c>
      <c r="DM18" s="90">
        <f>IF(DR7="-",NA(),DR7)</f>
        <v>17.3</v>
      </c>
      <c r="DN18" s="90">
        <f>IF(DS7="-",NA(),DS7)</f>
        <v>14.6</v>
      </c>
      <c r="DO18" s="90">
        <f>IF(DT7="-",NA(),DT7)</f>
        <v>11.9</v>
      </c>
      <c r="DP18" s="59"/>
      <c r="DQ18" s="59"/>
      <c r="DR18" s="59"/>
      <c r="DS18" s="59"/>
      <c r="DT18" s="85" t="s">
        <v>199</v>
      </c>
      <c r="DU18" s="90" t="e">
        <f>IF(DZ7="-",NA(),DZ7)</f>
        <v>#N/A</v>
      </c>
      <c r="DV18" s="90" t="e">
        <f>IF(EA7="-",NA(),EA7)</f>
        <v>#N/A</v>
      </c>
      <c r="DW18" s="90">
        <f>IF(EB7="-",NA(),EB7)</f>
        <v>100.7</v>
      </c>
      <c r="DX18" s="90">
        <f>IF(EC7="-",NA(),EC7)</f>
        <v>100.1</v>
      </c>
      <c r="DY18" s="90">
        <f>IF(ED7="-",NA(),ED7)</f>
        <v>132.80000000000001</v>
      </c>
      <c r="DZ18" s="59"/>
      <c r="EA18" s="59"/>
      <c r="EB18" s="59"/>
      <c r="EC18" s="59"/>
      <c r="ED18" s="85" t="s">
        <v>199</v>
      </c>
      <c r="EE18" s="90" t="e">
        <f>IF(EJ7="-",NA(),EJ7)</f>
        <v>#N/A</v>
      </c>
      <c r="EF18" s="90" t="e">
        <f>IF(EK7="-",NA(),EK7)</f>
        <v>#N/A</v>
      </c>
      <c r="EG18" s="90" t="e">
        <f>IF(EL7="-",NA(),EL7)</f>
        <v>#N/A</v>
      </c>
      <c r="EH18" s="90" t="e">
        <f>IF(EM7="-",NA(),EM7)</f>
        <v>#N/A</v>
      </c>
      <c r="EI18" s="90" t="e">
        <f>IF(EN7="-",NA(),EN7)</f>
        <v>#N/A</v>
      </c>
      <c r="EJ18" s="59"/>
      <c r="EK18" s="59"/>
      <c r="EL18" s="59"/>
      <c r="EM18" s="59"/>
      <c r="EN18" s="85" t="s">
        <v>199</v>
      </c>
      <c r="EO18" s="90" t="e">
        <f>IF(ET7="-",NA(),ET7)</f>
        <v>#N/A</v>
      </c>
      <c r="EP18" s="90" t="e">
        <f>IF(EU7="-",NA(),EU7)</f>
        <v>#N/A</v>
      </c>
      <c r="EQ18" s="90">
        <f>IF(EV7="-",NA(),EV7)</f>
        <v>77.099999999999994</v>
      </c>
      <c r="ER18" s="90">
        <f>IF(EW7="-",NA(),EW7)</f>
        <v>79.8</v>
      </c>
      <c r="ES18" s="90">
        <f>IF(EX7="-",NA(),EX7)</f>
        <v>88</v>
      </c>
      <c r="ET18" s="59"/>
      <c r="EU18" s="59"/>
      <c r="EV18" s="59"/>
      <c r="EW18" s="59"/>
      <c r="EX18" s="59"/>
      <c r="EY18" s="85" t="s">
        <v>199</v>
      </c>
      <c r="EZ18" s="90" t="e">
        <f>IF(OR(NOT($EZ$8),FE7="-"),NA(),FE7)</f>
        <v>#N/A</v>
      </c>
      <c r="FA18" s="90" t="e">
        <f>IF(OR(NOT($EZ$8),FF7="-"),NA(),FF7)</f>
        <v>#N/A</v>
      </c>
      <c r="FB18" s="90">
        <f>IF(OR(NOT($EZ$8),FG7="-"),NA(),FG7)</f>
        <v>61.8</v>
      </c>
      <c r="FC18" s="90">
        <f>IF(OR(NOT($EZ$8),FH7="-"),NA(),FH7)</f>
        <v>61.6</v>
      </c>
      <c r="FD18" s="90">
        <f>IF(OR(NOT($EZ$8),FI7="-"),NA(),FI7)</f>
        <v>57.3</v>
      </c>
      <c r="FE18" s="59"/>
      <c r="FF18" s="59"/>
      <c r="FG18" s="59"/>
      <c r="FH18" s="59"/>
      <c r="FI18" s="85" t="s">
        <v>199</v>
      </c>
      <c r="FJ18" s="90" t="e">
        <f>IF(OR(NOT($FJ$8),FO7="-"),NA(),FO7)</f>
        <v>#N/A</v>
      </c>
      <c r="FK18" s="90" t="e">
        <f>IF(OR(NOT($FJ$8),FP7="-"),NA(),FP7)</f>
        <v>#N/A</v>
      </c>
      <c r="FL18" s="90">
        <f>IF(OR(NOT($FJ$8),FQ7="-"),NA(),FQ7)</f>
        <v>8.6999999999999993</v>
      </c>
      <c r="FM18" s="90">
        <f>IF(OR(NOT($FJ$8),FR7="-"),NA(),FR7)</f>
        <v>5.7</v>
      </c>
      <c r="FN18" s="90">
        <f>IF(OR(NOT($FJ$8),FS7="-"),NA(),FS7)</f>
        <v>4.2</v>
      </c>
      <c r="FO18" s="59"/>
      <c r="FP18" s="59"/>
      <c r="FQ18" s="59"/>
      <c r="FR18" s="59"/>
      <c r="FS18" s="85" t="s">
        <v>199</v>
      </c>
      <c r="FT18" s="90" t="e">
        <f>IF(OR(NOT($FT$8),FY7="-"),NA(),FY7)</f>
        <v>#N/A</v>
      </c>
      <c r="FU18" s="90" t="e">
        <f>IF(OR(NOT($FT$8),FZ7="-"),NA(),FZ7)</f>
        <v>#N/A</v>
      </c>
      <c r="FV18" s="90">
        <f>IF(OR(NOT($FT$8),GA7="-"),NA(),GA7)</f>
        <v>351.4</v>
      </c>
      <c r="FW18" s="90">
        <f>IF(OR(NOT($FT$8),GB7="-"),NA(),GB7)</f>
        <v>390.3</v>
      </c>
      <c r="FX18" s="90">
        <f>IF(OR(NOT($FT$8),GC7="-"),NA(),GC7)</f>
        <v>394.9</v>
      </c>
      <c r="FY18" s="59"/>
      <c r="FZ18" s="59"/>
      <c r="GA18" s="59"/>
      <c r="GB18" s="59"/>
      <c r="GC18" s="85" t="s">
        <v>199</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199</v>
      </c>
      <c r="GN18" s="90" t="e">
        <f>IF(OR(NOT($GN$8),GS7="-"),NA(),GS7)</f>
        <v>#N/A</v>
      </c>
      <c r="GO18" s="90" t="e">
        <f>IF(OR(NOT($GN$8),GT7="-"),NA(),GT7)</f>
        <v>#N/A</v>
      </c>
      <c r="GP18" s="90">
        <f>IF(OR(NOT($GN$8),GU7="-"),NA(),GU7)</f>
        <v>80.599999999999994</v>
      </c>
      <c r="GQ18" s="90">
        <f>IF(OR(NOT($GN$8),GV7="-"),NA(),GV7)</f>
        <v>85.6</v>
      </c>
      <c r="GR18" s="90">
        <f>IF(OR(NOT($GN$8),GW7="-"),NA(),GW7)</f>
        <v>92</v>
      </c>
      <c r="GS18" s="59"/>
      <c r="GT18" s="59"/>
      <c r="GU18" s="59"/>
      <c r="GV18" s="59"/>
      <c r="GW18" s="59"/>
      <c r="GX18" s="85" t="s">
        <v>199</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199</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199</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199</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199</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199</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199</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199</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199</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199</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199</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199</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199</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199</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199</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74" t="s">
        <v>240</v>
      </c>
      <c r="C19" s="17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221</v>
      </c>
      <c r="AY19" s="90">
        <f>$BI$7</f>
        <v>100</v>
      </c>
      <c r="AZ19" s="90">
        <f>$BI$7</f>
        <v>100</v>
      </c>
      <c r="BA19" s="90">
        <f>$BI$7</f>
        <v>100</v>
      </c>
      <c r="BB19" s="90">
        <f>$BI$7</f>
        <v>100</v>
      </c>
      <c r="BC19" s="90">
        <f>$BI$7</f>
        <v>100</v>
      </c>
      <c r="BD19" s="59"/>
      <c r="BE19" s="59"/>
      <c r="BF19" s="59"/>
      <c r="BG19" s="59"/>
      <c r="BH19" s="59"/>
      <c r="BI19" s="85" t="s">
        <v>221</v>
      </c>
      <c r="BJ19" s="90">
        <f>$BT$7</f>
        <v>100</v>
      </c>
      <c r="BK19" s="90">
        <f>$BT$7</f>
        <v>100</v>
      </c>
      <c r="BL19" s="90">
        <f>$BT$7</f>
        <v>100</v>
      </c>
      <c r="BM19" s="90">
        <f>$BT$7</f>
        <v>100</v>
      </c>
      <c r="BN19" s="90">
        <f>$BT$7</f>
        <v>100</v>
      </c>
      <c r="BO19" s="59"/>
      <c r="BP19" s="59"/>
      <c r="BQ19" s="59"/>
      <c r="BR19" s="59"/>
      <c r="BS19" s="59"/>
      <c r="BT19" s="85" t="s">
        <v>221</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74" t="s">
        <v>214</v>
      </c>
      <c r="C20" s="174"/>
      <c r="D20" s="59"/>
    </row>
    <row r="21" spans="1:374" x14ac:dyDescent="0.15">
      <c r="A21" s="47">
        <f t="shared" si="2"/>
        <v>7</v>
      </c>
      <c r="B21" s="174" t="s">
        <v>252</v>
      </c>
      <c r="C21" s="174"/>
      <c r="D21" s="59"/>
    </row>
    <row r="22" spans="1:374" x14ac:dyDescent="0.15">
      <c r="A22" s="47">
        <f t="shared" si="2"/>
        <v>8</v>
      </c>
      <c r="B22" s="174" t="s">
        <v>191</v>
      </c>
      <c r="C22" s="174"/>
      <c r="D22" s="59"/>
      <c r="E22" s="175" t="s">
        <v>216</v>
      </c>
      <c r="F22" s="176"/>
      <c r="G22" s="176"/>
      <c r="H22" s="176"/>
      <c r="I22" s="177"/>
    </row>
    <row r="23" spans="1:374" x14ac:dyDescent="0.15">
      <c r="A23" s="47">
        <f t="shared" si="2"/>
        <v>9</v>
      </c>
      <c r="B23" s="174" t="s">
        <v>110</v>
      </c>
      <c r="C23" s="174"/>
      <c r="D23" s="59"/>
      <c r="E23" s="178"/>
      <c r="F23" s="179"/>
      <c r="G23" s="179"/>
      <c r="H23" s="179"/>
      <c r="I23" s="180"/>
    </row>
    <row r="24" spans="1:374" x14ac:dyDescent="0.15">
      <c r="A24" s="47">
        <f t="shared" si="2"/>
        <v>10</v>
      </c>
      <c r="B24" s="174" t="s">
        <v>25</v>
      </c>
      <c r="C24" s="174"/>
      <c r="D24" s="59"/>
      <c r="E24" s="178"/>
      <c r="F24" s="179"/>
      <c r="G24" s="179"/>
      <c r="H24" s="179"/>
      <c r="I24" s="180"/>
    </row>
    <row r="25" spans="1:374" x14ac:dyDescent="0.15">
      <c r="A25" s="47">
        <f t="shared" si="2"/>
        <v>11</v>
      </c>
      <c r="B25" s="174" t="s">
        <v>90</v>
      </c>
      <c r="C25" s="174"/>
      <c r="D25" s="59"/>
      <c r="E25" s="178"/>
      <c r="F25" s="179"/>
      <c r="G25" s="179"/>
      <c r="H25" s="179"/>
      <c r="I25" s="180"/>
    </row>
    <row r="26" spans="1:374" x14ac:dyDescent="0.15">
      <c r="A26" s="47">
        <f t="shared" si="2"/>
        <v>12</v>
      </c>
      <c r="B26" s="174" t="s">
        <v>41</v>
      </c>
      <c r="C26" s="174"/>
      <c r="D26" s="59"/>
      <c r="E26" s="178"/>
      <c r="F26" s="179"/>
      <c r="G26" s="179"/>
      <c r="H26" s="179"/>
      <c r="I26" s="180"/>
    </row>
    <row r="27" spans="1:374" x14ac:dyDescent="0.15">
      <c r="A27" s="47">
        <f t="shared" si="2"/>
        <v>13</v>
      </c>
      <c r="B27" s="174" t="s">
        <v>179</v>
      </c>
      <c r="C27" s="174"/>
      <c r="D27" s="59"/>
      <c r="E27" s="178"/>
      <c r="F27" s="179"/>
      <c r="G27" s="179"/>
      <c r="H27" s="179"/>
      <c r="I27" s="180"/>
    </row>
    <row r="28" spans="1:374" x14ac:dyDescent="0.15">
      <c r="A28" s="47">
        <f t="shared" si="2"/>
        <v>14</v>
      </c>
      <c r="B28" s="174" t="s">
        <v>187</v>
      </c>
      <c r="C28" s="174"/>
      <c r="D28" s="59"/>
      <c r="E28" s="178"/>
      <c r="F28" s="179"/>
      <c r="G28" s="179"/>
      <c r="H28" s="179"/>
      <c r="I28" s="180"/>
    </row>
    <row r="29" spans="1:374" x14ac:dyDescent="0.15">
      <c r="A29" s="47">
        <f t="shared" si="2"/>
        <v>15</v>
      </c>
      <c r="B29" s="174" t="s">
        <v>158</v>
      </c>
      <c r="C29" s="174"/>
      <c r="D29" s="59"/>
      <c r="E29" s="178"/>
      <c r="F29" s="179"/>
      <c r="G29" s="179"/>
      <c r="H29" s="179"/>
      <c r="I29" s="180"/>
    </row>
    <row r="30" spans="1:374" x14ac:dyDescent="0.15">
      <c r="A30" s="47">
        <f t="shared" si="2"/>
        <v>16</v>
      </c>
      <c r="B30" s="174" t="s">
        <v>89</v>
      </c>
      <c r="C30" s="174"/>
      <c r="D30" s="59"/>
      <c r="E30" s="178"/>
      <c r="F30" s="179"/>
      <c r="G30" s="179"/>
      <c r="H30" s="179"/>
      <c r="I30" s="180"/>
    </row>
    <row r="31" spans="1:374" x14ac:dyDescent="0.15">
      <c r="A31" s="47">
        <f t="shared" si="2"/>
        <v>17</v>
      </c>
      <c r="B31" s="174" t="s">
        <v>245</v>
      </c>
      <c r="C31" s="174"/>
      <c r="D31" s="59"/>
      <c r="E31" s="178"/>
      <c r="F31" s="179"/>
      <c r="G31" s="179"/>
      <c r="H31" s="179"/>
      <c r="I31" s="180"/>
    </row>
    <row r="32" spans="1:374" x14ac:dyDescent="0.15">
      <c r="A32" s="47">
        <f t="shared" si="2"/>
        <v>18</v>
      </c>
      <c r="B32" s="174" t="s">
        <v>109</v>
      </c>
      <c r="C32" s="174"/>
      <c r="D32" s="59"/>
      <c r="E32" s="178"/>
      <c r="F32" s="179"/>
      <c r="G32" s="179"/>
      <c r="H32" s="179"/>
      <c r="I32" s="180"/>
    </row>
    <row r="33" spans="1:16" x14ac:dyDescent="0.15">
      <c r="A33" s="47">
        <f t="shared" si="2"/>
        <v>19</v>
      </c>
      <c r="B33" s="174" t="s">
        <v>106</v>
      </c>
      <c r="C33" s="174"/>
      <c r="D33" s="59"/>
      <c r="E33" s="178"/>
      <c r="F33" s="179"/>
      <c r="G33" s="179"/>
      <c r="H33" s="179"/>
      <c r="I33" s="180"/>
    </row>
    <row r="34" spans="1:16" x14ac:dyDescent="0.15">
      <c r="A34" s="47">
        <f t="shared" si="2"/>
        <v>20</v>
      </c>
      <c r="B34" s="174" t="s">
        <v>84</v>
      </c>
      <c r="C34" s="174"/>
      <c r="D34" s="59"/>
      <c r="E34" s="178"/>
      <c r="F34" s="179"/>
      <c r="G34" s="179"/>
      <c r="H34" s="179"/>
      <c r="I34" s="180"/>
    </row>
    <row r="35" spans="1:16" ht="25.5" customHeight="1" x14ac:dyDescent="0.15">
      <c r="E35" s="181"/>
      <c r="F35" s="182"/>
      <c r="G35" s="182"/>
      <c r="H35" s="182"/>
      <c r="I35" s="183"/>
    </row>
    <row r="36" spans="1:16" x14ac:dyDescent="0.15">
      <c r="A36" t="s">
        <v>155</v>
      </c>
      <c r="B36" t="s">
        <v>197</v>
      </c>
    </row>
    <row r="37" spans="1:16" x14ac:dyDescent="0.15">
      <c r="A37" t="s">
        <v>130</v>
      </c>
      <c r="B37" t="s">
        <v>215</v>
      </c>
      <c r="L37" s="175" t="s">
        <v>216</v>
      </c>
      <c r="M37" s="176"/>
      <c r="N37" s="176"/>
      <c r="O37" s="176"/>
      <c r="P37" s="177"/>
    </row>
    <row r="38" spans="1:16" x14ac:dyDescent="0.15">
      <c r="A38" t="s">
        <v>176</v>
      </c>
      <c r="B38" t="s">
        <v>28</v>
      </c>
      <c r="L38" s="178"/>
      <c r="M38" s="179"/>
      <c r="N38" s="179"/>
      <c r="O38" s="179"/>
      <c r="P38" s="180"/>
    </row>
    <row r="39" spans="1:16" x14ac:dyDescent="0.15">
      <c r="A39" t="s">
        <v>137</v>
      </c>
      <c r="B39" t="s">
        <v>0</v>
      </c>
      <c r="L39" s="178"/>
      <c r="M39" s="179"/>
      <c r="N39" s="179"/>
      <c r="O39" s="179"/>
      <c r="P39" s="180"/>
    </row>
    <row r="40" spans="1:16" x14ac:dyDescent="0.15">
      <c r="A40" t="s">
        <v>81</v>
      </c>
      <c r="B40" t="s">
        <v>124</v>
      </c>
      <c r="L40" s="178"/>
      <c r="M40" s="179"/>
      <c r="N40" s="179"/>
      <c r="O40" s="179"/>
      <c r="P40" s="180"/>
    </row>
    <row r="41" spans="1:16" x14ac:dyDescent="0.15">
      <c r="A41" t="s">
        <v>133</v>
      </c>
      <c r="B41" t="s">
        <v>51</v>
      </c>
      <c r="L41" s="178"/>
      <c r="M41" s="179"/>
      <c r="N41" s="179"/>
      <c r="O41" s="179"/>
      <c r="P41" s="180"/>
    </row>
    <row r="42" spans="1:16" x14ac:dyDescent="0.15">
      <c r="A42" t="s">
        <v>74</v>
      </c>
      <c r="B42" t="s">
        <v>37</v>
      </c>
      <c r="L42" s="178"/>
      <c r="M42" s="179"/>
      <c r="N42" s="179"/>
      <c r="O42" s="179"/>
      <c r="P42" s="180"/>
    </row>
    <row r="43" spans="1:16" x14ac:dyDescent="0.15">
      <c r="A43" t="s">
        <v>33</v>
      </c>
      <c r="B43" t="s">
        <v>42</v>
      </c>
      <c r="L43" s="178"/>
      <c r="M43" s="179"/>
      <c r="N43" s="179"/>
      <c r="O43" s="179"/>
      <c r="P43" s="180"/>
    </row>
    <row r="44" spans="1:16" x14ac:dyDescent="0.15">
      <c r="A44" t="s">
        <v>246</v>
      </c>
      <c r="B44" t="s">
        <v>242</v>
      </c>
      <c r="L44" s="178"/>
      <c r="M44" s="179"/>
      <c r="N44" s="179"/>
      <c r="O44" s="179"/>
      <c r="P44" s="180"/>
    </row>
    <row r="45" spans="1:16" x14ac:dyDescent="0.15">
      <c r="A45" t="s">
        <v>209</v>
      </c>
      <c r="B45" t="s">
        <v>98</v>
      </c>
      <c r="L45" s="178"/>
      <c r="M45" s="179"/>
      <c r="N45" s="179"/>
      <c r="O45" s="179"/>
      <c r="P45" s="180"/>
    </row>
    <row r="46" spans="1:16" x14ac:dyDescent="0.15">
      <c r="A46" t="s">
        <v>166</v>
      </c>
      <c r="B46" t="s">
        <v>227</v>
      </c>
      <c r="L46" s="178"/>
      <c r="M46" s="179"/>
      <c r="N46" s="179"/>
      <c r="O46" s="179"/>
      <c r="P46" s="180"/>
    </row>
    <row r="47" spans="1:16" x14ac:dyDescent="0.15">
      <c r="A47" t="s">
        <v>118</v>
      </c>
      <c r="B47" t="s">
        <v>175</v>
      </c>
      <c r="L47" s="178"/>
      <c r="M47" s="179"/>
      <c r="N47" s="179"/>
      <c r="O47" s="179"/>
      <c r="P47" s="180"/>
    </row>
    <row r="48" spans="1:16" x14ac:dyDescent="0.15">
      <c r="A48" t="s">
        <v>72</v>
      </c>
      <c r="B48" t="s">
        <v>163</v>
      </c>
      <c r="L48" s="178"/>
      <c r="M48" s="179"/>
      <c r="N48" s="179"/>
      <c r="O48" s="179"/>
      <c r="P48" s="180"/>
    </row>
    <row r="49" spans="1:16" x14ac:dyDescent="0.15">
      <c r="A49" t="s">
        <v>207</v>
      </c>
      <c r="B49" t="s">
        <v>200</v>
      </c>
      <c r="L49" s="178"/>
      <c r="M49" s="179"/>
      <c r="N49" s="179"/>
      <c r="O49" s="179"/>
      <c r="P49" s="180"/>
    </row>
    <row r="50" spans="1:16" ht="26.25" customHeight="1" x14ac:dyDescent="0.15">
      <c r="A50" t="s">
        <v>243</v>
      </c>
      <c r="B50" t="s">
        <v>76</v>
      </c>
      <c r="L50" s="181"/>
      <c r="M50" s="182"/>
      <c r="N50" s="182"/>
      <c r="O50" s="182"/>
      <c r="P50" s="183"/>
    </row>
    <row r="51" spans="1:16" x14ac:dyDescent="0.15">
      <c r="A51" t="s">
        <v>115</v>
      </c>
      <c r="B51" t="s">
        <v>253</v>
      </c>
    </row>
    <row r="52" spans="1:16" x14ac:dyDescent="0.15">
      <c r="A52" t="s">
        <v>164</v>
      </c>
      <c r="B52" t="s">
        <v>87</v>
      </c>
    </row>
    <row r="53" spans="1:16" x14ac:dyDescent="0.15">
      <c r="A53" t="s">
        <v>21</v>
      </c>
      <c r="B53" t="s">
        <v>107</v>
      </c>
    </row>
    <row r="54" spans="1:16" x14ac:dyDescent="0.15">
      <c r="A54" t="s">
        <v>63</v>
      </c>
      <c r="B54" t="s">
        <v>34</v>
      </c>
    </row>
    <row r="55" spans="1:16" x14ac:dyDescent="0.15">
      <c r="A55" t="s">
        <v>195</v>
      </c>
      <c r="B55" t="s">
        <v>50</v>
      </c>
    </row>
    <row r="56" spans="1:16" x14ac:dyDescent="0.15">
      <c r="A56" t="s">
        <v>234</v>
      </c>
      <c r="B56" t="s">
        <v>232</v>
      </c>
    </row>
    <row r="57" spans="1:16" x14ac:dyDescent="0.15">
      <c r="A57" t="s">
        <v>102</v>
      </c>
      <c r="B57" t="s">
        <v>36</v>
      </c>
    </row>
    <row r="58" spans="1:16" x14ac:dyDescent="0.15">
      <c r="A58" t="s">
        <v>233</v>
      </c>
      <c r="B58" t="s">
        <v>26</v>
      </c>
    </row>
    <row r="59" spans="1:16" x14ac:dyDescent="0.15">
      <c r="A59" t="s">
        <v>112</v>
      </c>
      <c r="B59" t="s">
        <v>205</v>
      </c>
    </row>
    <row r="60" spans="1:16" x14ac:dyDescent="0.15">
      <c r="A60" t="s">
        <v>59</v>
      </c>
      <c r="B60" t="s">
        <v>111</v>
      </c>
    </row>
    <row r="61" spans="1:16" x14ac:dyDescent="0.15">
      <c r="A61" t="s">
        <v>99</v>
      </c>
      <c r="B61" t="s">
        <v>120</v>
      </c>
    </row>
    <row r="62" spans="1:16" x14ac:dyDescent="0.15">
      <c r="A62" t="s">
        <v>49</v>
      </c>
      <c r="B62" t="s">
        <v>134</v>
      </c>
    </row>
    <row r="63" spans="1:16" x14ac:dyDescent="0.15">
      <c r="A63" t="s">
        <v>193</v>
      </c>
      <c r="B63" t="s">
        <v>196</v>
      </c>
    </row>
    <row r="64" spans="1:16" x14ac:dyDescent="0.15">
      <c r="A64" t="s">
        <v>154</v>
      </c>
      <c r="B64" t="s">
        <v>201</v>
      </c>
    </row>
    <row r="65" spans="1:2" x14ac:dyDescent="0.15">
      <c r="A65" t="s">
        <v>202</v>
      </c>
      <c r="B65" t="s">
        <v>103</v>
      </c>
    </row>
    <row r="66" spans="1:2" x14ac:dyDescent="0.15">
      <c r="A66" t="s">
        <v>67</v>
      </c>
      <c r="B66" t="s">
        <v>20</v>
      </c>
    </row>
    <row r="67" spans="1:2" x14ac:dyDescent="0.15">
      <c r="A67" t="s">
        <v>65</v>
      </c>
      <c r="B67" t="s">
        <v>20</v>
      </c>
    </row>
    <row r="68" spans="1:2" x14ac:dyDescent="0.15">
      <c r="A68" t="s">
        <v>47</v>
      </c>
      <c r="B68" t="s">
        <v>20</v>
      </c>
    </row>
    <row r="69" spans="1:2" x14ac:dyDescent="0.15">
      <c r="A69" t="s">
        <v>218</v>
      </c>
      <c r="B69" t="s">
        <v>20</v>
      </c>
    </row>
    <row r="70" spans="1:2" x14ac:dyDescent="0.15">
      <c r="A70" t="s">
        <v>10</v>
      </c>
      <c r="B70" t="s">
        <v>20</v>
      </c>
    </row>
    <row r="71" spans="1:2" x14ac:dyDescent="0.15">
      <c r="A71" t="s">
        <v>228</v>
      </c>
      <c r="B71" t="s">
        <v>20</v>
      </c>
    </row>
    <row r="72" spans="1:2" x14ac:dyDescent="0.15">
      <c r="A72" t="s">
        <v>129</v>
      </c>
      <c r="B72" t="s">
        <v>20</v>
      </c>
    </row>
    <row r="73" spans="1:2" x14ac:dyDescent="0.15">
      <c r="A73" t="s">
        <v>160</v>
      </c>
      <c r="B73" t="s">
        <v>20</v>
      </c>
    </row>
    <row r="74" spans="1:2" x14ac:dyDescent="0.15">
      <c r="A74" t="s">
        <v>78</v>
      </c>
      <c r="B74" t="s">
        <v>20</v>
      </c>
    </row>
    <row r="75" spans="1:2" x14ac:dyDescent="0.15">
      <c r="A75" t="s">
        <v>29</v>
      </c>
      <c r="B75" t="s">
        <v>20</v>
      </c>
    </row>
    <row r="76" spans="1:2" x14ac:dyDescent="0.15">
      <c r="A76" t="s">
        <v>71</v>
      </c>
      <c r="B76" t="s">
        <v>20</v>
      </c>
    </row>
    <row r="77" spans="1:2" x14ac:dyDescent="0.15">
      <c r="A77" t="s">
        <v>54</v>
      </c>
      <c r="B77" t="s">
        <v>20</v>
      </c>
    </row>
    <row r="78" spans="1:2" x14ac:dyDescent="0.15">
      <c r="A78" t="s">
        <v>100</v>
      </c>
      <c r="B78" t="s">
        <v>20</v>
      </c>
    </row>
    <row r="79" spans="1:2" x14ac:dyDescent="0.15">
      <c r="A79" t="s">
        <v>1</v>
      </c>
      <c r="B79" t="s">
        <v>20</v>
      </c>
    </row>
    <row r="80" spans="1:2" x14ac:dyDescent="0.15">
      <c r="A80" t="s">
        <v>170</v>
      </c>
      <c r="B80" t="s">
        <v>20</v>
      </c>
    </row>
    <row r="81" spans="1:2" x14ac:dyDescent="0.15">
      <c r="A81" t="s">
        <v>237</v>
      </c>
      <c r="B81" t="s">
        <v>20</v>
      </c>
    </row>
    <row r="82" spans="1:2" x14ac:dyDescent="0.15">
      <c r="A82" t="s">
        <v>169</v>
      </c>
      <c r="B82" t="s">
        <v>20</v>
      </c>
    </row>
    <row r="83" spans="1:2" x14ac:dyDescent="0.15">
      <c r="A83" t="s">
        <v>126</v>
      </c>
      <c r="B83" t="s">
        <v>20</v>
      </c>
    </row>
    <row r="84" spans="1:2" x14ac:dyDescent="0.15">
      <c r="A84" t="s">
        <v>174</v>
      </c>
      <c r="B84" t="s">
        <v>20</v>
      </c>
    </row>
    <row r="85" spans="1:2" x14ac:dyDescent="0.15">
      <c r="A85" t="s">
        <v>211</v>
      </c>
      <c r="B85" t="s">
        <v>20</v>
      </c>
    </row>
    <row r="86" spans="1:2" x14ac:dyDescent="0.15">
      <c r="A86" t="s">
        <v>156</v>
      </c>
      <c r="B86" t="s">
        <v>7</v>
      </c>
    </row>
    <row r="87" spans="1:2" x14ac:dyDescent="0.15">
      <c r="A87" t="s">
        <v>144</v>
      </c>
      <c r="B87" t="s">
        <v>7</v>
      </c>
    </row>
  </sheetData>
  <mergeCells count="26">
    <mergeCell ref="L37:P50"/>
    <mergeCell ref="B21:C21"/>
    <mergeCell ref="B22:C22"/>
    <mergeCell ref="E22:I35"/>
    <mergeCell ref="B23:C23"/>
    <mergeCell ref="B24:C24"/>
    <mergeCell ref="B25:C25"/>
    <mergeCell ref="B26:C26"/>
    <mergeCell ref="B27:C27"/>
    <mergeCell ref="B28:C28"/>
    <mergeCell ref="B29:C29"/>
    <mergeCell ref="B30:C30"/>
    <mergeCell ref="B31:C31"/>
    <mergeCell ref="B32:C32"/>
    <mergeCell ref="B33:C33"/>
    <mergeCell ref="B34:C34"/>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2019-02-25T00:05:25Z</cp:lastPrinted>
  <dcterms:created xsi:type="dcterms:W3CDTF">2018-12-13T02:10:12Z</dcterms:created>
  <dcterms:modified xsi:type="dcterms:W3CDTF">2019-02-25T00:05:27Z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2019-02-22T08:25:56Z</vt:filetime>
  </property>
</Properties>
</file>