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bJVbZhyVlj9Vp18829quLj2gB+ArWEmK2GzhiSpizsA9LKw3+jSfgShBLTUV3p3Ica7ZUiHQQZHogKOZakzRJw==" workbookSaltValue="SxRia6pZ3H8XOTQzEbX0Pw==" workbookSpinCount="100000" lockStructure="1"/>
  <bookViews>
    <workbookView xWindow="0" yWindow="0" windowWidth="22185" windowHeight="13050"/>
  </bookViews>
  <sheets>
    <sheet name="法非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5" l="1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BB8" i="4" s="1"/>
  <c r="T6" i="5"/>
  <c r="S6" i="5"/>
  <c r="AL8" i="4" s="1"/>
  <c r="R6" i="5"/>
  <c r="Q6" i="5"/>
  <c r="W10" i="4" s="1"/>
  <c r="P6" i="5"/>
  <c r="O6" i="5"/>
  <c r="I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E86" i="4"/>
  <c r="BB10" i="4"/>
  <c r="AL10" i="4"/>
  <c r="AD10" i="4"/>
  <c r="P10" i="4"/>
  <c r="B10" i="4"/>
  <c r="AT8" i="4"/>
  <c r="AD8" i="4"/>
  <c r="W8" i="4"/>
  <c r="I8" i="4"/>
  <c r="B8" i="4"/>
  <c r="B6" i="4"/>
  <c r="D10" i="5" l="1"/>
  <c r="E10" i="5"/>
  <c r="B10" i="5"/>
</calcChain>
</file>

<file path=xl/sharedStrings.xml><?xml version="1.0" encoding="utf-8"?>
<sst xmlns="http://schemas.openxmlformats.org/spreadsheetml/2006/main" count="240" uniqueCount="125">
  <si>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</si>
  <si>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</si>
  <si>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</si>
  <si>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</si>
  <si>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</si>
  <si>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</si>
  <si>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</si>
  <si>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</si>
  <si>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</si>
  <si>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</si>
  <si>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</si>
  <si>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</si>
  <si>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</si>
  <si>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</si>
  <si>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</si>
  <si>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</si>
  <si>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</si>
  <si>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</si>
  <si>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</si>
  <si>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</si>
  <si>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</si>
  <si>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</si>
  <si>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</si>
  <si>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</si>
  <si>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</si>
  <si>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</si>
  <si>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</si>
  <si>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</si>
  <si>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</si>
  <si>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</si>
  <si>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</si>
  <si>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</si>
  <si>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</si>
  <si>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</si>
  <si>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</si>
  <si>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</si>
  <si>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</si>
  <si>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</si>
  <si>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</si>
  <si>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</si>
  <si>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</si>
  <si>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</si>
  <si>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</si>
  <si>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</si>
  <si>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</si>
  <si>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</si>
  <si>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</si>
  <si>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</si>
  <si>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</si>
  <si>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</si>
  <si>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</si>
  <si>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</si>
  <si>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</si>
  <si>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</si>
  <si>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</si>
  <si>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</si>
  <si>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</si>
  <si>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</si>
  <si>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</si>
  <si>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</si>
  <si>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</si>
  <si>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</si>
  <si>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</si>
  <si>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</si>
  <si>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</si>
  <si>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</si>
  <si>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</si>
  <si>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</si>
  <si>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</si>
  <si>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</si>
  <si>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</si>
  <si>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</si>
  <si>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</si>
  <si>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</si>
  <si>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</si>
  <si>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</si>
  <si>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</si>
  <si>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</si>
  <si>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</si>
  <si>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</si>
  <si>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</si>
  <si>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</si>
  <si>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</si>
  <si>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</si>
  <si>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</si>
  <si>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</si>
  <si>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</si>
  <si>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</si>
  <si>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</si>
  <si>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</si>
  <si>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</si>
  <si>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</si>
  <si>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</si>
  <si>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</si>
  <si>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</si>
  <si>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</si>
  <si>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</si>
  <si>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</si>
  <si>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</si>
  <si>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</si>
  <si>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</si>
  <si>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</si>
  <si>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</si>
  <si>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</si>
  <si>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</si>
  <si>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</si>
  <si>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</si>
  <si>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</si>
  <si>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</si>
  <si>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徳島県　海陽町</t>
  </si>
  <si>
    <t>法非適用</t>
  </si>
  <si>
    <t>下水道事業</t>
  </si>
  <si>
    <t>漁業集落排水</t>
  </si>
  <si>
    <t>H2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</si>
  <si>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</si>
  <si>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</si>
  <si>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</si>
  <si>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</si>
  <si>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</si>
  <si>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</si>
  <si>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</si>
  <si>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</si>
  <si>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平成１４年から供用を開始している。処理区は１処理区である。経営については、一般会計からの繰入金に依存している状況である。工事は完了しており、今後加入者の増加が見込まれないため、経費の節減に努めていく。</t>
    <rPh sb="1" eb="3">
      <t>ヘイセイ</t>
    </rPh>
    <rPh sb="5" eb="6">
      <t>ネン</t>
    </rPh>
    <rPh sb="8" eb="10">
      <t>キョウヨウ</t>
    </rPh>
    <rPh sb="11" eb="13">
      <t>カイシ</t>
    </rPh>
    <rPh sb="18" eb="20">
      <t>ショリ</t>
    </rPh>
    <rPh sb="20" eb="21">
      <t>ク</t>
    </rPh>
    <rPh sb="23" eb="25">
      <t>ショリ</t>
    </rPh>
    <rPh sb="25" eb="26">
      <t>ク</t>
    </rPh>
    <rPh sb="30" eb="32">
      <t>ケイエイ</t>
    </rPh>
    <rPh sb="38" eb="40">
      <t>イッパン</t>
    </rPh>
    <rPh sb="40" eb="42">
      <t>カイケイ</t>
    </rPh>
    <rPh sb="45" eb="48">
      <t>クリイレキン</t>
    </rPh>
    <rPh sb="49" eb="51">
      <t>イゾン</t>
    </rPh>
    <rPh sb="55" eb="57">
      <t>ジョウキョウ</t>
    </rPh>
    <rPh sb="61" eb="63">
      <t>コウジ</t>
    </rPh>
    <rPh sb="64" eb="66">
      <t>カンリョウ</t>
    </rPh>
    <rPh sb="71" eb="73">
      <t>コンゴ</t>
    </rPh>
    <rPh sb="73" eb="76">
      <t>カニュウシャ</t>
    </rPh>
    <rPh sb="77" eb="79">
      <t>ゾウカ</t>
    </rPh>
    <rPh sb="80" eb="82">
      <t>ミコ</t>
    </rPh>
    <rPh sb="89" eb="91">
      <t>ケイヒ</t>
    </rPh>
    <rPh sb="92" eb="94">
      <t>セツゲン</t>
    </rPh>
    <rPh sb="95" eb="96">
      <t>ツト</t>
    </rPh>
    <phoneticPr fontId="15"/>
  </si>
  <si>
    <t>　管路の更新には至っていないが、施設の老朽化による修繕が発生し、随時対応している。長寿命化対策など、中長期的な修繕計画の策定が必要である。</t>
    <rPh sb="1" eb="2">
      <t>カン</t>
    </rPh>
    <rPh sb="2" eb="3">
      <t>ロ</t>
    </rPh>
    <rPh sb="4" eb="6">
      <t>コウシン</t>
    </rPh>
    <rPh sb="8" eb="9">
      <t>イタ</t>
    </rPh>
    <rPh sb="16" eb="18">
      <t>シセツ</t>
    </rPh>
    <rPh sb="19" eb="22">
      <t>ロウキュウカ</t>
    </rPh>
    <rPh sb="25" eb="27">
      <t>シュウゼン</t>
    </rPh>
    <rPh sb="28" eb="30">
      <t>ハッセイ</t>
    </rPh>
    <rPh sb="32" eb="34">
      <t>ズイジ</t>
    </rPh>
    <rPh sb="34" eb="36">
      <t>タイオウ</t>
    </rPh>
    <rPh sb="41" eb="45">
      <t>チョウジュミョウカ</t>
    </rPh>
    <rPh sb="45" eb="47">
      <t>タイサク</t>
    </rPh>
    <rPh sb="50" eb="54">
      <t>チュウチョウキテキ</t>
    </rPh>
    <rPh sb="55" eb="57">
      <t>シュウゼン</t>
    </rPh>
    <rPh sb="57" eb="59">
      <t>ケイカク</t>
    </rPh>
    <rPh sb="60" eb="62">
      <t>サクテイ</t>
    </rPh>
    <rPh sb="63" eb="65">
      <t>ヒツヨウ</t>
    </rPh>
    <phoneticPr fontId="15"/>
  </si>
  <si>
    <t>　修繕計画を策定することにより、費用の平均化を図るなど、計画的な経営に努める。</t>
    <rPh sb="1" eb="3">
      <t>シュウゼン</t>
    </rPh>
    <rPh sb="3" eb="5">
      <t>ケイカク</t>
    </rPh>
    <rPh sb="6" eb="8">
      <t>サクテイ</t>
    </rPh>
    <rPh sb="16" eb="18">
      <t>ヒヨウ</t>
    </rPh>
    <rPh sb="19" eb="21">
      <t>ヘイキン</t>
    </rPh>
    <rPh sb="21" eb="22">
      <t>カ</t>
    </rPh>
    <rPh sb="23" eb="24">
      <t>ハカ</t>
    </rPh>
    <rPh sb="28" eb="31">
      <t>ケイカクテキ</t>
    </rPh>
    <rPh sb="32" eb="34">
      <t>ケイエイ</t>
    </rPh>
    <rPh sb="35" eb="36">
      <t>ツト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</si>
</sst>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5" fillId="0" borderId="6" xfId="2" applyFont="1" applyBorder="1" applyAlignment="1" applyProtection="1">
      <alignment horizontal="left" vertical="top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5" fillId="0" borderId="7" xfId="2" applyFont="1" applyBorder="1" applyAlignment="1" applyProtection="1">
      <alignment horizontal="left" vertical="top" wrapText="1"/>
      <protection locked="0"/>
    </xf>
    <xf numFmtId="0" fontId="5" fillId="0" borderId="8" xfId="2" applyFont="1" applyBorder="1" applyAlignment="1" applyProtection="1">
      <alignment horizontal="left" vertical="top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9" xfId="2" applyFont="1" applyBorder="1" applyAlignment="1" applyProtection="1">
      <alignment horizontal="left" vertical="top" wrapText="1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E7-4337-8CC7-EACFA8600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163072"/>
        <c:axId val="1132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0.25</c:v>
                </c:pt>
                <c:pt idx="1">
                  <c:v>0.31</c:v>
                </c:pt>
                <c:pt idx="2">
                  <c:v>0.1</c:v>
                </c:pt>
                <c:pt idx="3" formatCode="#,##0.00;&quot;△&quot;#,##0.00">
                  <c:v>0</c:v>
                </c:pt>
                <c:pt idx="4">
                  <c:v>0.09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E7-4337-8CC7-EACFA8600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63072"/>
        <c:axId val="113284224"/>
      </c:lineChart>
      <c:dateAx>
        <c:axId val="112163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284224"/>
        <c:crosses val="autoZero"/>
        <c:auto val="1"/>
        <c:lblOffset val="100"/>
        <c:baseTimeUnit val="years"/>
      </c:dateAx>
      <c:valAx>
        <c:axId val="1132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216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103.3</c:v>
                </c:pt>
                <c:pt idx="1">
                  <c:v>104.62</c:v>
                </c:pt>
                <c:pt idx="2">
                  <c:v>101.86</c:v>
                </c:pt>
                <c:pt idx="3">
                  <c:v>93.13</c:v>
                </c:pt>
                <c:pt idx="4">
                  <c:v>106.18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3E-4A7A-AA03-D99A7688E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986944"/>
        <c:axId val="113997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23E-4A7A-AA03-D99A7688E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986944"/>
        <c:axId val="113997312"/>
      </c:lineChart>
      <c:dateAx>
        <c:axId val="113986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997312"/>
        <c:crosses val="autoZero"/>
        <c:auto val="1"/>
        <c:lblOffset val="100"/>
        <c:baseTimeUnit val="years"/>
      </c:dateAx>
      <c:valAx>
        <c:axId val="113997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986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A2-4800-A0CD-B7BC0C4FF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098176"/>
        <c:axId val="114100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9A2-4800-A0CD-B7BC0C4FF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098176"/>
        <c:axId val="114100096"/>
      </c:lineChart>
      <c:dateAx>
        <c:axId val="114098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4100096"/>
        <c:crosses val="autoZero"/>
        <c:auto val="1"/>
        <c:lblOffset val="100"/>
        <c:baseTimeUnit val="years"/>
      </c:dateAx>
      <c:valAx>
        <c:axId val="114100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4098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DC-43A1-8469-C562998D5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209152"/>
        <c:axId val="114211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ADC-43A1-8469-C562998D5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209152"/>
        <c:axId val="114211072"/>
      </c:lineChart>
      <c:dateAx>
        <c:axId val="114209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4211072"/>
        <c:crosses val="autoZero"/>
        <c:auto val="1"/>
        <c:lblOffset val="100"/>
        <c:baseTimeUnit val="years"/>
      </c:dateAx>
      <c:valAx>
        <c:axId val="114211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4209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3C-4D7F-8557-FEAF8F52D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620928"/>
        <c:axId val="118622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A3C-4D7F-8557-FEAF8F52D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620928"/>
        <c:axId val="118622848"/>
      </c:lineChart>
      <c:dateAx>
        <c:axId val="118620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622848"/>
        <c:crosses val="autoZero"/>
        <c:auto val="1"/>
        <c:lblOffset val="100"/>
        <c:baseTimeUnit val="years"/>
      </c:dateAx>
      <c:valAx>
        <c:axId val="118622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620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FD-4EA8-811F-2F7FFE609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711424"/>
        <c:axId val="118713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6FD-4EA8-811F-2F7FFE609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711424"/>
        <c:axId val="118713344"/>
      </c:lineChart>
      <c:dateAx>
        <c:axId val="118711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713344"/>
        <c:crosses val="autoZero"/>
        <c:auto val="1"/>
        <c:lblOffset val="100"/>
        <c:baseTimeUnit val="years"/>
      </c:dateAx>
      <c:valAx>
        <c:axId val="118713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711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9C-4F13-97C1-6C11C1E1E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748672"/>
        <c:axId val="11875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1716.47</c:v>
                </c:pt>
                <c:pt idx="1">
                  <c:v>1741.94</c:v>
                </c:pt>
                <c:pt idx="2">
                  <c:v>1451.54</c:v>
                </c:pt>
                <c:pt idx="3">
                  <c:v>1700.42</c:v>
                </c:pt>
                <c:pt idx="4">
                  <c:v>1060.8599999999999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89C-4F13-97C1-6C11C1E1E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748672"/>
        <c:axId val="118750592"/>
      </c:lineChart>
      <c:dateAx>
        <c:axId val="118748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750592"/>
        <c:crosses val="autoZero"/>
        <c:auto val="1"/>
        <c:lblOffset val="100"/>
        <c:baseTimeUnit val="years"/>
      </c:dateAx>
      <c:valAx>
        <c:axId val="11875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74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43</c:v>
                </c:pt>
                <c:pt idx="1">
                  <c:v>37.68</c:v>
                </c:pt>
                <c:pt idx="2">
                  <c:v>30.91</c:v>
                </c:pt>
                <c:pt idx="3">
                  <c:v>34.96</c:v>
                </c:pt>
                <c:pt idx="4">
                  <c:v>36.07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A7-4036-8092-CDFF2200E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802304"/>
        <c:axId val="118824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35.049999999999997</c:v>
                </c:pt>
                <c:pt idx="1">
                  <c:v>33.86</c:v>
                </c:pt>
                <c:pt idx="2">
                  <c:v>33.58</c:v>
                </c:pt>
                <c:pt idx="3">
                  <c:v>34.51</c:v>
                </c:pt>
                <c:pt idx="4">
                  <c:v>45.81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CA7-4036-8092-CDFF2200E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802304"/>
        <c:axId val="118824960"/>
      </c:lineChart>
      <c:dateAx>
        <c:axId val="118802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824960"/>
        <c:crosses val="autoZero"/>
        <c:auto val="1"/>
        <c:lblOffset val="100"/>
        <c:baseTimeUnit val="years"/>
      </c:dateAx>
      <c:valAx>
        <c:axId val="118824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802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259.04000000000002</c:v>
                </c:pt>
                <c:pt idx="1">
                  <c:v>283.63</c:v>
                </c:pt>
                <c:pt idx="2">
                  <c:v>340.02</c:v>
                </c:pt>
                <c:pt idx="3">
                  <c:v>305.39</c:v>
                </c:pt>
                <c:pt idx="4">
                  <c:v>310.8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14-4B42-910D-F0118D7C2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851840"/>
        <c:axId val="118854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463.38</c:v>
                </c:pt>
                <c:pt idx="1">
                  <c:v>510.15</c:v>
                </c:pt>
                <c:pt idx="2">
                  <c:v>514.39</c:v>
                </c:pt>
                <c:pt idx="3">
                  <c:v>476.11</c:v>
                </c:pt>
                <c:pt idx="4">
                  <c:v>383.92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E14-4B42-910D-F0118D7C2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851840"/>
        <c:axId val="118854016"/>
      </c:lineChart>
      <c:dateAx>
        <c:axId val="118851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854016"/>
        <c:crosses val="autoZero"/>
        <c:auto val="1"/>
        <c:lblOffset val="100"/>
        <c:baseTimeUnit val="years"/>
      </c:dateAx>
      <c:valAx>
        <c:axId val="118854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851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45.36</c:v>
                </c:pt>
                <c:pt idx="1">
                  <c:v>44.33</c:v>
                </c:pt>
                <c:pt idx="2">
                  <c:v>44.33</c:v>
                </c:pt>
                <c:pt idx="3">
                  <c:v>44.33</c:v>
                </c:pt>
                <c:pt idx="4">
                  <c:v>41.24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CA4-4CFB-A62A-496FF8C93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897280"/>
        <c:axId val="118911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31.37</c:v>
                </c:pt>
                <c:pt idx="1">
                  <c:v>29.86</c:v>
                </c:pt>
                <c:pt idx="2">
                  <c:v>29.28</c:v>
                </c:pt>
                <c:pt idx="3">
                  <c:v>29.4</c:v>
                </c:pt>
                <c:pt idx="4">
                  <c:v>33.21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CA4-4CFB-A62A-496FF8C93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897280"/>
        <c:axId val="118911744"/>
      </c:lineChart>
      <c:dateAx>
        <c:axId val="118897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911744"/>
        <c:crosses val="autoZero"/>
        <c:auto val="1"/>
        <c:lblOffset val="100"/>
        <c:baseTimeUnit val="years"/>
      </c:dateAx>
      <c:valAx>
        <c:axId val="118911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897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99.38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6E-48A9-AF6F-79CF72666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963200"/>
        <c:axId val="118969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67.38</c:v>
                </c:pt>
                <c:pt idx="1">
                  <c:v>65.95</c:v>
                </c:pt>
                <c:pt idx="2">
                  <c:v>66.819999999999993</c:v>
                </c:pt>
                <c:pt idx="3">
                  <c:v>63.77</c:v>
                </c:pt>
                <c:pt idx="4">
                  <c:v>79.98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86E-48A9-AF6F-79CF72666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63200"/>
        <c:axId val="118969472"/>
      </c:lineChart>
      <c:dateAx>
        <c:axId val="118963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969472"/>
        <c:crosses val="autoZero"/>
        <c:auto val="1"/>
        <c:lblOffset val="100"/>
        <c:baseTimeUnit val="years"/>
      </c:dateAx>
      <c:valAx>
        <c:axId val="118969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963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【920.42】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【360.30】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D31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68" t="str">
        <f>データ!H6</f>
        <v>徳島県　海陽町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58" t="s">
        <v>1</v>
      </c>
      <c r="C7" s="58"/>
      <c r="D7" s="58"/>
      <c r="E7" s="58"/>
      <c r="F7" s="58"/>
      <c r="G7" s="58"/>
      <c r="H7" s="58"/>
      <c r="I7" s="58" t="s">
        <v>2</v>
      </c>
      <c r="J7" s="58"/>
      <c r="K7" s="58"/>
      <c r="L7" s="58"/>
      <c r="M7" s="58"/>
      <c r="N7" s="58"/>
      <c r="O7" s="58"/>
      <c r="P7" s="58" t="s">
        <v>3</v>
      </c>
      <c r="Q7" s="58"/>
      <c r="R7" s="58"/>
      <c r="S7" s="58"/>
      <c r="T7" s="58"/>
      <c r="U7" s="58"/>
      <c r="V7" s="58"/>
      <c r="W7" s="58" t="s">
        <v>4</v>
      </c>
      <c r="X7" s="58"/>
      <c r="Y7" s="58"/>
      <c r="Z7" s="58"/>
      <c r="AA7" s="58"/>
      <c r="AB7" s="58"/>
      <c r="AC7" s="58"/>
      <c r="AD7" s="58" t="s">
        <v>5</v>
      </c>
      <c r="AE7" s="58"/>
      <c r="AF7" s="58"/>
      <c r="AG7" s="58"/>
      <c r="AH7" s="58"/>
      <c r="AI7" s="58"/>
      <c r="AJ7" s="58"/>
      <c r="AK7" s="3"/>
      <c r="AL7" s="58" t="s">
        <v>6</v>
      </c>
      <c r="AM7" s="58"/>
      <c r="AN7" s="58"/>
      <c r="AO7" s="58"/>
      <c r="AP7" s="58"/>
      <c r="AQ7" s="58"/>
      <c r="AR7" s="58"/>
      <c r="AS7" s="58"/>
      <c r="AT7" s="58" t="s">
        <v>7</v>
      </c>
      <c r="AU7" s="58"/>
      <c r="AV7" s="58"/>
      <c r="AW7" s="58"/>
      <c r="AX7" s="58"/>
      <c r="AY7" s="58"/>
      <c r="AZ7" s="58"/>
      <c r="BA7" s="58"/>
      <c r="BB7" s="58" t="s">
        <v>8</v>
      </c>
      <c r="BC7" s="58"/>
      <c r="BD7" s="58"/>
      <c r="BE7" s="58"/>
      <c r="BF7" s="58"/>
      <c r="BG7" s="58"/>
      <c r="BH7" s="58"/>
      <c r="BI7" s="58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65" t="str">
        <f>データ!I6</f>
        <v>法非適用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漁業集落排水</v>
      </c>
      <c r="Q8" s="65"/>
      <c r="R8" s="65"/>
      <c r="S8" s="65"/>
      <c r="T8" s="65"/>
      <c r="U8" s="65"/>
      <c r="V8" s="65"/>
      <c r="W8" s="65" t="str">
        <f>データ!L6</f>
        <v>H2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62">
        <f>データ!S6</f>
        <v>9625</v>
      </c>
      <c r="AM8" s="62"/>
      <c r="AN8" s="62"/>
      <c r="AO8" s="62"/>
      <c r="AP8" s="62"/>
      <c r="AQ8" s="62"/>
      <c r="AR8" s="62"/>
      <c r="AS8" s="62"/>
      <c r="AT8" s="61">
        <f>データ!T6</f>
        <v>327.64999999999998</v>
      </c>
      <c r="AU8" s="61"/>
      <c r="AV8" s="61"/>
      <c r="AW8" s="61"/>
      <c r="AX8" s="61"/>
      <c r="AY8" s="61"/>
      <c r="AZ8" s="61"/>
      <c r="BA8" s="61"/>
      <c r="BB8" s="61">
        <f>データ!U6</f>
        <v>29.38</v>
      </c>
      <c r="BC8" s="61"/>
      <c r="BD8" s="61"/>
      <c r="BE8" s="61"/>
      <c r="BF8" s="61"/>
      <c r="BG8" s="61"/>
      <c r="BH8" s="61"/>
      <c r="BI8" s="61"/>
      <c r="BJ8" s="3"/>
      <c r="BK8" s="3"/>
      <c r="BL8" s="63" t="s">
        <v>10</v>
      </c>
      <c r="BM8" s="64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58" t="s">
        <v>12</v>
      </c>
      <c r="C9" s="58"/>
      <c r="D9" s="58"/>
      <c r="E9" s="58"/>
      <c r="F9" s="58"/>
      <c r="G9" s="58"/>
      <c r="H9" s="58"/>
      <c r="I9" s="58" t="s">
        <v>13</v>
      </c>
      <c r="J9" s="58"/>
      <c r="K9" s="58"/>
      <c r="L9" s="58"/>
      <c r="M9" s="58"/>
      <c r="N9" s="58"/>
      <c r="O9" s="58"/>
      <c r="P9" s="58" t="s">
        <v>14</v>
      </c>
      <c r="Q9" s="58"/>
      <c r="R9" s="58"/>
      <c r="S9" s="58"/>
      <c r="T9" s="58"/>
      <c r="U9" s="58"/>
      <c r="V9" s="58"/>
      <c r="W9" s="58" t="s">
        <v>15</v>
      </c>
      <c r="X9" s="58"/>
      <c r="Y9" s="58"/>
      <c r="Z9" s="58"/>
      <c r="AA9" s="58"/>
      <c r="AB9" s="58"/>
      <c r="AC9" s="58"/>
      <c r="AD9" s="58" t="s">
        <v>16</v>
      </c>
      <c r="AE9" s="58"/>
      <c r="AF9" s="58"/>
      <c r="AG9" s="58"/>
      <c r="AH9" s="58"/>
      <c r="AI9" s="58"/>
      <c r="AJ9" s="58"/>
      <c r="AK9" s="3"/>
      <c r="AL9" s="58" t="s">
        <v>17</v>
      </c>
      <c r="AM9" s="58"/>
      <c r="AN9" s="58"/>
      <c r="AO9" s="58"/>
      <c r="AP9" s="58"/>
      <c r="AQ9" s="58"/>
      <c r="AR9" s="58"/>
      <c r="AS9" s="58"/>
      <c r="AT9" s="58" t="s">
        <v>18</v>
      </c>
      <c r="AU9" s="58"/>
      <c r="AV9" s="58"/>
      <c r="AW9" s="58"/>
      <c r="AX9" s="58"/>
      <c r="AY9" s="58"/>
      <c r="AZ9" s="58"/>
      <c r="BA9" s="58"/>
      <c r="BB9" s="58" t="s">
        <v>19</v>
      </c>
      <c r="BC9" s="58"/>
      <c r="BD9" s="58"/>
      <c r="BE9" s="58"/>
      <c r="BF9" s="58"/>
      <c r="BG9" s="58"/>
      <c r="BH9" s="58"/>
      <c r="BI9" s="58"/>
      <c r="BJ9" s="3"/>
      <c r="BK9" s="3"/>
      <c r="BL9" s="59" t="s">
        <v>20</v>
      </c>
      <c r="BM9" s="60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1" t="str">
        <f>データ!N6</f>
        <v>-</v>
      </c>
      <c r="C10" s="61"/>
      <c r="D10" s="61"/>
      <c r="E10" s="61"/>
      <c r="F10" s="61"/>
      <c r="G10" s="61"/>
      <c r="H10" s="61"/>
      <c r="I10" s="61" t="str">
        <f>データ!O6</f>
        <v>該当数値なし</v>
      </c>
      <c r="J10" s="61"/>
      <c r="K10" s="61"/>
      <c r="L10" s="61"/>
      <c r="M10" s="61"/>
      <c r="N10" s="61"/>
      <c r="O10" s="61"/>
      <c r="P10" s="61">
        <f>データ!P6</f>
        <v>1.5</v>
      </c>
      <c r="Q10" s="61"/>
      <c r="R10" s="61"/>
      <c r="S10" s="61"/>
      <c r="T10" s="61"/>
      <c r="U10" s="61"/>
      <c r="V10" s="61"/>
      <c r="W10" s="61">
        <f>データ!Q6</f>
        <v>100</v>
      </c>
      <c r="X10" s="61"/>
      <c r="Y10" s="61"/>
      <c r="Z10" s="61"/>
      <c r="AA10" s="61"/>
      <c r="AB10" s="61"/>
      <c r="AC10" s="61"/>
      <c r="AD10" s="62">
        <f>データ!R6</f>
        <v>1990</v>
      </c>
      <c r="AE10" s="62"/>
      <c r="AF10" s="62"/>
      <c r="AG10" s="62"/>
      <c r="AH10" s="62"/>
      <c r="AI10" s="62"/>
      <c r="AJ10" s="62"/>
      <c r="AK10" s="2"/>
      <c r="AL10" s="62">
        <f>データ!V6</f>
        <v>143</v>
      </c>
      <c r="AM10" s="62"/>
      <c r="AN10" s="62"/>
      <c r="AO10" s="62"/>
      <c r="AP10" s="62"/>
      <c r="AQ10" s="62"/>
      <c r="AR10" s="62"/>
      <c r="AS10" s="62"/>
      <c r="AT10" s="61">
        <f>データ!W6</f>
        <v>7.0000000000000007E-2</v>
      </c>
      <c r="AU10" s="61"/>
      <c r="AV10" s="61"/>
      <c r="AW10" s="61"/>
      <c r="AX10" s="61"/>
      <c r="AY10" s="61"/>
      <c r="AZ10" s="61"/>
      <c r="BA10" s="61"/>
      <c r="BB10" s="61">
        <f>データ!X6</f>
        <v>2042.86</v>
      </c>
      <c r="BC10" s="61"/>
      <c r="BD10" s="61"/>
      <c r="BE10" s="61"/>
      <c r="BF10" s="61"/>
      <c r="BG10" s="61"/>
      <c r="BH10" s="61"/>
      <c r="BI10" s="61"/>
      <c r="BJ10" s="2"/>
      <c r="BK10" s="2"/>
      <c r="BL10" s="51" t="s">
        <v>22</v>
      </c>
      <c r="BM10" s="52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3" t="s">
        <v>24</v>
      </c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</row>
    <row r="14" spans="1:78" ht="13.5" customHeight="1">
      <c r="A14" s="2"/>
      <c r="B14" s="55" t="s">
        <v>25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7"/>
      <c r="BK14" s="2"/>
      <c r="BL14" s="41" t="s">
        <v>26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77" t="s">
        <v>122</v>
      </c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77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77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77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77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77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77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77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77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77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77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77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77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77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77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77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77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77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9"/>
    </row>
    <row r="34" spans="1:78" ht="13.5" customHeight="1">
      <c r="A34" s="2"/>
      <c r="B34" s="16"/>
      <c r="C34" s="47" t="s">
        <v>27</v>
      </c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19"/>
      <c r="R34" s="47" t="s">
        <v>28</v>
      </c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19"/>
      <c r="AG34" s="47" t="s">
        <v>29</v>
      </c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19"/>
      <c r="AV34" s="47" t="s">
        <v>30</v>
      </c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18"/>
      <c r="BK34" s="2"/>
      <c r="BL34" s="77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9"/>
    </row>
    <row r="35" spans="1:78" ht="13.5" customHeight="1">
      <c r="A35" s="2"/>
      <c r="B35" s="16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19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19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19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18"/>
      <c r="BK35" s="2"/>
      <c r="BL35" s="77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77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77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77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77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77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77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77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77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80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2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31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77" t="s">
        <v>123</v>
      </c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77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77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77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77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77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77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77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77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9"/>
    </row>
    <row r="56" spans="1:78" ht="13.5" customHeight="1">
      <c r="A56" s="2"/>
      <c r="B56" s="16"/>
      <c r="C56" s="47" t="s">
        <v>32</v>
      </c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19"/>
      <c r="R56" s="47" t="s">
        <v>33</v>
      </c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19"/>
      <c r="AG56" s="47" t="s">
        <v>34</v>
      </c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19"/>
      <c r="AV56" s="47" t="s">
        <v>35</v>
      </c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18"/>
      <c r="BK56" s="2"/>
      <c r="BL56" s="77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9"/>
    </row>
    <row r="57" spans="1:78" ht="13.5" customHeight="1">
      <c r="A57" s="2"/>
      <c r="B57" s="16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19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19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19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18"/>
      <c r="BK57" s="2"/>
      <c r="BL57" s="77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77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77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9"/>
    </row>
    <row r="60" spans="1:78" ht="13.5" customHeight="1">
      <c r="A60" s="2"/>
      <c r="B60" s="48" t="s">
        <v>36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77"/>
      <c r="BM60" s="78"/>
      <c r="BN60" s="78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9"/>
    </row>
    <row r="61" spans="1:78" ht="13.5" customHeight="1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77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77"/>
      <c r="BM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80"/>
      <c r="BM63" s="81"/>
      <c r="BN63" s="81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2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37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77" t="s">
        <v>124</v>
      </c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77"/>
      <c r="BM67" s="78"/>
      <c r="BN67" s="78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77"/>
      <c r="BM68" s="78"/>
      <c r="BN68" s="78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77"/>
      <c r="BM69" s="78"/>
      <c r="BN69" s="78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77"/>
      <c r="BM70" s="78"/>
      <c r="BN70" s="78"/>
      <c r="BO70" s="78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77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77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77"/>
      <c r="BM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77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77"/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77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77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77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9"/>
    </row>
    <row r="79" spans="1:78" ht="13.5" customHeight="1">
      <c r="A79" s="2"/>
      <c r="B79" s="16"/>
      <c r="C79" s="47" t="s">
        <v>38</v>
      </c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19"/>
      <c r="V79" s="19"/>
      <c r="W79" s="47" t="s">
        <v>39</v>
      </c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19"/>
      <c r="AP79" s="19"/>
      <c r="AQ79" s="47" t="s">
        <v>40</v>
      </c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17"/>
      <c r="BJ79" s="18"/>
      <c r="BK79" s="2"/>
      <c r="BL79" s="77"/>
      <c r="BM79" s="78"/>
      <c r="BN79" s="78"/>
      <c r="BO79" s="78"/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79"/>
    </row>
    <row r="80" spans="1:78" ht="13.5" customHeight="1">
      <c r="A80" s="2"/>
      <c r="B80" s="16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19"/>
      <c r="V80" s="19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19"/>
      <c r="AP80" s="19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17"/>
      <c r="BJ80" s="18"/>
      <c r="BK80" s="2"/>
      <c r="BL80" s="77"/>
      <c r="BM80" s="78"/>
      <c r="BN80" s="78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7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77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80"/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2"/>
    </row>
    <row r="83" spans="1:78">
      <c r="C83" s="2" t="s">
        <v>41</v>
      </c>
    </row>
    <row r="84" spans="1:78">
      <c r="C84" s="2" t="s">
        <v>42</v>
      </c>
    </row>
    <row r="85" spans="1:78" hidden="1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【920.42】</v>
      </c>
      <c r="I86" s="25" t="str">
        <f>データ!CA6</f>
        <v>【47.34】</v>
      </c>
      <c r="J86" s="25" t="str">
        <f>データ!CL6</f>
        <v>【360.30】</v>
      </c>
      <c r="K86" s="25" t="str">
        <f>データ!CW6</f>
        <v>【34.06】</v>
      </c>
      <c r="L86" s="25" t="str">
        <f>データ!DH6</f>
        <v>【79.14】</v>
      </c>
      <c r="M86" s="25" t="s">
        <v>55</v>
      </c>
      <c r="N86" s="25" t="s">
        <v>55</v>
      </c>
      <c r="O86" s="25" t="str">
        <f>データ!EO6</f>
        <v>【0.01】</v>
      </c>
    </row>
  </sheetData>
  <sheetProtection algorithmName="SHA-512" hashValue="Ih6qilj8R0Nom1Z3nqM3cHucbbD+YOERNc6W5ca9o1gOBJY8nYbKfCu/TkF/Jyn4AAyWAYe4c9pj5YUA7UPHcg==" saltValue="K4//bJFaxAqh/Gs/kMDjyA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2" max="144" width="11.875" customWidth="1"/>
  </cols>
  <sheetData>
    <row r="1" spans="1:145">
      <c r="A1" t="s">
        <v>56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>
      <c r="A2" s="27" t="s">
        <v>57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>
      <c r="A3" s="27" t="s">
        <v>58</v>
      </c>
      <c r="B3" s="28" t="s">
        <v>59</v>
      </c>
      <c r="C3" s="28" t="s">
        <v>60</v>
      </c>
      <c r="D3" s="28" t="s">
        <v>61</v>
      </c>
      <c r="E3" s="28" t="s">
        <v>62</v>
      </c>
      <c r="F3" s="28" t="s">
        <v>63</v>
      </c>
      <c r="G3" s="28" t="s">
        <v>64</v>
      </c>
      <c r="H3" s="70" t="s">
        <v>65</v>
      </c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2"/>
      <c r="Y3" s="76" t="s">
        <v>66</v>
      </c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 t="s">
        <v>67</v>
      </c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</row>
    <row r="4" spans="1:145">
      <c r="A4" s="27" t="s">
        <v>68</v>
      </c>
      <c r="B4" s="29"/>
      <c r="C4" s="29"/>
      <c r="D4" s="29"/>
      <c r="E4" s="29"/>
      <c r="F4" s="29"/>
      <c r="G4" s="29"/>
      <c r="H4" s="73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5"/>
      <c r="Y4" s="69" t="s">
        <v>69</v>
      </c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 t="s">
        <v>70</v>
      </c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 t="s">
        <v>71</v>
      </c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 t="s">
        <v>72</v>
      </c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 t="s">
        <v>73</v>
      </c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 t="s">
        <v>74</v>
      </c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 t="s">
        <v>75</v>
      </c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 t="s">
        <v>76</v>
      </c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 t="s">
        <v>77</v>
      </c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 t="s">
        <v>78</v>
      </c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 t="s">
        <v>79</v>
      </c>
      <c r="EF4" s="69"/>
      <c r="EG4" s="69"/>
      <c r="EH4" s="69"/>
      <c r="EI4" s="69"/>
      <c r="EJ4" s="69"/>
      <c r="EK4" s="69"/>
      <c r="EL4" s="69"/>
      <c r="EM4" s="69"/>
      <c r="EN4" s="69"/>
      <c r="EO4" s="69"/>
    </row>
    <row r="5" spans="1:145">
      <c r="A5" s="27" t="s">
        <v>80</v>
      </c>
      <c r="B5" s="30"/>
      <c r="C5" s="30"/>
      <c r="D5" s="30"/>
      <c r="E5" s="30"/>
      <c r="F5" s="30"/>
      <c r="G5" s="30"/>
      <c r="H5" s="31" t="s">
        <v>81</v>
      </c>
      <c r="I5" s="31" t="s">
        <v>82</v>
      </c>
      <c r="J5" s="31" t="s">
        <v>83</v>
      </c>
      <c r="K5" s="31" t="s">
        <v>84</v>
      </c>
      <c r="L5" s="31" t="s">
        <v>85</v>
      </c>
      <c r="M5" s="31" t="s">
        <v>5</v>
      </c>
      <c r="N5" s="31" t="s">
        <v>86</v>
      </c>
      <c r="O5" s="31" t="s">
        <v>87</v>
      </c>
      <c r="P5" s="31" t="s">
        <v>88</v>
      </c>
      <c r="Q5" s="31" t="s">
        <v>89</v>
      </c>
      <c r="R5" s="31" t="s">
        <v>90</v>
      </c>
      <c r="S5" s="31" t="s">
        <v>91</v>
      </c>
      <c r="T5" s="31" t="s">
        <v>92</v>
      </c>
      <c r="U5" s="31" t="s">
        <v>93</v>
      </c>
      <c r="V5" s="31" t="s">
        <v>94</v>
      </c>
      <c r="W5" s="31" t="s">
        <v>95</v>
      </c>
      <c r="X5" s="31" t="s">
        <v>96</v>
      </c>
      <c r="Y5" s="31" t="s">
        <v>97</v>
      </c>
      <c r="Z5" s="31" t="s">
        <v>98</v>
      </c>
      <c r="AA5" s="31" t="s">
        <v>99</v>
      </c>
      <c r="AB5" s="31" t="s">
        <v>100</v>
      </c>
      <c r="AC5" s="31" t="s">
        <v>101</v>
      </c>
      <c r="AD5" s="31" t="s">
        <v>102</v>
      </c>
      <c r="AE5" s="31" t="s">
        <v>103</v>
      </c>
      <c r="AF5" s="31" t="s">
        <v>104</v>
      </c>
      <c r="AG5" s="31" t="s">
        <v>105</v>
      </c>
      <c r="AH5" s="31" t="s">
        <v>106</v>
      </c>
      <c r="AI5" s="31" t="s">
        <v>43</v>
      </c>
      <c r="AJ5" s="31" t="s">
        <v>97</v>
      </c>
      <c r="AK5" s="31" t="s">
        <v>98</v>
      </c>
      <c r="AL5" s="31" t="s">
        <v>99</v>
      </c>
      <c r="AM5" s="31" t="s">
        <v>100</v>
      </c>
      <c r="AN5" s="31" t="s">
        <v>101</v>
      </c>
      <c r="AO5" s="31" t="s">
        <v>102</v>
      </c>
      <c r="AP5" s="31" t="s">
        <v>103</v>
      </c>
      <c r="AQ5" s="31" t="s">
        <v>104</v>
      </c>
      <c r="AR5" s="31" t="s">
        <v>105</v>
      </c>
      <c r="AS5" s="31" t="s">
        <v>106</v>
      </c>
      <c r="AT5" s="31" t="s">
        <v>107</v>
      </c>
      <c r="AU5" s="31" t="s">
        <v>97</v>
      </c>
      <c r="AV5" s="31" t="s">
        <v>98</v>
      </c>
      <c r="AW5" s="31" t="s">
        <v>99</v>
      </c>
      <c r="AX5" s="31" t="s">
        <v>100</v>
      </c>
      <c r="AY5" s="31" t="s">
        <v>101</v>
      </c>
      <c r="AZ5" s="31" t="s">
        <v>102</v>
      </c>
      <c r="BA5" s="31" t="s">
        <v>103</v>
      </c>
      <c r="BB5" s="31" t="s">
        <v>104</v>
      </c>
      <c r="BC5" s="31" t="s">
        <v>105</v>
      </c>
      <c r="BD5" s="31" t="s">
        <v>106</v>
      </c>
      <c r="BE5" s="31" t="s">
        <v>107</v>
      </c>
      <c r="BF5" s="31" t="s">
        <v>97</v>
      </c>
      <c r="BG5" s="31" t="s">
        <v>98</v>
      </c>
      <c r="BH5" s="31" t="s">
        <v>99</v>
      </c>
      <c r="BI5" s="31" t="s">
        <v>100</v>
      </c>
      <c r="BJ5" s="31" t="s">
        <v>101</v>
      </c>
      <c r="BK5" s="31" t="s">
        <v>102</v>
      </c>
      <c r="BL5" s="31" t="s">
        <v>103</v>
      </c>
      <c r="BM5" s="31" t="s">
        <v>104</v>
      </c>
      <c r="BN5" s="31" t="s">
        <v>105</v>
      </c>
      <c r="BO5" s="31" t="s">
        <v>106</v>
      </c>
      <c r="BP5" s="31" t="s">
        <v>107</v>
      </c>
      <c r="BQ5" s="31" t="s">
        <v>97</v>
      </c>
      <c r="BR5" s="31" t="s">
        <v>98</v>
      </c>
      <c r="BS5" s="31" t="s">
        <v>99</v>
      </c>
      <c r="BT5" s="31" t="s">
        <v>100</v>
      </c>
      <c r="BU5" s="31" t="s">
        <v>101</v>
      </c>
      <c r="BV5" s="31" t="s">
        <v>102</v>
      </c>
      <c r="BW5" s="31" t="s">
        <v>103</v>
      </c>
      <c r="BX5" s="31" t="s">
        <v>104</v>
      </c>
      <c r="BY5" s="31" t="s">
        <v>105</v>
      </c>
      <c r="BZ5" s="31" t="s">
        <v>106</v>
      </c>
      <c r="CA5" s="31" t="s">
        <v>107</v>
      </c>
      <c r="CB5" s="31" t="s">
        <v>97</v>
      </c>
      <c r="CC5" s="31" t="s">
        <v>98</v>
      </c>
      <c r="CD5" s="31" t="s">
        <v>99</v>
      </c>
      <c r="CE5" s="31" t="s">
        <v>100</v>
      </c>
      <c r="CF5" s="31" t="s">
        <v>101</v>
      </c>
      <c r="CG5" s="31" t="s">
        <v>102</v>
      </c>
      <c r="CH5" s="31" t="s">
        <v>103</v>
      </c>
      <c r="CI5" s="31" t="s">
        <v>104</v>
      </c>
      <c r="CJ5" s="31" t="s">
        <v>105</v>
      </c>
      <c r="CK5" s="31" t="s">
        <v>106</v>
      </c>
      <c r="CL5" s="31" t="s">
        <v>107</v>
      </c>
      <c r="CM5" s="31" t="s">
        <v>97</v>
      </c>
      <c r="CN5" s="31" t="s">
        <v>98</v>
      </c>
      <c r="CO5" s="31" t="s">
        <v>99</v>
      </c>
      <c r="CP5" s="31" t="s">
        <v>100</v>
      </c>
      <c r="CQ5" s="31" t="s">
        <v>101</v>
      </c>
      <c r="CR5" s="31" t="s">
        <v>102</v>
      </c>
      <c r="CS5" s="31" t="s">
        <v>103</v>
      </c>
      <c r="CT5" s="31" t="s">
        <v>104</v>
      </c>
      <c r="CU5" s="31" t="s">
        <v>105</v>
      </c>
      <c r="CV5" s="31" t="s">
        <v>106</v>
      </c>
      <c r="CW5" s="31" t="s">
        <v>107</v>
      </c>
      <c r="CX5" s="31" t="s">
        <v>97</v>
      </c>
      <c r="CY5" s="31" t="s">
        <v>98</v>
      </c>
      <c r="CZ5" s="31" t="s">
        <v>99</v>
      </c>
      <c r="DA5" s="31" t="s">
        <v>100</v>
      </c>
      <c r="DB5" s="31" t="s">
        <v>101</v>
      </c>
      <c r="DC5" s="31" t="s">
        <v>102</v>
      </c>
      <c r="DD5" s="31" t="s">
        <v>103</v>
      </c>
      <c r="DE5" s="31" t="s">
        <v>104</v>
      </c>
      <c r="DF5" s="31" t="s">
        <v>105</v>
      </c>
      <c r="DG5" s="31" t="s">
        <v>106</v>
      </c>
      <c r="DH5" s="31" t="s">
        <v>107</v>
      </c>
      <c r="DI5" s="31" t="s">
        <v>97</v>
      </c>
      <c r="DJ5" s="31" t="s">
        <v>98</v>
      </c>
      <c r="DK5" s="31" t="s">
        <v>99</v>
      </c>
      <c r="DL5" s="31" t="s">
        <v>100</v>
      </c>
      <c r="DM5" s="31" t="s">
        <v>101</v>
      </c>
      <c r="DN5" s="31" t="s">
        <v>102</v>
      </c>
      <c r="DO5" s="31" t="s">
        <v>103</v>
      </c>
      <c r="DP5" s="31" t="s">
        <v>104</v>
      </c>
      <c r="DQ5" s="31" t="s">
        <v>105</v>
      </c>
      <c r="DR5" s="31" t="s">
        <v>106</v>
      </c>
      <c r="DS5" s="31" t="s">
        <v>107</v>
      </c>
      <c r="DT5" s="31" t="s">
        <v>97</v>
      </c>
      <c r="DU5" s="31" t="s">
        <v>98</v>
      </c>
      <c r="DV5" s="31" t="s">
        <v>99</v>
      </c>
      <c r="DW5" s="31" t="s">
        <v>100</v>
      </c>
      <c r="DX5" s="31" t="s">
        <v>101</v>
      </c>
      <c r="DY5" s="31" t="s">
        <v>102</v>
      </c>
      <c r="DZ5" s="31" t="s">
        <v>103</v>
      </c>
      <c r="EA5" s="31" t="s">
        <v>104</v>
      </c>
      <c r="EB5" s="31" t="s">
        <v>105</v>
      </c>
      <c r="EC5" s="31" t="s">
        <v>106</v>
      </c>
      <c r="ED5" s="31" t="s">
        <v>107</v>
      </c>
      <c r="EE5" s="31" t="s">
        <v>97</v>
      </c>
      <c r="EF5" s="31" t="s">
        <v>98</v>
      </c>
      <c r="EG5" s="31" t="s">
        <v>99</v>
      </c>
      <c r="EH5" s="31" t="s">
        <v>100</v>
      </c>
      <c r="EI5" s="31" t="s">
        <v>101</v>
      </c>
      <c r="EJ5" s="31" t="s">
        <v>102</v>
      </c>
      <c r="EK5" s="31" t="s">
        <v>103</v>
      </c>
      <c r="EL5" s="31" t="s">
        <v>104</v>
      </c>
      <c r="EM5" s="31" t="s">
        <v>105</v>
      </c>
      <c r="EN5" s="31" t="s">
        <v>106</v>
      </c>
      <c r="EO5" s="31" t="s">
        <v>107</v>
      </c>
    </row>
    <row r="6" spans="1:145" s="35" customFormat="1">
      <c r="A6" s="27" t="s">
        <v>108</v>
      </c>
      <c r="B6" s="32">
        <f>B7</f>
        <v>2017</v>
      </c>
      <c r="C6" s="32">
        <f t="shared" ref="C6:X6" si="3">C7</f>
        <v>363880</v>
      </c>
      <c r="D6" s="32">
        <f t="shared" si="3"/>
        <v>47</v>
      </c>
      <c r="E6" s="32">
        <f t="shared" si="3"/>
        <v>17</v>
      </c>
      <c r="F6" s="32">
        <f t="shared" si="3"/>
        <v>6</v>
      </c>
      <c r="G6" s="32">
        <f t="shared" si="3"/>
        <v>0</v>
      </c>
      <c r="H6" s="32" t="str">
        <f t="shared" si="3"/>
        <v>徳島県　海陽町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漁業集落排水</v>
      </c>
      <c r="L6" s="32" t="str">
        <f t="shared" si="3"/>
        <v>H2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1.5</v>
      </c>
      <c r="Q6" s="33">
        <f t="shared" si="3"/>
        <v>100</v>
      </c>
      <c r="R6" s="33">
        <f t="shared" si="3"/>
        <v>1990</v>
      </c>
      <c r="S6" s="33">
        <f t="shared" si="3"/>
        <v>9625</v>
      </c>
      <c r="T6" s="33">
        <f t="shared" si="3"/>
        <v>327.64999999999998</v>
      </c>
      <c r="U6" s="33">
        <f t="shared" si="3"/>
        <v>29.38</v>
      </c>
      <c r="V6" s="33">
        <f t="shared" si="3"/>
        <v>143</v>
      </c>
      <c r="W6" s="33">
        <f t="shared" si="3"/>
        <v>7.0000000000000007E-2</v>
      </c>
      <c r="X6" s="33">
        <f t="shared" si="3"/>
        <v>2042.86</v>
      </c>
      <c r="Y6" s="34">
        <f>IF(Y7="",NA(),Y7)</f>
        <v>103.3</v>
      </c>
      <c r="Z6" s="34">
        <f t="shared" ref="Z6:AH6" si="4">IF(Z7="",NA(),Z7)</f>
        <v>104.62</v>
      </c>
      <c r="AA6" s="34">
        <f t="shared" si="4"/>
        <v>101.86</v>
      </c>
      <c r="AB6" s="34">
        <f t="shared" si="4"/>
        <v>93.13</v>
      </c>
      <c r="AC6" s="34">
        <f t="shared" si="4"/>
        <v>106.18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3">
        <f>IF(BF7="",NA(),BF7)</f>
        <v>0</v>
      </c>
      <c r="BG6" s="33">
        <f t="shared" ref="BG6:BO6" si="7">IF(BG7="",NA(),BG7)</f>
        <v>0</v>
      </c>
      <c r="BH6" s="33">
        <f t="shared" si="7"/>
        <v>0</v>
      </c>
      <c r="BI6" s="33">
        <f t="shared" si="7"/>
        <v>0</v>
      </c>
      <c r="BJ6" s="33">
        <f t="shared" si="7"/>
        <v>0</v>
      </c>
      <c r="BK6" s="34">
        <f t="shared" si="7"/>
        <v>1716.47</v>
      </c>
      <c r="BL6" s="34">
        <f t="shared" si="7"/>
        <v>1741.94</v>
      </c>
      <c r="BM6" s="34">
        <f t="shared" si="7"/>
        <v>1451.54</v>
      </c>
      <c r="BN6" s="34">
        <f t="shared" si="7"/>
        <v>1700.42</v>
      </c>
      <c r="BO6" s="34">
        <f t="shared" si="7"/>
        <v>1060.8599999999999</v>
      </c>
      <c r="BP6" s="33" t="str">
        <f>IF(BP7="","",IF(BP7="-","【-】","【"&amp;SUBSTITUTE(TEXT(BP7,"#,##0.00"),"-","△")&amp;"】"))</f>
        <v>【920.42】</v>
      </c>
      <c r="BQ6" s="34">
        <f>IF(BQ7="",NA(),BQ7)</f>
        <v>43</v>
      </c>
      <c r="BR6" s="34">
        <f t="shared" ref="BR6:BZ6" si="8">IF(BR7="",NA(),BR7)</f>
        <v>37.68</v>
      </c>
      <c r="BS6" s="34">
        <f t="shared" si="8"/>
        <v>30.91</v>
      </c>
      <c r="BT6" s="34">
        <f t="shared" si="8"/>
        <v>34.96</v>
      </c>
      <c r="BU6" s="34">
        <f t="shared" si="8"/>
        <v>36.07</v>
      </c>
      <c r="BV6" s="34">
        <f t="shared" si="8"/>
        <v>35.049999999999997</v>
      </c>
      <c r="BW6" s="34">
        <f t="shared" si="8"/>
        <v>33.86</v>
      </c>
      <c r="BX6" s="34">
        <f t="shared" si="8"/>
        <v>33.58</v>
      </c>
      <c r="BY6" s="34">
        <f t="shared" si="8"/>
        <v>34.51</v>
      </c>
      <c r="BZ6" s="34">
        <f t="shared" si="8"/>
        <v>45.81</v>
      </c>
      <c r="CA6" s="33" t="str">
        <f>IF(CA7="","",IF(CA7="-","【-】","【"&amp;SUBSTITUTE(TEXT(CA7,"#,##0.00"),"-","△")&amp;"】"))</f>
        <v>【47.34】</v>
      </c>
      <c r="CB6" s="34">
        <f>IF(CB7="",NA(),CB7)</f>
        <v>259.04000000000002</v>
      </c>
      <c r="CC6" s="34">
        <f t="shared" ref="CC6:CK6" si="9">IF(CC7="",NA(),CC7)</f>
        <v>283.63</v>
      </c>
      <c r="CD6" s="34">
        <f t="shared" si="9"/>
        <v>340.02</v>
      </c>
      <c r="CE6" s="34">
        <f t="shared" si="9"/>
        <v>305.39</v>
      </c>
      <c r="CF6" s="34">
        <f t="shared" si="9"/>
        <v>310.8</v>
      </c>
      <c r="CG6" s="34">
        <f t="shared" si="9"/>
        <v>463.38</v>
      </c>
      <c r="CH6" s="34">
        <f t="shared" si="9"/>
        <v>510.15</v>
      </c>
      <c r="CI6" s="34">
        <f t="shared" si="9"/>
        <v>514.39</v>
      </c>
      <c r="CJ6" s="34">
        <f t="shared" si="9"/>
        <v>476.11</v>
      </c>
      <c r="CK6" s="34">
        <f t="shared" si="9"/>
        <v>383.92</v>
      </c>
      <c r="CL6" s="33" t="str">
        <f>IF(CL7="","",IF(CL7="-","【-】","【"&amp;SUBSTITUTE(TEXT(CL7,"#,##0.00"),"-","△")&amp;"】"))</f>
        <v>【360.30】</v>
      </c>
      <c r="CM6" s="34">
        <f>IF(CM7="",NA(),CM7)</f>
        <v>45.36</v>
      </c>
      <c r="CN6" s="34">
        <f t="shared" ref="CN6:CV6" si="10">IF(CN7="",NA(),CN7)</f>
        <v>44.33</v>
      </c>
      <c r="CO6" s="34">
        <f t="shared" si="10"/>
        <v>44.33</v>
      </c>
      <c r="CP6" s="34">
        <f t="shared" si="10"/>
        <v>44.33</v>
      </c>
      <c r="CQ6" s="34">
        <f t="shared" si="10"/>
        <v>41.24</v>
      </c>
      <c r="CR6" s="34">
        <f t="shared" si="10"/>
        <v>31.37</v>
      </c>
      <c r="CS6" s="34">
        <f t="shared" si="10"/>
        <v>29.86</v>
      </c>
      <c r="CT6" s="34">
        <f t="shared" si="10"/>
        <v>29.28</v>
      </c>
      <c r="CU6" s="34">
        <f t="shared" si="10"/>
        <v>29.4</v>
      </c>
      <c r="CV6" s="34">
        <f t="shared" si="10"/>
        <v>33.21</v>
      </c>
      <c r="CW6" s="33" t="str">
        <f>IF(CW7="","",IF(CW7="-","【-】","【"&amp;SUBSTITUTE(TEXT(CW7,"#,##0.00"),"-","△")&amp;"】"))</f>
        <v>【34.06】</v>
      </c>
      <c r="CX6" s="34">
        <f>IF(CX7="",NA(),CX7)</f>
        <v>99.38</v>
      </c>
      <c r="CY6" s="34">
        <f t="shared" ref="CY6:DG6" si="11">IF(CY7="",NA(),CY7)</f>
        <v>100</v>
      </c>
      <c r="CZ6" s="34">
        <f t="shared" si="11"/>
        <v>100</v>
      </c>
      <c r="DA6" s="34">
        <f t="shared" si="11"/>
        <v>100</v>
      </c>
      <c r="DB6" s="34">
        <f t="shared" si="11"/>
        <v>100</v>
      </c>
      <c r="DC6" s="34">
        <f t="shared" si="11"/>
        <v>67.38</v>
      </c>
      <c r="DD6" s="34">
        <f t="shared" si="11"/>
        <v>65.95</v>
      </c>
      <c r="DE6" s="34">
        <f t="shared" si="11"/>
        <v>66.819999999999993</v>
      </c>
      <c r="DF6" s="34">
        <f t="shared" si="11"/>
        <v>63.77</v>
      </c>
      <c r="DG6" s="34">
        <f t="shared" si="11"/>
        <v>79.98</v>
      </c>
      <c r="DH6" s="33" t="str">
        <f>IF(DH7="","",IF(DH7="-","【-】","【"&amp;SUBSTITUTE(TEXT(DH7,"#,##0.00"),"-","△")&amp;"】"))</f>
        <v>【79.14】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0.25</v>
      </c>
      <c r="EK6" s="34">
        <f t="shared" si="14"/>
        <v>0.31</v>
      </c>
      <c r="EL6" s="34">
        <f t="shared" si="14"/>
        <v>0.1</v>
      </c>
      <c r="EM6" s="33">
        <f t="shared" si="14"/>
        <v>0</v>
      </c>
      <c r="EN6" s="34">
        <f t="shared" si="14"/>
        <v>0.09</v>
      </c>
      <c r="EO6" s="33" t="str">
        <f>IF(EO7="","",IF(EO7="-","【-】","【"&amp;SUBSTITUTE(TEXT(EO7,"#,##0.00"),"-","△")&amp;"】"))</f>
        <v>【0.01】</v>
      </c>
    </row>
    <row r="7" spans="1:145" s="35" customFormat="1">
      <c r="A7" s="27"/>
      <c r="B7" s="36">
        <v>2017</v>
      </c>
      <c r="C7" s="36">
        <v>363880</v>
      </c>
      <c r="D7" s="36">
        <v>47</v>
      </c>
      <c r="E7" s="36">
        <v>17</v>
      </c>
      <c r="F7" s="36">
        <v>6</v>
      </c>
      <c r="G7" s="36">
        <v>0</v>
      </c>
      <c r="H7" s="36" t="s">
        <v>109</v>
      </c>
      <c r="I7" s="36" t="s">
        <v>110</v>
      </c>
      <c r="J7" s="36" t="s">
        <v>111</v>
      </c>
      <c r="K7" s="36" t="s">
        <v>112</v>
      </c>
      <c r="L7" s="36" t="s">
        <v>113</v>
      </c>
      <c r="M7" s="36" t="s">
        <v>114</v>
      </c>
      <c r="N7" s="37" t="s">
        <v>115</v>
      </c>
      <c r="O7" s="37" t="s">
        <v>116</v>
      </c>
      <c r="P7" s="37">
        <v>1.5</v>
      </c>
      <c r="Q7" s="37">
        <v>100</v>
      </c>
      <c r="R7" s="37">
        <v>1990</v>
      </c>
      <c r="S7" s="37">
        <v>9625</v>
      </c>
      <c r="T7" s="37">
        <v>327.64999999999998</v>
      </c>
      <c r="U7" s="37">
        <v>29.38</v>
      </c>
      <c r="V7" s="37">
        <v>143</v>
      </c>
      <c r="W7" s="37">
        <v>7.0000000000000007E-2</v>
      </c>
      <c r="X7" s="37">
        <v>2042.86</v>
      </c>
      <c r="Y7" s="37">
        <v>103.3</v>
      </c>
      <c r="Z7" s="37">
        <v>104.62</v>
      </c>
      <c r="AA7" s="37">
        <v>101.86</v>
      </c>
      <c r="AB7" s="37">
        <v>93.13</v>
      </c>
      <c r="AC7" s="37">
        <v>106.18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0</v>
      </c>
      <c r="BG7" s="37">
        <v>0</v>
      </c>
      <c r="BH7" s="37">
        <v>0</v>
      </c>
      <c r="BI7" s="37">
        <v>0</v>
      </c>
      <c r="BJ7" s="37">
        <v>0</v>
      </c>
      <c r="BK7" s="37">
        <v>1716.47</v>
      </c>
      <c r="BL7" s="37">
        <v>1741.94</v>
      </c>
      <c r="BM7" s="37">
        <v>1451.54</v>
      </c>
      <c r="BN7" s="37">
        <v>1700.42</v>
      </c>
      <c r="BO7" s="37">
        <v>1060.8599999999999</v>
      </c>
      <c r="BP7" s="37">
        <v>920.42</v>
      </c>
      <c r="BQ7" s="37">
        <v>43</v>
      </c>
      <c r="BR7" s="37">
        <v>37.68</v>
      </c>
      <c r="BS7" s="37">
        <v>30.91</v>
      </c>
      <c r="BT7" s="37">
        <v>34.96</v>
      </c>
      <c r="BU7" s="37">
        <v>36.07</v>
      </c>
      <c r="BV7" s="37">
        <v>35.049999999999997</v>
      </c>
      <c r="BW7" s="37">
        <v>33.86</v>
      </c>
      <c r="BX7" s="37">
        <v>33.58</v>
      </c>
      <c r="BY7" s="37">
        <v>34.51</v>
      </c>
      <c r="BZ7" s="37">
        <v>45.81</v>
      </c>
      <c r="CA7" s="37">
        <v>47.34</v>
      </c>
      <c r="CB7" s="37">
        <v>259.04000000000002</v>
      </c>
      <c r="CC7" s="37">
        <v>283.63</v>
      </c>
      <c r="CD7" s="37">
        <v>340.02</v>
      </c>
      <c r="CE7" s="37">
        <v>305.39</v>
      </c>
      <c r="CF7" s="37">
        <v>310.8</v>
      </c>
      <c r="CG7" s="37">
        <v>463.38</v>
      </c>
      <c r="CH7" s="37">
        <v>510.15</v>
      </c>
      <c r="CI7" s="37">
        <v>514.39</v>
      </c>
      <c r="CJ7" s="37">
        <v>476.11</v>
      </c>
      <c r="CK7" s="37">
        <v>383.92</v>
      </c>
      <c r="CL7" s="37">
        <v>360.3</v>
      </c>
      <c r="CM7" s="37">
        <v>45.36</v>
      </c>
      <c r="CN7" s="37">
        <v>44.33</v>
      </c>
      <c r="CO7" s="37">
        <v>44.33</v>
      </c>
      <c r="CP7" s="37">
        <v>44.33</v>
      </c>
      <c r="CQ7" s="37">
        <v>41.24</v>
      </c>
      <c r="CR7" s="37">
        <v>31.37</v>
      </c>
      <c r="CS7" s="37">
        <v>29.86</v>
      </c>
      <c r="CT7" s="37">
        <v>29.28</v>
      </c>
      <c r="CU7" s="37">
        <v>29.4</v>
      </c>
      <c r="CV7" s="37">
        <v>33.21</v>
      </c>
      <c r="CW7" s="37">
        <v>34.06</v>
      </c>
      <c r="CX7" s="37">
        <v>99.38</v>
      </c>
      <c r="CY7" s="37">
        <v>100</v>
      </c>
      <c r="CZ7" s="37">
        <v>100</v>
      </c>
      <c r="DA7" s="37">
        <v>100</v>
      </c>
      <c r="DB7" s="37">
        <v>100</v>
      </c>
      <c r="DC7" s="37">
        <v>67.38</v>
      </c>
      <c r="DD7" s="37">
        <v>65.95</v>
      </c>
      <c r="DE7" s="37">
        <v>66.819999999999993</v>
      </c>
      <c r="DF7" s="37">
        <v>63.77</v>
      </c>
      <c r="DG7" s="37">
        <v>79.98</v>
      </c>
      <c r="DH7" s="37">
        <v>79.14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0.25</v>
      </c>
      <c r="EK7" s="37">
        <v>0.31</v>
      </c>
      <c r="EL7" s="37">
        <v>0.1</v>
      </c>
      <c r="EM7" s="37">
        <v>0</v>
      </c>
      <c r="EN7" s="37">
        <v>0.09</v>
      </c>
      <c r="EO7" s="37">
        <v>0.01</v>
      </c>
    </row>
    <row r="8" spans="1:14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>
      <c r="A9" s="39"/>
      <c r="B9" s="39" t="s">
        <v>117</v>
      </c>
      <c r="C9" s="39" t="s">
        <v>118</v>
      </c>
      <c r="D9" s="39" t="s">
        <v>119</v>
      </c>
      <c r="E9" s="39" t="s">
        <v>120</v>
      </c>
      <c r="F9" s="39" t="s">
        <v>121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>
      <c r="A10" s="39" t="s">
        <v>59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村本　英信</cp:lastModifiedBy>
  <dcterms:created xsi:type="dcterms:W3CDTF">2018-12-03T09:34:03Z</dcterms:created>
  <dcterms:modified xsi:type="dcterms:W3CDTF">2019-01-28T06:13:22Z</dcterms:modified>
</cp:coreProperties>
</file>