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obu.tomoyuki\Desktop\16美波町\"/>
    </mc:Choice>
  </mc:AlternateContent>
  <workbookProtection workbookAlgorithmName="SHA-512" workbookHashValue="KBAL1xBOdh+ij1ERAbvjKW4Lq421micv+eJBEHvOGx+eKhT6l15Z3jBcv+Cn836BQtJHNxVSGDPI/jQAfeM4fQ==" workbookSaltValue="sHe0R0zUBDOs9HugetxiA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E86" i="4"/>
  <c r="AL10" i="4"/>
  <c r="AD10" i="4"/>
  <c r="B10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<sst xmlns="http://schemas.openxmlformats.org/spreadsheetml/2006/main" count="240" uniqueCount="126">
  <si>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</si>
  <si>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</si>
  <si>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</si>
  <si>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</si>
  <si>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</si>
  <si>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</si>
  <si>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</si>
  <si>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</si>
  <si>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</si>
  <si>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</si>
  <si>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</si>
  <si>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</si>
  <si>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</si>
  <si>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</si>
  <si>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</si>
  <si>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</si>
  <si>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</si>
  <si>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</si>
  <si>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</si>
  <si>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</si>
  <si>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</si>
  <si>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</si>
  <si>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</si>
  <si>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</si>
  <si>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</si>
  <si>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</si>
  <si>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</si>
  <si>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</si>
  <si>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</si>
  <si>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</si>
  <si>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</si>
  <si>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</si>
  <si>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</si>
  <si>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</si>
  <si>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</si>
  <si>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</si>
  <si>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</si>
  <si>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</si>
  <si>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</si>
  <si>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</si>
  <si>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</si>
  <si>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</si>
  <si>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</si>
  <si>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</si>
  <si>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</si>
  <si>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</si>
  <si>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</si>
  <si>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</si>
  <si>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</si>
  <si>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</si>
  <si>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</si>
  <si>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</si>
  <si>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</si>
  <si>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</si>
  <si>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</si>
  <si>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</si>
  <si>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</si>
  <si>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</si>
  <si>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</si>
  <si>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</si>
  <si>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</si>
  <si>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</si>
  <si>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</si>
  <si>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</si>
  <si>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</si>
  <si>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</si>
  <si>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</si>
  <si>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</si>
  <si>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</si>
  <si>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</si>
  <si>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</si>
  <si>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</si>
  <si>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</si>
  <si>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</si>
  <si>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</si>
  <si>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</si>
  <si>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</si>
  <si>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</si>
  <si>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</si>
  <si>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</si>
  <si>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</si>
  <si>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</si>
  <si>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</si>
  <si>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</si>
  <si>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</si>
  <si>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</si>
  <si>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</si>
  <si>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</si>
  <si>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</si>
  <si>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</si>
  <si>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</si>
  <si>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</si>
  <si>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</si>
  <si>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</si>
  <si>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</si>
  <si>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</si>
  <si>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</si>
  <si>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</si>
  <si>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</si>
  <si>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</si>
  <si>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</si>
  <si>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</si>
  <si>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</si>
  <si>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</si>
  <si>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</si>
  <si>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</si>
  <si>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</si>
  <si>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</si>
  <si>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</si>
  <si>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</si>
  <si>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</si>
  <si>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</si>
  <si>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</si>
  <si>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</si>
  <si>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</si>
  <si>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</si>
  <si>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</si>
  <si>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</si>
  <si>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</si>
  <si>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</si>
  <si>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</si>
  <si>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</si>
  <si>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</si>
  <si>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おおむね健全であると認められる。しかし、一般会計からの繰入金に依存しているため、効率的な経営に努める必要がある。</t>
    <rPh sb="5" eb="7">
      <t>ケンゼン</t>
    </rPh>
    <rPh sb="11" eb="12">
      <t>ミト</t>
    </rPh>
    <rPh sb="21" eb="23">
      <t>イッパン</t>
    </rPh>
    <rPh sb="23" eb="25">
      <t>カイケイ</t>
    </rPh>
    <rPh sb="28" eb="30">
      <t>クリイレ</t>
    </rPh>
    <rPh sb="30" eb="31">
      <t>キン</t>
    </rPh>
    <rPh sb="32" eb="34">
      <t>イゾン</t>
    </rPh>
    <rPh sb="41" eb="44">
      <t>コウリツテキ</t>
    </rPh>
    <rPh sb="45" eb="47">
      <t>ケイエイ</t>
    </rPh>
    <rPh sb="48" eb="49">
      <t>ツト</t>
    </rPh>
    <rPh sb="51" eb="53">
      <t>ヒツヨウ</t>
    </rPh>
    <phoneticPr fontId="4"/>
  </si>
  <si>
    <t>　供用開始が平成13年度及び22年度であり、平成13年度供用開始の施設は老朽化が進んで来ており、個別施設計画を立て施設修繕を検討している。</t>
    <rPh sb="1" eb="3">
      <t>キョウヨウ</t>
    </rPh>
    <rPh sb="3" eb="5">
      <t>カイシ</t>
    </rPh>
    <rPh sb="6" eb="8">
      <t>ヘイセイ</t>
    </rPh>
    <rPh sb="10" eb="12">
      <t>ネンド</t>
    </rPh>
    <rPh sb="12" eb="13">
      <t>オヨ</t>
    </rPh>
    <rPh sb="16" eb="18">
      <t>ネンド</t>
    </rPh>
    <rPh sb="28" eb="30">
      <t>キョウヨウ</t>
    </rPh>
    <rPh sb="30" eb="32">
      <t>カイシ</t>
    </rPh>
    <rPh sb="33" eb="35">
      <t>シセツ</t>
    </rPh>
    <rPh sb="36" eb="39">
      <t>ロウキュウカ</t>
    </rPh>
    <rPh sb="40" eb="41">
      <t>スス</t>
    </rPh>
    <rPh sb="43" eb="44">
      <t>キ</t>
    </rPh>
    <rPh sb="48" eb="50">
      <t>コベツ</t>
    </rPh>
    <rPh sb="50" eb="52">
      <t>シセツ</t>
    </rPh>
    <rPh sb="52" eb="54">
      <t>ケイカク</t>
    </rPh>
    <rPh sb="55" eb="56">
      <t>タ</t>
    </rPh>
    <rPh sb="57" eb="59">
      <t>シセツ</t>
    </rPh>
    <rPh sb="59" eb="61">
      <t>シュウゼン</t>
    </rPh>
    <rPh sb="62" eb="64">
      <t>ケントウ</t>
    </rPh>
    <phoneticPr fontId="4"/>
  </si>
  <si>
    <r>
      <t xml:space="preserve">　経常収支比率が100%未満の年度については前年度繰越金により費用を補っており、ほぼ100%以上であることから、健全である。
　しかし、使用料以外の収入である一般会計からの繰入金に依存している。
</t>
    </r>
    <r>
      <rPr>
        <sz val="11"/>
        <color theme="1"/>
        <rFont val="ＭＳ ゴシック"/>
        <family val="3"/>
        <charset val="128"/>
      </rPr>
      <t>　汚水処理原価については、類似団体と比較しても低い。
　施設利用率及び水洗化率は比較的高い値となっている。</t>
    </r>
    <rPh sb="1" eb="3">
      <t>ケイジョウ</t>
    </rPh>
    <rPh sb="3" eb="5">
      <t>シュウシ</t>
    </rPh>
    <rPh sb="5" eb="7">
      <t>ヒリツ</t>
    </rPh>
    <rPh sb="12" eb="14">
      <t>ミマン</t>
    </rPh>
    <rPh sb="15" eb="17">
      <t>ネンド</t>
    </rPh>
    <rPh sb="22" eb="25">
      <t>ゼンネンド</t>
    </rPh>
    <rPh sb="25" eb="27">
      <t>クリコシ</t>
    </rPh>
    <rPh sb="27" eb="28">
      <t>キン</t>
    </rPh>
    <rPh sb="31" eb="33">
      <t>ヒヨウ</t>
    </rPh>
    <rPh sb="34" eb="35">
      <t>オギナ</t>
    </rPh>
    <rPh sb="46" eb="48">
      <t>イジョウ</t>
    </rPh>
    <rPh sb="56" eb="58">
      <t>ケンゼン</t>
    </rPh>
    <rPh sb="68" eb="70">
      <t>シヨウ</t>
    </rPh>
    <rPh sb="70" eb="71">
      <t>リョウ</t>
    </rPh>
    <rPh sb="71" eb="73">
      <t>イガイ</t>
    </rPh>
    <rPh sb="74" eb="76">
      <t>シュウニュウ</t>
    </rPh>
    <rPh sb="79" eb="81">
      <t>イッパン</t>
    </rPh>
    <rPh sb="81" eb="83">
      <t>カイケイ</t>
    </rPh>
    <rPh sb="86" eb="88">
      <t>クリイレ</t>
    </rPh>
    <rPh sb="88" eb="89">
      <t>キン</t>
    </rPh>
    <rPh sb="90" eb="92">
      <t>イゾン</t>
    </rPh>
    <rPh sb="99" eb="101">
      <t>オスイ</t>
    </rPh>
    <rPh sb="101" eb="103">
      <t>ショリ</t>
    </rPh>
    <rPh sb="103" eb="105">
      <t>ゲンカ</t>
    </rPh>
    <rPh sb="111" eb="113">
      <t>ルイジ</t>
    </rPh>
    <rPh sb="113" eb="115">
      <t>ダンタイ</t>
    </rPh>
    <rPh sb="116" eb="118">
      <t>ヒカク</t>
    </rPh>
    <rPh sb="121" eb="122">
      <t>ヒク</t>
    </rPh>
    <rPh sb="126" eb="128">
      <t>シセツ</t>
    </rPh>
    <rPh sb="128" eb="131">
      <t>リヨウリツ</t>
    </rPh>
    <rPh sb="131" eb="132">
      <t>オヨ</t>
    </rPh>
    <rPh sb="133" eb="136">
      <t>スイセンカ</t>
    </rPh>
    <rPh sb="136" eb="137">
      <t>リツ</t>
    </rPh>
    <rPh sb="138" eb="141">
      <t>ヒカクテキ</t>
    </rPh>
    <rPh sb="141" eb="142">
      <t>タカ</t>
    </rPh>
    <rPh sb="143" eb="144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</si>
</sst>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9E-4292-9F7F-DA9D07DE4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628528"/>
        <c:axId val="46562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0.31</c:v>
                </c:pt>
                <c:pt idx="2">
                  <c:v>0.1</c:v>
                </c:pt>
                <c:pt idx="3">
                  <c:v>0.01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9E-4292-9F7F-DA9D07DE4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8528"/>
        <c:axId val="465628920"/>
      </c:lineChart>
      <c:dateAx>
        <c:axId val="46562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628920"/>
        <c:crosses val="autoZero"/>
        <c:auto val="1"/>
        <c:lblOffset val="100"/>
        <c:baseTimeUnit val="years"/>
      </c:dateAx>
      <c:valAx>
        <c:axId val="46562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62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42.67</c:v>
                </c:pt>
                <c:pt idx="3">
                  <c:v>37.33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34-42DB-91E5-BC1303445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983608"/>
        <c:axId val="46698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31.37</c:v>
                </c:pt>
                <c:pt idx="1">
                  <c:v>29.86</c:v>
                </c:pt>
                <c:pt idx="2">
                  <c:v>29.28</c:v>
                </c:pt>
                <c:pt idx="3">
                  <c:v>33.729999999999997</c:v>
                </c:pt>
                <c:pt idx="4">
                  <c:v>33.21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34-42DB-91E5-BC1303445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83608"/>
        <c:axId val="466984000"/>
      </c:lineChart>
      <c:dateAx>
        <c:axId val="466983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984000"/>
        <c:crosses val="autoZero"/>
        <c:auto val="1"/>
        <c:lblOffset val="100"/>
        <c:baseTimeUnit val="years"/>
      </c:dateAx>
      <c:valAx>
        <c:axId val="46698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6983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86.29</c:v>
                </c:pt>
                <c:pt idx="1">
                  <c:v>87</c:v>
                </c:pt>
                <c:pt idx="2">
                  <c:v>88.58</c:v>
                </c:pt>
                <c:pt idx="3">
                  <c:v>87.87</c:v>
                </c:pt>
                <c:pt idx="4">
                  <c:v>89.19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FD-4FA1-8D81-299F3302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985176"/>
        <c:axId val="46698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67.38</c:v>
                </c:pt>
                <c:pt idx="1">
                  <c:v>65.95</c:v>
                </c:pt>
                <c:pt idx="2">
                  <c:v>66.819999999999993</c:v>
                </c:pt>
                <c:pt idx="3">
                  <c:v>79.989999999999995</c:v>
                </c:pt>
                <c:pt idx="4">
                  <c:v>79.98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FD-4FA1-8D81-299F3302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85176"/>
        <c:axId val="466985568"/>
      </c:lineChart>
      <c:dateAx>
        <c:axId val="466985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985568"/>
        <c:crosses val="autoZero"/>
        <c:auto val="1"/>
        <c:lblOffset val="100"/>
        <c:baseTimeUnit val="years"/>
      </c:dateAx>
      <c:valAx>
        <c:axId val="46698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698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98.78</c:v>
                </c:pt>
                <c:pt idx="2">
                  <c:v>99.75</c:v>
                </c:pt>
                <c:pt idx="3">
                  <c:v>99.98</c:v>
                </c:pt>
                <c:pt idx="4">
                  <c:v>100.03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E-4650-AE81-036ACF791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630096"/>
        <c:axId val="465630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E-4650-AE81-036ACF791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30096"/>
        <c:axId val="465630488"/>
      </c:lineChart>
      <c:dateAx>
        <c:axId val="46563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630488"/>
        <c:crosses val="autoZero"/>
        <c:auto val="1"/>
        <c:lblOffset val="100"/>
        <c:baseTimeUnit val="years"/>
      </c:dateAx>
      <c:valAx>
        <c:axId val="465630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63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9F-4705-BF00-E328E8CF8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631664"/>
        <c:axId val="46575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9F-4705-BF00-E328E8CF8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31664"/>
        <c:axId val="465756016"/>
      </c:lineChart>
      <c:dateAx>
        <c:axId val="46563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756016"/>
        <c:crosses val="autoZero"/>
        <c:auto val="1"/>
        <c:lblOffset val="100"/>
        <c:baseTimeUnit val="years"/>
      </c:dateAx>
      <c:valAx>
        <c:axId val="46575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63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19-4474-9E27-56E9C6B2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757192"/>
        <c:axId val="46575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19-4474-9E27-56E9C6B2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57192"/>
        <c:axId val="465757584"/>
      </c:lineChart>
      <c:dateAx>
        <c:axId val="465757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757584"/>
        <c:crosses val="autoZero"/>
        <c:auto val="1"/>
        <c:lblOffset val="100"/>
        <c:baseTimeUnit val="years"/>
      </c:dateAx>
      <c:valAx>
        <c:axId val="46575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757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61-4CF4-9AB3-D518B8D9D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758760"/>
        <c:axId val="46575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61-4CF4-9AB3-D518B8D9D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58760"/>
        <c:axId val="465759152"/>
      </c:lineChart>
      <c:dateAx>
        <c:axId val="465758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759152"/>
        <c:crosses val="autoZero"/>
        <c:auto val="1"/>
        <c:lblOffset val="100"/>
        <c:baseTimeUnit val="years"/>
      </c:dateAx>
      <c:valAx>
        <c:axId val="46575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758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0D-4875-8BD7-BF8D8D93C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793272"/>
        <c:axId val="4657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0D-4875-8BD7-BF8D8D93C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93272"/>
        <c:axId val="465793664"/>
      </c:lineChart>
      <c:dateAx>
        <c:axId val="465793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793664"/>
        <c:crosses val="autoZero"/>
        <c:auto val="1"/>
        <c:lblOffset val="100"/>
        <c:baseTimeUnit val="years"/>
      </c:dateAx>
      <c:valAx>
        <c:axId val="4657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793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4348.1499999999996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D6-4A23-AF03-D4559E573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794840"/>
        <c:axId val="46579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1716.47</c:v>
                </c:pt>
                <c:pt idx="1">
                  <c:v>1741.94</c:v>
                </c:pt>
                <c:pt idx="2">
                  <c:v>1451.54</c:v>
                </c:pt>
                <c:pt idx="3">
                  <c:v>1063.93</c:v>
                </c:pt>
                <c:pt idx="4">
                  <c:v>1060.8599999999999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D6-4A23-AF03-D4559E573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94840"/>
        <c:axId val="465795232"/>
      </c:lineChart>
      <c:dateAx>
        <c:axId val="465794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795232"/>
        <c:crosses val="autoZero"/>
        <c:auto val="1"/>
        <c:lblOffset val="100"/>
        <c:baseTimeUnit val="years"/>
      </c:dateAx>
      <c:valAx>
        <c:axId val="46579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794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32.880000000000003</c:v>
                </c:pt>
                <c:pt idx="1">
                  <c:v>32.15</c:v>
                </c:pt>
                <c:pt idx="2">
                  <c:v>32.89</c:v>
                </c:pt>
                <c:pt idx="3">
                  <c:v>31.59</c:v>
                </c:pt>
                <c:pt idx="4">
                  <c:v>31.52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E1-44FA-9EF6-6321B139D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796408"/>
        <c:axId val="46698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35.049999999999997</c:v>
                </c:pt>
                <c:pt idx="1">
                  <c:v>33.86</c:v>
                </c:pt>
                <c:pt idx="2">
                  <c:v>33.58</c:v>
                </c:pt>
                <c:pt idx="3">
                  <c:v>46.26</c:v>
                </c:pt>
                <c:pt idx="4">
                  <c:v>45.81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E1-44FA-9EF6-6321B139D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96408"/>
        <c:axId val="466980864"/>
      </c:lineChart>
      <c:dateAx>
        <c:axId val="465796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980864"/>
        <c:crosses val="autoZero"/>
        <c:auto val="1"/>
        <c:lblOffset val="100"/>
        <c:baseTimeUnit val="years"/>
      </c:dateAx>
      <c:valAx>
        <c:axId val="46698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796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326.16000000000003</c:v>
                </c:pt>
                <c:pt idx="1">
                  <c:v>349</c:v>
                </c:pt>
                <c:pt idx="2">
                  <c:v>341.42</c:v>
                </c:pt>
                <c:pt idx="3">
                  <c:v>356.15</c:v>
                </c:pt>
                <c:pt idx="4">
                  <c:v>352.54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AF-442B-B9A6-802C2940D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982040"/>
        <c:axId val="46698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463.38</c:v>
                </c:pt>
                <c:pt idx="1">
                  <c:v>510.15</c:v>
                </c:pt>
                <c:pt idx="2">
                  <c:v>514.39</c:v>
                </c:pt>
                <c:pt idx="3">
                  <c:v>376.4</c:v>
                </c:pt>
                <c:pt idx="4">
                  <c:v>383.92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AF-442B-B9A6-802C2940D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82040"/>
        <c:axId val="466982432"/>
      </c:lineChart>
      <c:dateAx>
        <c:axId val="466982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982432"/>
        <c:crosses val="autoZero"/>
        <c:auto val="1"/>
        <c:lblOffset val="100"/>
        <c:baseTimeUnit val="years"/>
      </c:dateAx>
      <c:valAx>
        <c:axId val="46698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6982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5" zoomScaleNormal="7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徳島県　美波町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漁業集落排水</v>
      </c>
      <c r="Q8" s="71"/>
      <c r="R8" s="71"/>
      <c r="S8" s="71"/>
      <c r="T8" s="71"/>
      <c r="U8" s="71"/>
      <c r="V8" s="71"/>
      <c r="W8" s="71" t="str">
        <f>データ!L6</f>
        <v>H2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6963</v>
      </c>
      <c r="AM8" s="68"/>
      <c r="AN8" s="68"/>
      <c r="AO8" s="68"/>
      <c r="AP8" s="68"/>
      <c r="AQ8" s="68"/>
      <c r="AR8" s="68"/>
      <c r="AS8" s="68"/>
      <c r="AT8" s="67">
        <f>データ!T6</f>
        <v>140.80000000000001</v>
      </c>
      <c r="AU8" s="67"/>
      <c r="AV8" s="67"/>
      <c r="AW8" s="67"/>
      <c r="AX8" s="67"/>
      <c r="AY8" s="67"/>
      <c r="AZ8" s="67"/>
      <c r="BA8" s="67"/>
      <c r="BB8" s="67">
        <f>データ!U6</f>
        <v>49.45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3.76</v>
      </c>
      <c r="Q10" s="67"/>
      <c r="R10" s="67"/>
      <c r="S10" s="67"/>
      <c r="T10" s="67"/>
      <c r="U10" s="67"/>
      <c r="V10" s="67"/>
      <c r="W10" s="67">
        <f>データ!Q6</f>
        <v>109.1</v>
      </c>
      <c r="X10" s="67"/>
      <c r="Y10" s="67"/>
      <c r="Z10" s="67"/>
      <c r="AA10" s="67"/>
      <c r="AB10" s="67"/>
      <c r="AC10" s="67"/>
      <c r="AD10" s="68">
        <f>データ!R6</f>
        <v>2050</v>
      </c>
      <c r="AE10" s="68"/>
      <c r="AF10" s="68"/>
      <c r="AG10" s="68"/>
      <c r="AH10" s="68"/>
      <c r="AI10" s="68"/>
      <c r="AJ10" s="68"/>
      <c r="AK10" s="2"/>
      <c r="AL10" s="68">
        <f>データ!V6</f>
        <v>259</v>
      </c>
      <c r="AM10" s="68"/>
      <c r="AN10" s="68"/>
      <c r="AO10" s="68"/>
      <c r="AP10" s="68"/>
      <c r="AQ10" s="68"/>
      <c r="AR10" s="68"/>
      <c r="AS10" s="68"/>
      <c r="AT10" s="67">
        <f>データ!W6</f>
        <v>0.08</v>
      </c>
      <c r="AU10" s="67"/>
      <c r="AV10" s="67"/>
      <c r="AW10" s="67"/>
      <c r="AX10" s="67"/>
      <c r="AY10" s="67"/>
      <c r="AZ10" s="67"/>
      <c r="BA10" s="67"/>
      <c r="BB10" s="67">
        <f>データ!X6</f>
        <v>3237.5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56</v>
      </c>
      <c r="N86" s="25" t="s">
        <v>56</v>
      </c>
      <c r="O86" s="25" t="str">
        <f>データ!EO6</f>
        <v>【0.01】</v>
      </c>
    </row>
  </sheetData>
  <sheetProtection algorithmName="SHA-512" hashValue="dFijr0SS+mJRzDcHjtArbkK3w0VFYLernCqaO7S7vkWLZ7oEnTn+4EzZ/n7H3kRVsPyOapAaUX38PdHTkWLkGQ==" saltValue="5NZuo832xd/6Lw2l5CcYb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363871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徳島県　美波町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3.76</v>
      </c>
      <c r="Q6" s="33">
        <f t="shared" si="3"/>
        <v>109.1</v>
      </c>
      <c r="R6" s="33">
        <f t="shared" si="3"/>
        <v>2050</v>
      </c>
      <c r="S6" s="33">
        <f t="shared" si="3"/>
        <v>6963</v>
      </c>
      <c r="T6" s="33">
        <f t="shared" si="3"/>
        <v>140.80000000000001</v>
      </c>
      <c r="U6" s="33">
        <f t="shared" si="3"/>
        <v>49.45</v>
      </c>
      <c r="V6" s="33">
        <f t="shared" si="3"/>
        <v>259</v>
      </c>
      <c r="W6" s="33">
        <f t="shared" si="3"/>
        <v>0.08</v>
      </c>
      <c r="X6" s="33">
        <f t="shared" si="3"/>
        <v>3237.5</v>
      </c>
      <c r="Y6" s="34">
        <f>IF(Y7="",NA(),Y7)</f>
        <v>100.12</v>
      </c>
      <c r="Z6" s="34">
        <f t="shared" ref="Z6:AH6" si="4">IF(Z7="",NA(),Z7)</f>
        <v>98.78</v>
      </c>
      <c r="AA6" s="34">
        <f t="shared" si="4"/>
        <v>99.75</v>
      </c>
      <c r="AB6" s="34">
        <f t="shared" si="4"/>
        <v>99.98</v>
      </c>
      <c r="AC6" s="34">
        <f t="shared" si="4"/>
        <v>100.03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4">
        <f t="shared" si="7"/>
        <v>4348.1499999999996</v>
      </c>
      <c r="BK6" s="34">
        <f t="shared" si="7"/>
        <v>1716.47</v>
      </c>
      <c r="BL6" s="34">
        <f t="shared" si="7"/>
        <v>1741.94</v>
      </c>
      <c r="BM6" s="34">
        <f t="shared" si="7"/>
        <v>1451.54</v>
      </c>
      <c r="BN6" s="34">
        <f t="shared" si="7"/>
        <v>1063.93</v>
      </c>
      <c r="BO6" s="34">
        <f t="shared" si="7"/>
        <v>1060.8599999999999</v>
      </c>
      <c r="BP6" s="33" t="str">
        <f>IF(BP7="","",IF(BP7="-","【-】","【"&amp;SUBSTITUTE(TEXT(BP7,"#,##0.00"),"-","△")&amp;"】"))</f>
        <v>【920.42】</v>
      </c>
      <c r="BQ6" s="34">
        <f>IF(BQ7="",NA(),BQ7)</f>
        <v>32.880000000000003</v>
      </c>
      <c r="BR6" s="34">
        <f t="shared" ref="BR6:BZ6" si="8">IF(BR7="",NA(),BR7)</f>
        <v>32.15</v>
      </c>
      <c r="BS6" s="34">
        <f t="shared" si="8"/>
        <v>32.89</v>
      </c>
      <c r="BT6" s="34">
        <f t="shared" si="8"/>
        <v>31.59</v>
      </c>
      <c r="BU6" s="34">
        <f t="shared" si="8"/>
        <v>31.52</v>
      </c>
      <c r="BV6" s="34">
        <f t="shared" si="8"/>
        <v>35.049999999999997</v>
      </c>
      <c r="BW6" s="34">
        <f t="shared" si="8"/>
        <v>33.86</v>
      </c>
      <c r="BX6" s="34">
        <f t="shared" si="8"/>
        <v>33.58</v>
      </c>
      <c r="BY6" s="34">
        <f t="shared" si="8"/>
        <v>46.26</v>
      </c>
      <c r="BZ6" s="34">
        <f t="shared" si="8"/>
        <v>45.81</v>
      </c>
      <c r="CA6" s="33" t="str">
        <f>IF(CA7="","",IF(CA7="-","【-】","【"&amp;SUBSTITUTE(TEXT(CA7,"#,##0.00"),"-","△")&amp;"】"))</f>
        <v>【47.34】</v>
      </c>
      <c r="CB6" s="34">
        <f>IF(CB7="",NA(),CB7)</f>
        <v>326.16000000000003</v>
      </c>
      <c r="CC6" s="34">
        <f t="shared" ref="CC6:CK6" si="9">IF(CC7="",NA(),CC7)</f>
        <v>349</v>
      </c>
      <c r="CD6" s="34">
        <f t="shared" si="9"/>
        <v>341.42</v>
      </c>
      <c r="CE6" s="34">
        <f t="shared" si="9"/>
        <v>356.15</v>
      </c>
      <c r="CF6" s="34">
        <f t="shared" si="9"/>
        <v>352.54</v>
      </c>
      <c r="CG6" s="34">
        <f t="shared" si="9"/>
        <v>463.38</v>
      </c>
      <c r="CH6" s="34">
        <f t="shared" si="9"/>
        <v>510.15</v>
      </c>
      <c r="CI6" s="34">
        <f t="shared" si="9"/>
        <v>514.39</v>
      </c>
      <c r="CJ6" s="34">
        <f t="shared" si="9"/>
        <v>376.4</v>
      </c>
      <c r="CK6" s="34">
        <f t="shared" si="9"/>
        <v>383.92</v>
      </c>
      <c r="CL6" s="33" t="str">
        <f>IF(CL7="","",IF(CL7="-","【-】","【"&amp;SUBSTITUTE(TEXT(CL7,"#,##0.00"),"-","△")&amp;"】"))</f>
        <v>【360.30】</v>
      </c>
      <c r="CM6" s="34">
        <f>IF(CM7="",NA(),CM7)</f>
        <v>40</v>
      </c>
      <c r="CN6" s="34">
        <f t="shared" ref="CN6:CV6" si="10">IF(CN7="",NA(),CN7)</f>
        <v>40</v>
      </c>
      <c r="CO6" s="34">
        <f t="shared" si="10"/>
        <v>42.67</v>
      </c>
      <c r="CP6" s="34">
        <f t="shared" si="10"/>
        <v>37.33</v>
      </c>
      <c r="CQ6" s="34">
        <f t="shared" si="10"/>
        <v>36</v>
      </c>
      <c r="CR6" s="34">
        <f t="shared" si="10"/>
        <v>31.37</v>
      </c>
      <c r="CS6" s="34">
        <f t="shared" si="10"/>
        <v>29.86</v>
      </c>
      <c r="CT6" s="34">
        <f t="shared" si="10"/>
        <v>29.28</v>
      </c>
      <c r="CU6" s="34">
        <f t="shared" si="10"/>
        <v>33.729999999999997</v>
      </c>
      <c r="CV6" s="34">
        <f t="shared" si="10"/>
        <v>33.21</v>
      </c>
      <c r="CW6" s="33" t="str">
        <f>IF(CW7="","",IF(CW7="-","【-】","【"&amp;SUBSTITUTE(TEXT(CW7,"#,##0.00"),"-","△")&amp;"】"))</f>
        <v>【34.06】</v>
      </c>
      <c r="CX6" s="34">
        <f>IF(CX7="",NA(),CX7)</f>
        <v>86.29</v>
      </c>
      <c r="CY6" s="34">
        <f t="shared" ref="CY6:DG6" si="11">IF(CY7="",NA(),CY7)</f>
        <v>87</v>
      </c>
      <c r="CZ6" s="34">
        <f t="shared" si="11"/>
        <v>88.58</v>
      </c>
      <c r="DA6" s="34">
        <f t="shared" si="11"/>
        <v>87.87</v>
      </c>
      <c r="DB6" s="34">
        <f t="shared" si="11"/>
        <v>89.19</v>
      </c>
      <c r="DC6" s="34">
        <f t="shared" si="11"/>
        <v>67.38</v>
      </c>
      <c r="DD6" s="34">
        <f t="shared" si="11"/>
        <v>65.95</v>
      </c>
      <c r="DE6" s="34">
        <f t="shared" si="11"/>
        <v>66.819999999999993</v>
      </c>
      <c r="DF6" s="34">
        <f t="shared" si="11"/>
        <v>79.989999999999995</v>
      </c>
      <c r="DG6" s="34">
        <f t="shared" si="11"/>
        <v>79.98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0.25</v>
      </c>
      <c r="EK6" s="34">
        <f t="shared" si="14"/>
        <v>0.31</v>
      </c>
      <c r="EL6" s="34">
        <f t="shared" si="14"/>
        <v>0.1</v>
      </c>
      <c r="EM6" s="34">
        <f t="shared" si="14"/>
        <v>0.01</v>
      </c>
      <c r="EN6" s="34">
        <f t="shared" si="14"/>
        <v>0.09</v>
      </c>
      <c r="EO6" s="33" t="str">
        <f>IF(EO7="","",IF(EO7="-","【-】","【"&amp;SUBSTITUTE(TEXT(EO7,"#,##0.00"),"-","△")&amp;"】"))</f>
        <v>【0.01】</v>
      </c>
    </row>
    <row r="7" spans="1:145" s="35" customFormat="1" x14ac:dyDescent="0.15">
      <c r="A7" s="27"/>
      <c r="B7" s="36">
        <v>2017</v>
      </c>
      <c r="C7" s="36">
        <v>363871</v>
      </c>
      <c r="D7" s="36">
        <v>47</v>
      </c>
      <c r="E7" s="36">
        <v>17</v>
      </c>
      <c r="F7" s="36">
        <v>6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3.76</v>
      </c>
      <c r="Q7" s="37">
        <v>109.1</v>
      </c>
      <c r="R7" s="37">
        <v>2050</v>
      </c>
      <c r="S7" s="37">
        <v>6963</v>
      </c>
      <c r="T7" s="37">
        <v>140.80000000000001</v>
      </c>
      <c r="U7" s="37">
        <v>49.45</v>
      </c>
      <c r="V7" s="37">
        <v>259</v>
      </c>
      <c r="W7" s="37">
        <v>0.08</v>
      </c>
      <c r="X7" s="37">
        <v>3237.5</v>
      </c>
      <c r="Y7" s="37">
        <v>100.12</v>
      </c>
      <c r="Z7" s="37">
        <v>98.78</v>
      </c>
      <c r="AA7" s="37">
        <v>99.75</v>
      </c>
      <c r="AB7" s="37">
        <v>99.98</v>
      </c>
      <c r="AC7" s="37">
        <v>100.03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4348.1499999999996</v>
      </c>
      <c r="BK7" s="37">
        <v>1716.47</v>
      </c>
      <c r="BL7" s="37">
        <v>1741.94</v>
      </c>
      <c r="BM7" s="37">
        <v>1451.54</v>
      </c>
      <c r="BN7" s="37">
        <v>1063.93</v>
      </c>
      <c r="BO7" s="37">
        <v>1060.8599999999999</v>
      </c>
      <c r="BP7" s="37">
        <v>920.42</v>
      </c>
      <c r="BQ7" s="37">
        <v>32.880000000000003</v>
      </c>
      <c r="BR7" s="37">
        <v>32.15</v>
      </c>
      <c r="BS7" s="37">
        <v>32.89</v>
      </c>
      <c r="BT7" s="37">
        <v>31.59</v>
      </c>
      <c r="BU7" s="37">
        <v>31.52</v>
      </c>
      <c r="BV7" s="37">
        <v>35.049999999999997</v>
      </c>
      <c r="BW7" s="37">
        <v>33.86</v>
      </c>
      <c r="BX7" s="37">
        <v>33.58</v>
      </c>
      <c r="BY7" s="37">
        <v>46.26</v>
      </c>
      <c r="BZ7" s="37">
        <v>45.81</v>
      </c>
      <c r="CA7" s="37">
        <v>47.34</v>
      </c>
      <c r="CB7" s="37">
        <v>326.16000000000003</v>
      </c>
      <c r="CC7" s="37">
        <v>349</v>
      </c>
      <c r="CD7" s="37">
        <v>341.42</v>
      </c>
      <c r="CE7" s="37">
        <v>356.15</v>
      </c>
      <c r="CF7" s="37">
        <v>352.54</v>
      </c>
      <c r="CG7" s="37">
        <v>463.38</v>
      </c>
      <c r="CH7" s="37">
        <v>510.15</v>
      </c>
      <c r="CI7" s="37">
        <v>514.39</v>
      </c>
      <c r="CJ7" s="37">
        <v>376.4</v>
      </c>
      <c r="CK7" s="37">
        <v>383.92</v>
      </c>
      <c r="CL7" s="37">
        <v>360.3</v>
      </c>
      <c r="CM7" s="37">
        <v>40</v>
      </c>
      <c r="CN7" s="37">
        <v>40</v>
      </c>
      <c r="CO7" s="37">
        <v>42.67</v>
      </c>
      <c r="CP7" s="37">
        <v>37.33</v>
      </c>
      <c r="CQ7" s="37">
        <v>36</v>
      </c>
      <c r="CR7" s="37">
        <v>31.37</v>
      </c>
      <c r="CS7" s="37">
        <v>29.86</v>
      </c>
      <c r="CT7" s="37">
        <v>29.28</v>
      </c>
      <c r="CU7" s="37">
        <v>33.729999999999997</v>
      </c>
      <c r="CV7" s="37">
        <v>33.21</v>
      </c>
      <c r="CW7" s="37">
        <v>34.06</v>
      </c>
      <c r="CX7" s="37">
        <v>86.29</v>
      </c>
      <c r="CY7" s="37">
        <v>87</v>
      </c>
      <c r="CZ7" s="37">
        <v>88.58</v>
      </c>
      <c r="DA7" s="37">
        <v>87.87</v>
      </c>
      <c r="DB7" s="37">
        <v>89.19</v>
      </c>
      <c r="DC7" s="37">
        <v>67.38</v>
      </c>
      <c r="DD7" s="37">
        <v>65.95</v>
      </c>
      <c r="DE7" s="37">
        <v>66.819999999999993</v>
      </c>
      <c r="DF7" s="37">
        <v>79.989999999999995</v>
      </c>
      <c r="DG7" s="37">
        <v>79.98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0.25</v>
      </c>
      <c r="EK7" s="37">
        <v>0.31</v>
      </c>
      <c r="EL7" s="37">
        <v>0.1</v>
      </c>
      <c r="EM7" s="37">
        <v>0.01</v>
      </c>
      <c r="EN7" s="37">
        <v>0.09</v>
      </c>
      <c r="EO7" s="37">
        <v>0.01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shobu.tomoyuki</cp:lastModifiedBy>
  <dcterms:created xsi:type="dcterms:W3CDTF">2018-12-03T09:34:02Z</dcterms:created>
  <dcterms:modified xsi:type="dcterms:W3CDTF">2019-01-22T04:18:52Z</dcterms:modified>
  <cp:category/>
</cp:coreProperties>
</file>