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mida.koichi\Desktop\16美波町\"/>
    </mc:Choice>
  </mc:AlternateContent>
  <workbookProtection workbookAlgorithmName="SHA-512" workbookHashValue="9wsOl+2kS/OcOOhQwFVoWeqWP0BN3QC0RizErE8bUXsxwS14U9L3mp6eNqKXOXRiqerjmxPZdYW5Vy0r6E8vXw==" workbookSaltValue="ysGdc2ey1RnxcdIKDZ3mzA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<sst xmlns="http://schemas.openxmlformats.org/spreadsheetml/2006/main" count="237" uniqueCount="123">
  <si>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</si>
  <si>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</si>
  <si>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</si>
  <si>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</si>
  <si>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</si>
  <si>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</si>
  <si>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</si>
  <si>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</si>
  <si>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</si>
  <si>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</si>
  <si>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</si>
  <si>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</si>
  <si>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</si>
  <si>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</si>
  <si>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</si>
  <si>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</si>
  <si>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</si>
  <si>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</si>
  <si>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</si>
  <si>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</si>
  <si>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</si>
  <si>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</si>
  <si>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</si>
  <si>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</si>
  <si>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</si>
  <si>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</si>
  <si>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</si>
  <si>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</si>
  <si>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</si>
  <si>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</si>
  <si>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</si>
  <si>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</si>
  <si>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</si>
  <si>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</si>
  <si>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</si>
  <si>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</si>
  <si>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</si>
  <si>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</si>
  <si>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</si>
  <si>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</si>
  <si>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</si>
  <si>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</si>
  <si>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</si>
  <si>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</si>
  <si>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</si>
  <si>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</si>
  <si>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</si>
  <si>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</si>
  <si>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</si>
  <si>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</si>
  <si>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</si>
  <si>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</si>
  <si>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</si>
  <si>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</si>
  <si>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</si>
  <si>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</si>
  <si>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</si>
  <si>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</si>
  <si>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</si>
  <si>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</si>
  <si>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</si>
  <si>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</si>
  <si>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</si>
  <si>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</si>
  <si>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</si>
  <si>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</si>
  <si>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</si>
  <si>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</si>
  <si>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</si>
  <si>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</si>
  <si>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</si>
  <si>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</si>
  <si>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</si>
  <si>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</si>
  <si>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</si>
  <si>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</si>
  <si>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</si>
  <si>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</si>
  <si>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</si>
  <si>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</si>
  <si>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</si>
  <si>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</si>
  <si>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</si>
  <si>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</si>
  <si>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</si>
  <si>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</si>
  <si>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</si>
  <si>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</si>
  <si>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</si>
  <si>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</si>
  <si>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</si>
  <si>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</si>
  <si>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</si>
  <si>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</si>
  <si>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</si>
  <si>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</si>
  <si>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</si>
  <si>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</si>
  <si>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</si>
  <si>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</si>
  <si>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</si>
  <si>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</si>
  <si>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</si>
  <si>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</si>
  <si>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</si>
  <si>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</si>
  <si>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</si>
  <si>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美波町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</si>
  <si>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</si>
  <si>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</si>
  <si>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</si>
  <si>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</si>
  <si>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</si>
  <si>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</si>
  <si>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</si>
  <si>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</si>
  <si>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</si>
  <si>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</si>
  <si>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</si>
  <si>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</si>
  <si>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管路更新率において数値がなく、更新が全く進んでいない状況である。法定耐用年数を超えた管路はないが、管路の多くは３０年以上経過しており、あと数年で法定耐用年数を迎えることとなる。</t>
    <rPh sb="1" eb="3">
      <t>カンロ</t>
    </rPh>
    <rPh sb="3" eb="5">
      <t>コウシン</t>
    </rPh>
    <rPh sb="5" eb="6">
      <t>リツ</t>
    </rPh>
    <rPh sb="10" eb="12">
      <t>スウチ</t>
    </rPh>
    <rPh sb="16" eb="18">
      <t>コウシン</t>
    </rPh>
    <rPh sb="19" eb="20">
      <t>マッタ</t>
    </rPh>
    <rPh sb="21" eb="22">
      <t>スス</t>
    </rPh>
    <rPh sb="27" eb="29">
      <t>ジョウキョウ</t>
    </rPh>
    <rPh sb="33" eb="35">
      <t>ホウテイ</t>
    </rPh>
    <rPh sb="35" eb="37">
      <t>タイヨウ</t>
    </rPh>
    <rPh sb="37" eb="39">
      <t>ネンスウ</t>
    </rPh>
    <rPh sb="40" eb="41">
      <t>コ</t>
    </rPh>
    <rPh sb="43" eb="45">
      <t>カンロ</t>
    </rPh>
    <rPh sb="50" eb="52">
      <t>カンロ</t>
    </rPh>
    <rPh sb="53" eb="54">
      <t>オオ</t>
    </rPh>
    <rPh sb="58" eb="61">
      <t>ネンイジョウ</t>
    </rPh>
    <rPh sb="61" eb="63">
      <t>ケイカ</t>
    </rPh>
    <rPh sb="70" eb="72">
      <t>スウネン</t>
    </rPh>
    <rPh sb="73" eb="75">
      <t>ホウテイ</t>
    </rPh>
    <rPh sb="75" eb="77">
      <t>タイヨウ</t>
    </rPh>
    <rPh sb="77" eb="79">
      <t>ネンスウ</t>
    </rPh>
    <rPh sb="80" eb="81">
      <t>ムカ</t>
    </rPh>
    <phoneticPr fontId="16"/>
  </si>
  <si>
    <t>　類似団体との比較では、それぞれの指標で良い数値ではあるが、過疎高齢化が進み、人口の減少が止まらない状況で、料金収入は減少傾向にある。管路の多くは３０年以上経過しており、あと数年で法定耐用年数を迎えることとなるため、管路更新のための財源確保からも、経営の抜本的改革が求められる状況である。</t>
    <rPh sb="1" eb="3">
      <t>ルイジ</t>
    </rPh>
    <rPh sb="3" eb="5">
      <t>ダンタイ</t>
    </rPh>
    <rPh sb="7" eb="9">
      <t>ヒカク</t>
    </rPh>
    <rPh sb="17" eb="19">
      <t>シヒョウ</t>
    </rPh>
    <rPh sb="20" eb="21">
      <t>ヨ</t>
    </rPh>
    <rPh sb="22" eb="24">
      <t>スウチ</t>
    </rPh>
    <rPh sb="30" eb="32">
      <t>カソ</t>
    </rPh>
    <rPh sb="32" eb="35">
      <t>コウレイカ</t>
    </rPh>
    <rPh sb="36" eb="37">
      <t>スス</t>
    </rPh>
    <rPh sb="39" eb="41">
      <t>ジンコウ</t>
    </rPh>
    <rPh sb="42" eb="44">
      <t>ゲンショウ</t>
    </rPh>
    <rPh sb="45" eb="46">
      <t>ト</t>
    </rPh>
    <rPh sb="50" eb="52">
      <t>ジョウキョウ</t>
    </rPh>
    <rPh sb="54" eb="56">
      <t>リョウキン</t>
    </rPh>
    <rPh sb="56" eb="58">
      <t>シュウニュウ</t>
    </rPh>
    <rPh sb="59" eb="61">
      <t>ゲンショウ</t>
    </rPh>
    <rPh sb="61" eb="63">
      <t>ケイコウ</t>
    </rPh>
    <rPh sb="67" eb="69">
      <t>カンロ</t>
    </rPh>
    <rPh sb="70" eb="71">
      <t>オオ</t>
    </rPh>
    <rPh sb="75" eb="78">
      <t>ネンイジョウ</t>
    </rPh>
    <rPh sb="78" eb="80">
      <t>ケイカ</t>
    </rPh>
    <rPh sb="87" eb="89">
      <t>スウネン</t>
    </rPh>
    <rPh sb="90" eb="92">
      <t>ホウテイ</t>
    </rPh>
    <rPh sb="92" eb="94">
      <t>タイヨウ</t>
    </rPh>
    <rPh sb="94" eb="96">
      <t>ネンスウ</t>
    </rPh>
    <rPh sb="97" eb="98">
      <t>ムカ</t>
    </rPh>
    <rPh sb="108" eb="110">
      <t>カンロ</t>
    </rPh>
    <rPh sb="110" eb="112">
      <t>コウシン</t>
    </rPh>
    <rPh sb="116" eb="118">
      <t>ザイゲン</t>
    </rPh>
    <rPh sb="118" eb="120">
      <t>カクホ</t>
    </rPh>
    <rPh sb="124" eb="126">
      <t>ケイエイ</t>
    </rPh>
    <rPh sb="127" eb="130">
      <t>バッポンテキ</t>
    </rPh>
    <rPh sb="130" eb="132">
      <t>カイカク</t>
    </rPh>
    <rPh sb="133" eb="134">
      <t>モト</t>
    </rPh>
    <rPh sb="138" eb="140">
      <t>ジョウキョウ</t>
    </rPh>
    <phoneticPr fontId="16"/>
  </si>
  <si>
    <t>　収益的収支比率、料金回収率、給水原価、有収率では類似団体と比較し、健全な数値であることがうかがえる。施設の改良を進めており、企業債残高が増加している。</t>
    <rPh sb="1" eb="4">
      <t>シュウエキテキ</t>
    </rPh>
    <rPh sb="4" eb="6">
      <t>シュウシ</t>
    </rPh>
    <rPh sb="6" eb="8">
      <t>ヒリツ</t>
    </rPh>
    <rPh sb="9" eb="11">
      <t>リョウキン</t>
    </rPh>
    <rPh sb="11" eb="13">
      <t>カイシュウ</t>
    </rPh>
    <rPh sb="13" eb="14">
      <t>リツ</t>
    </rPh>
    <rPh sb="15" eb="17">
      <t>キュウスイ</t>
    </rPh>
    <rPh sb="17" eb="19">
      <t>ゲンカ</t>
    </rPh>
    <rPh sb="20" eb="22">
      <t>ユウシュウ</t>
    </rPh>
    <rPh sb="22" eb="23">
      <t>リツ</t>
    </rPh>
    <rPh sb="25" eb="27">
      <t>ルイジ</t>
    </rPh>
    <rPh sb="27" eb="29">
      <t>ダンタイ</t>
    </rPh>
    <rPh sb="30" eb="32">
      <t>ヒカク</t>
    </rPh>
    <rPh sb="34" eb="36">
      <t>ケンゼン</t>
    </rPh>
    <rPh sb="37" eb="39">
      <t>スウチ</t>
    </rPh>
    <rPh sb="57" eb="58">
      <t>スス</t>
    </rPh>
    <rPh sb="63" eb="65">
      <t>キギョウ</t>
    </rPh>
    <rPh sb="65" eb="66">
      <t>サイ</t>
    </rPh>
    <rPh sb="66" eb="68">
      <t>ザンダカ</t>
    </rPh>
    <rPh sb="69" eb="71">
      <t>ゾウカ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</si>
</sst>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BB-4278-94FD-69B20B2BE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659040"/>
        <c:axId val="117659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</c:v>
                </c:pt>
                <c:pt idx="1">
                  <c:v>0.69</c:v>
                </c:pt>
                <c:pt idx="2">
                  <c:v>0.65</c:v>
                </c:pt>
                <c:pt idx="3">
                  <c:v>0.53</c:v>
                </c:pt>
                <c:pt idx="4">
                  <c:v>0.72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BB-4278-94FD-69B20B2BE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59040"/>
        <c:axId val="117659432"/>
      </c:lineChart>
      <c:dateAx>
        <c:axId val="117659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659432"/>
        <c:crosses val="autoZero"/>
        <c:auto val="1"/>
        <c:lblOffset val="100"/>
        <c:baseTimeUnit val="years"/>
      </c:dateAx>
      <c:valAx>
        <c:axId val="117659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659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52.24</c:v>
                </c:pt>
                <c:pt idx="1">
                  <c:v>50.01</c:v>
                </c:pt>
                <c:pt idx="2">
                  <c:v>49.13</c:v>
                </c:pt>
                <c:pt idx="3">
                  <c:v>46.94</c:v>
                </c:pt>
                <c:pt idx="4">
                  <c:v>45.33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92-4922-B82D-C3CEEF81C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993904"/>
        <c:axId val="160993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57.55</c:v>
                </c:pt>
                <c:pt idx="1">
                  <c:v>57.43</c:v>
                </c:pt>
                <c:pt idx="2">
                  <c:v>57.29</c:v>
                </c:pt>
                <c:pt idx="3">
                  <c:v>55.9</c:v>
                </c:pt>
                <c:pt idx="4">
                  <c:v>57.3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92-4922-B82D-C3CEEF81C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93904"/>
        <c:axId val="160993512"/>
      </c:lineChart>
      <c:dateAx>
        <c:axId val="160993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993512"/>
        <c:crosses val="autoZero"/>
        <c:auto val="1"/>
        <c:lblOffset val="100"/>
        <c:baseTimeUnit val="years"/>
      </c:dateAx>
      <c:valAx>
        <c:axId val="160993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993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81.06</c:v>
                </c:pt>
                <c:pt idx="1">
                  <c:v>82.53</c:v>
                </c:pt>
                <c:pt idx="2">
                  <c:v>82.48</c:v>
                </c:pt>
                <c:pt idx="3">
                  <c:v>82.66</c:v>
                </c:pt>
                <c:pt idx="4">
                  <c:v>83.27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AC-496B-B271-BF65DFB2B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97072"/>
        <c:axId val="161097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74.14</c:v>
                </c:pt>
                <c:pt idx="1">
                  <c:v>73.83</c:v>
                </c:pt>
                <c:pt idx="2">
                  <c:v>73.69</c:v>
                </c:pt>
                <c:pt idx="3">
                  <c:v>73.28</c:v>
                </c:pt>
                <c:pt idx="4">
                  <c:v>72.42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AC-496B-B271-BF65DFB2B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97072"/>
        <c:axId val="161097464"/>
      </c:lineChart>
      <c:dateAx>
        <c:axId val="161097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097464"/>
        <c:crosses val="autoZero"/>
        <c:auto val="1"/>
        <c:lblOffset val="100"/>
        <c:baseTimeUnit val="years"/>
      </c:dateAx>
      <c:valAx>
        <c:axId val="161097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097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119.25</c:v>
                </c:pt>
                <c:pt idx="1">
                  <c:v>124.22</c:v>
                </c:pt>
                <c:pt idx="2">
                  <c:v>136.63999999999999</c:v>
                </c:pt>
                <c:pt idx="3">
                  <c:v>151.71</c:v>
                </c:pt>
                <c:pt idx="4">
                  <c:v>162.43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E0-47B1-ADFD-6889A17ED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660608"/>
        <c:axId val="117661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76.09</c:v>
                </c:pt>
                <c:pt idx="1">
                  <c:v>75.87</c:v>
                </c:pt>
                <c:pt idx="2">
                  <c:v>76.27</c:v>
                </c:pt>
                <c:pt idx="3">
                  <c:v>77.56</c:v>
                </c:pt>
                <c:pt idx="4">
                  <c:v>78.510000000000005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E0-47B1-ADFD-6889A17ED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60608"/>
        <c:axId val="117661000"/>
      </c:lineChart>
      <c:dateAx>
        <c:axId val="117660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661000"/>
        <c:crosses val="autoZero"/>
        <c:auto val="1"/>
        <c:lblOffset val="100"/>
        <c:baseTimeUnit val="years"/>
      </c:dateAx>
      <c:valAx>
        <c:axId val="117661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660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1D-4230-B7B5-C396DC94E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91720"/>
        <c:axId val="160892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1D-4230-B7B5-C396DC94E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91720"/>
        <c:axId val="160892112"/>
      </c:lineChart>
      <c:dateAx>
        <c:axId val="160891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892112"/>
        <c:crosses val="autoZero"/>
        <c:auto val="1"/>
        <c:lblOffset val="100"/>
        <c:baseTimeUnit val="years"/>
      </c:dateAx>
      <c:valAx>
        <c:axId val="160892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891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2B-4C17-A32E-9B424B3ED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93288"/>
        <c:axId val="160893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2B-4C17-A32E-9B424B3ED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93288"/>
        <c:axId val="160893680"/>
      </c:lineChart>
      <c:dateAx>
        <c:axId val="160893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893680"/>
        <c:crosses val="autoZero"/>
        <c:auto val="1"/>
        <c:lblOffset val="100"/>
        <c:baseTimeUnit val="years"/>
      </c:dateAx>
      <c:valAx>
        <c:axId val="160893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893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45-46A3-A7AB-E3AC15379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994296"/>
        <c:axId val="16099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45-46A3-A7AB-E3AC15379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94296"/>
        <c:axId val="160994688"/>
      </c:lineChart>
      <c:dateAx>
        <c:axId val="160994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994688"/>
        <c:crosses val="autoZero"/>
        <c:auto val="1"/>
        <c:lblOffset val="100"/>
        <c:baseTimeUnit val="years"/>
      </c:dateAx>
      <c:valAx>
        <c:axId val="16099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994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51-4B8F-8887-97FE100EC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995864"/>
        <c:axId val="160996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51-4B8F-8887-97FE100EC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95864"/>
        <c:axId val="160996256"/>
      </c:lineChart>
      <c:dateAx>
        <c:axId val="160995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996256"/>
        <c:crosses val="autoZero"/>
        <c:auto val="1"/>
        <c:lblOffset val="100"/>
        <c:baseTimeUnit val="years"/>
      </c:dateAx>
      <c:valAx>
        <c:axId val="160996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995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215.73</c:v>
                </c:pt>
                <c:pt idx="1">
                  <c:v>178.13</c:v>
                </c:pt>
                <c:pt idx="2">
                  <c:v>285.33999999999997</c:v>
                </c:pt>
                <c:pt idx="3">
                  <c:v>302.48</c:v>
                </c:pt>
                <c:pt idx="4">
                  <c:v>775.62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5E-4715-BD63-B5F3DF39E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729688"/>
        <c:axId val="16073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1113.76</c:v>
                </c:pt>
                <c:pt idx="1">
                  <c:v>1125.69</c:v>
                </c:pt>
                <c:pt idx="2">
                  <c:v>1134.67</c:v>
                </c:pt>
                <c:pt idx="3">
                  <c:v>1144.79</c:v>
                </c:pt>
                <c:pt idx="4">
                  <c:v>1061.58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5E-4715-BD63-B5F3DF39E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729688"/>
        <c:axId val="160730080"/>
      </c:lineChart>
      <c:dateAx>
        <c:axId val="160729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730080"/>
        <c:crosses val="autoZero"/>
        <c:auto val="1"/>
        <c:lblOffset val="100"/>
        <c:baseTimeUnit val="years"/>
      </c:dateAx>
      <c:valAx>
        <c:axId val="16073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729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117.05</c:v>
                </c:pt>
                <c:pt idx="1">
                  <c:v>121.7</c:v>
                </c:pt>
                <c:pt idx="2">
                  <c:v>134.28</c:v>
                </c:pt>
                <c:pt idx="3">
                  <c:v>137.76</c:v>
                </c:pt>
                <c:pt idx="4">
                  <c:v>156.91999999999999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15-429C-8127-58E58A854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731256"/>
        <c:axId val="160731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34.25</c:v>
                </c:pt>
                <c:pt idx="1">
                  <c:v>46.48</c:v>
                </c:pt>
                <c:pt idx="2">
                  <c:v>40.6</c:v>
                </c:pt>
                <c:pt idx="3">
                  <c:v>56.04</c:v>
                </c:pt>
                <c:pt idx="4">
                  <c:v>58.52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15-429C-8127-58E58A854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731256"/>
        <c:axId val="160731648"/>
      </c:lineChart>
      <c:dateAx>
        <c:axId val="160731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731648"/>
        <c:crosses val="autoZero"/>
        <c:auto val="1"/>
        <c:lblOffset val="100"/>
        <c:baseTimeUnit val="years"/>
      </c:dateAx>
      <c:valAx>
        <c:axId val="160731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731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121.75</c:v>
                </c:pt>
                <c:pt idx="1">
                  <c:v>120.91</c:v>
                </c:pt>
                <c:pt idx="2">
                  <c:v>108.4</c:v>
                </c:pt>
                <c:pt idx="3">
                  <c:v>107.77</c:v>
                </c:pt>
                <c:pt idx="4">
                  <c:v>95.41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4F-48A4-8080-5ECD11717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95504"/>
        <c:axId val="161095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501.18</c:v>
                </c:pt>
                <c:pt idx="1">
                  <c:v>376.61</c:v>
                </c:pt>
                <c:pt idx="2">
                  <c:v>440.03</c:v>
                </c:pt>
                <c:pt idx="3">
                  <c:v>304.35000000000002</c:v>
                </c:pt>
                <c:pt idx="4">
                  <c:v>296.3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4F-48A4-8080-5ECD11717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95504"/>
        <c:axId val="161095896"/>
      </c:lineChart>
      <c:dateAx>
        <c:axId val="161095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095896"/>
        <c:crosses val="autoZero"/>
        <c:auto val="1"/>
        <c:lblOffset val="100"/>
        <c:baseTimeUnit val="years"/>
      </c:dateAx>
      <c:valAx>
        <c:axId val="161095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095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K1" zoomScaleNormal="100" workbookViewId="0">
      <selection activeCell="BJ31" sqref="BJ31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3" t="str">
        <f>データ!H6</f>
        <v>徳島県　美波町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2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8" t="str">
        <f>データ!$I$6</f>
        <v>法非適用</v>
      </c>
      <c r="C8" s="48"/>
      <c r="D8" s="48"/>
      <c r="E8" s="48"/>
      <c r="F8" s="48"/>
      <c r="G8" s="48"/>
      <c r="H8" s="48"/>
      <c r="I8" s="48" t="str">
        <f>データ!$J$6</f>
        <v>水道事業</v>
      </c>
      <c r="J8" s="48"/>
      <c r="K8" s="48"/>
      <c r="L8" s="48"/>
      <c r="M8" s="48"/>
      <c r="N8" s="48"/>
      <c r="O8" s="48"/>
      <c r="P8" s="48" t="str">
        <f>データ!$K$6</f>
        <v>簡易水道事業</v>
      </c>
      <c r="Q8" s="48"/>
      <c r="R8" s="48"/>
      <c r="S8" s="48"/>
      <c r="T8" s="48"/>
      <c r="U8" s="48"/>
      <c r="V8" s="48"/>
      <c r="W8" s="48" t="str">
        <f>データ!$L$6</f>
        <v>D3</v>
      </c>
      <c r="X8" s="48"/>
      <c r="Y8" s="48"/>
      <c r="Z8" s="48"/>
      <c r="AA8" s="48"/>
      <c r="AB8" s="48"/>
      <c r="AC8" s="48"/>
      <c r="AD8" s="48" t="str">
        <f>データ!$M$6</f>
        <v>非設置</v>
      </c>
      <c r="AE8" s="48"/>
      <c r="AF8" s="48"/>
      <c r="AG8" s="48"/>
      <c r="AH8" s="48"/>
      <c r="AI8" s="48"/>
      <c r="AJ8" s="48"/>
      <c r="AK8" s="2"/>
      <c r="AL8" s="49">
        <f>データ!$R$6</f>
        <v>6963</v>
      </c>
      <c r="AM8" s="49"/>
      <c r="AN8" s="49"/>
      <c r="AO8" s="49"/>
      <c r="AP8" s="49"/>
      <c r="AQ8" s="49"/>
      <c r="AR8" s="49"/>
      <c r="AS8" s="49"/>
      <c r="AT8" s="45">
        <f>データ!$S$6</f>
        <v>140.80000000000001</v>
      </c>
      <c r="AU8" s="45"/>
      <c r="AV8" s="45"/>
      <c r="AW8" s="45"/>
      <c r="AX8" s="45"/>
      <c r="AY8" s="45"/>
      <c r="AZ8" s="45"/>
      <c r="BA8" s="45"/>
      <c r="BB8" s="45">
        <f>データ!$T$6</f>
        <v>49.45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2"/>
      <c r="AE9" s="2"/>
      <c r="AF9" s="2"/>
      <c r="AG9" s="2"/>
      <c r="AH9" s="3"/>
      <c r="AI9" s="2"/>
      <c r="AJ9" s="2"/>
      <c r="AK9" s="2"/>
      <c r="AL9" s="44" t="s">
        <v>16</v>
      </c>
      <c r="AM9" s="44"/>
      <c r="AN9" s="44"/>
      <c r="AO9" s="44"/>
      <c r="AP9" s="44"/>
      <c r="AQ9" s="44"/>
      <c r="AR9" s="44"/>
      <c r="AS9" s="44"/>
      <c r="AT9" s="44" t="s">
        <v>17</v>
      </c>
      <c r="AU9" s="44"/>
      <c r="AV9" s="44"/>
      <c r="AW9" s="44"/>
      <c r="AX9" s="44"/>
      <c r="AY9" s="44"/>
      <c r="AZ9" s="44"/>
      <c r="BA9" s="44"/>
      <c r="BB9" s="44" t="s">
        <v>18</v>
      </c>
      <c r="BC9" s="44"/>
      <c r="BD9" s="44"/>
      <c r="BE9" s="44"/>
      <c r="BF9" s="44"/>
      <c r="BG9" s="44"/>
      <c r="BH9" s="44"/>
      <c r="BI9" s="44"/>
      <c r="BJ9" s="3"/>
      <c r="BK9" s="3"/>
      <c r="BL9" s="50" t="s">
        <v>19</v>
      </c>
      <c r="BM9" s="51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5" t="str">
        <f>データ!$N$6</f>
        <v>-</v>
      </c>
      <c r="C10" s="45"/>
      <c r="D10" s="45"/>
      <c r="E10" s="45"/>
      <c r="F10" s="45"/>
      <c r="G10" s="45"/>
      <c r="H10" s="45"/>
      <c r="I10" s="45" t="str">
        <f>データ!$O$6</f>
        <v>該当数値なし</v>
      </c>
      <c r="J10" s="45"/>
      <c r="K10" s="45"/>
      <c r="L10" s="45"/>
      <c r="M10" s="45"/>
      <c r="N10" s="45"/>
      <c r="O10" s="45"/>
      <c r="P10" s="45">
        <f>データ!$P$6</f>
        <v>39.17</v>
      </c>
      <c r="Q10" s="45"/>
      <c r="R10" s="45"/>
      <c r="S10" s="45"/>
      <c r="T10" s="45"/>
      <c r="U10" s="45"/>
      <c r="V10" s="45"/>
      <c r="W10" s="49">
        <f>データ!$Q$6</f>
        <v>2480</v>
      </c>
      <c r="X10" s="49"/>
      <c r="Y10" s="49"/>
      <c r="Z10" s="49"/>
      <c r="AA10" s="49"/>
      <c r="AB10" s="49"/>
      <c r="AC10" s="49"/>
      <c r="AD10" s="2"/>
      <c r="AE10" s="2"/>
      <c r="AF10" s="2"/>
      <c r="AG10" s="2"/>
      <c r="AH10" s="2"/>
      <c r="AI10" s="2"/>
      <c r="AJ10" s="2"/>
      <c r="AK10" s="2"/>
      <c r="AL10" s="49">
        <f>データ!$U$6</f>
        <v>2697</v>
      </c>
      <c r="AM10" s="49"/>
      <c r="AN10" s="49"/>
      <c r="AO10" s="49"/>
      <c r="AP10" s="49"/>
      <c r="AQ10" s="49"/>
      <c r="AR10" s="49"/>
      <c r="AS10" s="49"/>
      <c r="AT10" s="45">
        <f>データ!$V$6</f>
        <v>1.54</v>
      </c>
      <c r="AU10" s="45"/>
      <c r="AV10" s="45"/>
      <c r="AW10" s="45"/>
      <c r="AX10" s="45"/>
      <c r="AY10" s="45"/>
      <c r="AZ10" s="45"/>
      <c r="BA10" s="45"/>
      <c r="BB10" s="45">
        <f>データ!$W$6</f>
        <v>1751.3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21</v>
      </c>
      <c r="BM10" s="53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23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>
      <c r="A14" s="2"/>
      <c r="B14" s="56" t="s">
        <v>24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25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122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>
      <c r="A34" s="2"/>
      <c r="B34" s="16"/>
      <c r="C34" s="74" t="s">
        <v>26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27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28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29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30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120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>
      <c r="A56" s="2"/>
      <c r="B56" s="16"/>
      <c r="C56" s="74" t="s">
        <v>31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32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33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34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>
      <c r="A60" s="2"/>
      <c r="B60" s="59" t="s">
        <v>35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36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121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>
      <c r="A79" s="2"/>
      <c r="B79" s="16"/>
      <c r="C79" s="74" t="s">
        <v>37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38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39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>
      <c r="C83" s="25" t="s">
        <v>40</v>
      </c>
    </row>
    <row r="84" spans="1:78" hidden="1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>
      <c r="B85" s="26"/>
      <c r="C85" s="26"/>
      <c r="D85" s="26"/>
      <c r="E85" s="26" t="str">
        <f>データ!AH6</f>
        <v>【75.76】</v>
      </c>
      <c r="F85" s="26" t="s">
        <v>53</v>
      </c>
      <c r="G85" s="26" t="s">
        <v>53</v>
      </c>
      <c r="H85" s="26" t="str">
        <f>データ!BO6</f>
        <v>【1,141.75】</v>
      </c>
      <c r="I85" s="26" t="str">
        <f>データ!BZ6</f>
        <v>【54.93】</v>
      </c>
      <c r="J85" s="26" t="str">
        <f>データ!CK6</f>
        <v>【292.18】</v>
      </c>
      <c r="K85" s="26" t="str">
        <f>データ!CV6</f>
        <v>【56.91】</v>
      </c>
      <c r="L85" s="26" t="str">
        <f>データ!DG6</f>
        <v>【74.25】</v>
      </c>
      <c r="M85" s="26" t="s">
        <v>53</v>
      </c>
      <c r="N85" s="26" t="s">
        <v>53</v>
      </c>
      <c r="O85" s="26" t="str">
        <f>データ!EN6</f>
        <v>【0.72】</v>
      </c>
    </row>
  </sheetData>
  <sheetProtection algorithmName="SHA-512" hashValue="Lr8vrAdgFNZlGe9q3kpHd28Hwmd804kUyKLw3H9BCyKxgecMZK2SZ82o3yGOMV6KNT74bWyY0vUNEk8QV8ziGw==" saltValue="YUMttPxwVU/rajyjqaoppQ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54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>
      <c r="A2" s="28" t="s">
        <v>55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>
      <c r="A3" s="28" t="s">
        <v>56</v>
      </c>
      <c r="B3" s="29" t="s">
        <v>57</v>
      </c>
      <c r="C3" s="29" t="s">
        <v>58</v>
      </c>
      <c r="D3" s="29" t="s">
        <v>59</v>
      </c>
      <c r="E3" s="29" t="s">
        <v>60</v>
      </c>
      <c r="F3" s="29" t="s">
        <v>61</v>
      </c>
      <c r="G3" s="29" t="s">
        <v>62</v>
      </c>
      <c r="H3" s="76" t="s">
        <v>63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64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65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>
      <c r="A4" s="28" t="s">
        <v>66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67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68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69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70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71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72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73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74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75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76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77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>
      <c r="A5" s="28" t="s">
        <v>78</v>
      </c>
      <c r="B5" s="31"/>
      <c r="C5" s="31"/>
      <c r="D5" s="31"/>
      <c r="E5" s="31"/>
      <c r="F5" s="31"/>
      <c r="G5" s="31"/>
      <c r="H5" s="32" t="s">
        <v>79</v>
      </c>
      <c r="I5" s="32" t="s">
        <v>80</v>
      </c>
      <c r="J5" s="32" t="s">
        <v>81</v>
      </c>
      <c r="K5" s="32" t="s">
        <v>82</v>
      </c>
      <c r="L5" s="32" t="s">
        <v>83</v>
      </c>
      <c r="M5" s="32" t="s">
        <v>84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41</v>
      </c>
      <c r="AI5" s="32" t="s">
        <v>95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95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95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95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95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95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95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95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95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95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</row>
    <row r="6" spans="1:144" s="36" customFormat="1">
      <c r="A6" s="28" t="s">
        <v>106</v>
      </c>
      <c r="B6" s="33">
        <f>B7</f>
        <v>2017</v>
      </c>
      <c r="C6" s="33">
        <f t="shared" ref="C6:W6" si="3">C7</f>
        <v>363871</v>
      </c>
      <c r="D6" s="33">
        <f t="shared" si="3"/>
        <v>47</v>
      </c>
      <c r="E6" s="33">
        <f t="shared" si="3"/>
        <v>1</v>
      </c>
      <c r="F6" s="33">
        <f t="shared" si="3"/>
        <v>0</v>
      </c>
      <c r="G6" s="33">
        <f t="shared" si="3"/>
        <v>0</v>
      </c>
      <c r="H6" s="33" t="str">
        <f t="shared" si="3"/>
        <v>徳島県　美波町</v>
      </c>
      <c r="I6" s="33" t="str">
        <f t="shared" si="3"/>
        <v>法非適用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39.17</v>
      </c>
      <c r="Q6" s="34">
        <f t="shared" si="3"/>
        <v>2480</v>
      </c>
      <c r="R6" s="34">
        <f t="shared" si="3"/>
        <v>6963</v>
      </c>
      <c r="S6" s="34">
        <f t="shared" si="3"/>
        <v>140.80000000000001</v>
      </c>
      <c r="T6" s="34">
        <f t="shared" si="3"/>
        <v>49.45</v>
      </c>
      <c r="U6" s="34">
        <f t="shared" si="3"/>
        <v>2697</v>
      </c>
      <c r="V6" s="34">
        <f t="shared" si="3"/>
        <v>1.54</v>
      </c>
      <c r="W6" s="34">
        <f t="shared" si="3"/>
        <v>1751.3</v>
      </c>
      <c r="X6" s="35">
        <f>IF(X7="",NA(),X7)</f>
        <v>119.25</v>
      </c>
      <c r="Y6" s="35">
        <f t="shared" ref="Y6:AG6" si="4">IF(Y7="",NA(),Y7)</f>
        <v>124.22</v>
      </c>
      <c r="Z6" s="35">
        <f t="shared" si="4"/>
        <v>136.63999999999999</v>
      </c>
      <c r="AA6" s="35">
        <f t="shared" si="4"/>
        <v>151.71</v>
      </c>
      <c r="AB6" s="35">
        <f t="shared" si="4"/>
        <v>162.43</v>
      </c>
      <c r="AC6" s="35">
        <f t="shared" si="4"/>
        <v>76.09</v>
      </c>
      <c r="AD6" s="35">
        <f t="shared" si="4"/>
        <v>75.87</v>
      </c>
      <c r="AE6" s="35">
        <f t="shared" si="4"/>
        <v>76.27</v>
      </c>
      <c r="AF6" s="35">
        <f t="shared" si="4"/>
        <v>77.56</v>
      </c>
      <c r="AG6" s="35">
        <f t="shared" si="4"/>
        <v>78.510000000000005</v>
      </c>
      <c r="AH6" s="34" t="str">
        <f>IF(AH7="","",IF(AH7="-","【-】","【"&amp;SUBSTITUTE(TEXT(AH7,"#,##0.00"),"-","△")&amp;"】"))</f>
        <v>【75.76】</v>
      </c>
      <c r="AI6" s="34" t="e">
        <f>IF(AI7="",NA(),AI7)</f>
        <v>#N/A</v>
      </c>
      <c r="AJ6" s="34" t="e">
        <f t="shared" ref="AJ6:AR6" si="5">IF(AJ7="",NA(),AJ7)</f>
        <v>#N/A</v>
      </c>
      <c r="AK6" s="34" t="e">
        <f t="shared" si="5"/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str">
        <f>IF(AS7="","",IF(AS7="-","【-】","【"&amp;SUBSTITUTE(TEXT(AS7,"#,##0.00"),"-","△")&amp;"】"))</f>
        <v/>
      </c>
      <c r="AT6" s="34" t="e">
        <f>IF(AT7="",NA(),AT7)</f>
        <v>#N/A</v>
      </c>
      <c r="AU6" s="34" t="e">
        <f t="shared" ref="AU6:BC6" si="6">IF(AU7="",NA(),AU7)</f>
        <v>#N/A</v>
      </c>
      <c r="AV6" s="34" t="e">
        <f t="shared" si="6"/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str">
        <f>IF(BD7="","",IF(BD7="-","【-】","【"&amp;SUBSTITUTE(TEXT(BD7,"#,##0.00"),"-","△")&amp;"】"))</f>
        <v/>
      </c>
      <c r="BE6" s="35">
        <f>IF(BE7="",NA(),BE7)</f>
        <v>215.73</v>
      </c>
      <c r="BF6" s="35">
        <f t="shared" ref="BF6:BN6" si="7">IF(BF7="",NA(),BF7)</f>
        <v>178.13</v>
      </c>
      <c r="BG6" s="35">
        <f t="shared" si="7"/>
        <v>285.33999999999997</v>
      </c>
      <c r="BH6" s="35">
        <f t="shared" si="7"/>
        <v>302.48</v>
      </c>
      <c r="BI6" s="35">
        <f t="shared" si="7"/>
        <v>775.62</v>
      </c>
      <c r="BJ6" s="35">
        <f t="shared" si="7"/>
        <v>1113.76</v>
      </c>
      <c r="BK6" s="35">
        <f t="shared" si="7"/>
        <v>1125.69</v>
      </c>
      <c r="BL6" s="35">
        <f t="shared" si="7"/>
        <v>1134.67</v>
      </c>
      <c r="BM6" s="35">
        <f t="shared" si="7"/>
        <v>1144.79</v>
      </c>
      <c r="BN6" s="35">
        <f t="shared" si="7"/>
        <v>1061.58</v>
      </c>
      <c r="BO6" s="34" t="str">
        <f>IF(BO7="","",IF(BO7="-","【-】","【"&amp;SUBSTITUTE(TEXT(BO7,"#,##0.00"),"-","△")&amp;"】"))</f>
        <v>【1,141.75】</v>
      </c>
      <c r="BP6" s="35">
        <f>IF(BP7="",NA(),BP7)</f>
        <v>117.05</v>
      </c>
      <c r="BQ6" s="35">
        <f t="shared" ref="BQ6:BY6" si="8">IF(BQ7="",NA(),BQ7)</f>
        <v>121.7</v>
      </c>
      <c r="BR6" s="35">
        <f t="shared" si="8"/>
        <v>134.28</v>
      </c>
      <c r="BS6" s="35">
        <f t="shared" si="8"/>
        <v>137.76</v>
      </c>
      <c r="BT6" s="35">
        <f t="shared" si="8"/>
        <v>156.91999999999999</v>
      </c>
      <c r="BU6" s="35">
        <f t="shared" si="8"/>
        <v>34.25</v>
      </c>
      <c r="BV6" s="35">
        <f t="shared" si="8"/>
        <v>46.48</v>
      </c>
      <c r="BW6" s="35">
        <f t="shared" si="8"/>
        <v>40.6</v>
      </c>
      <c r="BX6" s="35">
        <f t="shared" si="8"/>
        <v>56.04</v>
      </c>
      <c r="BY6" s="35">
        <f t="shared" si="8"/>
        <v>58.52</v>
      </c>
      <c r="BZ6" s="34" t="str">
        <f>IF(BZ7="","",IF(BZ7="-","【-】","【"&amp;SUBSTITUTE(TEXT(BZ7,"#,##0.00"),"-","△")&amp;"】"))</f>
        <v>【54.93】</v>
      </c>
      <c r="CA6" s="35">
        <f>IF(CA7="",NA(),CA7)</f>
        <v>121.75</v>
      </c>
      <c r="CB6" s="35">
        <f t="shared" ref="CB6:CJ6" si="9">IF(CB7="",NA(),CB7)</f>
        <v>120.91</v>
      </c>
      <c r="CC6" s="35">
        <f t="shared" si="9"/>
        <v>108.4</v>
      </c>
      <c r="CD6" s="35">
        <f t="shared" si="9"/>
        <v>107.77</v>
      </c>
      <c r="CE6" s="35">
        <f t="shared" si="9"/>
        <v>95.41</v>
      </c>
      <c r="CF6" s="35">
        <f t="shared" si="9"/>
        <v>501.18</v>
      </c>
      <c r="CG6" s="35">
        <f t="shared" si="9"/>
        <v>376.61</v>
      </c>
      <c r="CH6" s="35">
        <f t="shared" si="9"/>
        <v>440.03</v>
      </c>
      <c r="CI6" s="35">
        <f t="shared" si="9"/>
        <v>304.35000000000002</v>
      </c>
      <c r="CJ6" s="35">
        <f t="shared" si="9"/>
        <v>296.3</v>
      </c>
      <c r="CK6" s="34" t="str">
        <f>IF(CK7="","",IF(CK7="-","【-】","【"&amp;SUBSTITUTE(TEXT(CK7,"#,##0.00"),"-","△")&amp;"】"))</f>
        <v>【292.18】</v>
      </c>
      <c r="CL6" s="35">
        <f>IF(CL7="",NA(),CL7)</f>
        <v>52.24</v>
      </c>
      <c r="CM6" s="35">
        <f t="shared" ref="CM6:CU6" si="10">IF(CM7="",NA(),CM7)</f>
        <v>50.01</v>
      </c>
      <c r="CN6" s="35">
        <f t="shared" si="10"/>
        <v>49.13</v>
      </c>
      <c r="CO6" s="35">
        <f t="shared" si="10"/>
        <v>46.94</v>
      </c>
      <c r="CP6" s="35">
        <f t="shared" si="10"/>
        <v>45.33</v>
      </c>
      <c r="CQ6" s="35">
        <f t="shared" si="10"/>
        <v>57.55</v>
      </c>
      <c r="CR6" s="35">
        <f t="shared" si="10"/>
        <v>57.43</v>
      </c>
      <c r="CS6" s="35">
        <f t="shared" si="10"/>
        <v>57.29</v>
      </c>
      <c r="CT6" s="35">
        <f t="shared" si="10"/>
        <v>55.9</v>
      </c>
      <c r="CU6" s="35">
        <f t="shared" si="10"/>
        <v>57.3</v>
      </c>
      <c r="CV6" s="34" t="str">
        <f>IF(CV7="","",IF(CV7="-","【-】","【"&amp;SUBSTITUTE(TEXT(CV7,"#,##0.00"),"-","△")&amp;"】"))</f>
        <v>【56.91】</v>
      </c>
      <c r="CW6" s="35">
        <f>IF(CW7="",NA(),CW7)</f>
        <v>81.06</v>
      </c>
      <c r="CX6" s="35">
        <f t="shared" ref="CX6:DF6" si="11">IF(CX7="",NA(),CX7)</f>
        <v>82.53</v>
      </c>
      <c r="CY6" s="35">
        <f t="shared" si="11"/>
        <v>82.48</v>
      </c>
      <c r="CZ6" s="35">
        <f t="shared" si="11"/>
        <v>82.66</v>
      </c>
      <c r="DA6" s="35">
        <f t="shared" si="11"/>
        <v>83.27</v>
      </c>
      <c r="DB6" s="35">
        <f t="shared" si="11"/>
        <v>74.14</v>
      </c>
      <c r="DC6" s="35">
        <f t="shared" si="11"/>
        <v>73.83</v>
      </c>
      <c r="DD6" s="35">
        <f t="shared" si="11"/>
        <v>73.69</v>
      </c>
      <c r="DE6" s="35">
        <f t="shared" si="11"/>
        <v>73.28</v>
      </c>
      <c r="DF6" s="35">
        <f t="shared" si="11"/>
        <v>72.42</v>
      </c>
      <c r="DG6" s="34" t="str">
        <f>IF(DG7="","",IF(DG7="-","【-】","【"&amp;SUBSTITUTE(TEXT(DG7,"#,##0.00"),"-","△")&amp;"】"))</f>
        <v>【74.25】</v>
      </c>
      <c r="DH6" s="34" t="e">
        <f>IF(DH7="",NA(),DH7)</f>
        <v>#N/A</v>
      </c>
      <c r="DI6" s="34" t="e">
        <f t="shared" ref="DI6:DQ6" si="12">IF(DI7="",NA(),DI7)</f>
        <v>#N/A</v>
      </c>
      <c r="DJ6" s="34" t="e">
        <f t="shared" si="12"/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str">
        <f>IF(DR7="","",IF(DR7="-","【-】","【"&amp;SUBSTITUTE(TEXT(DR7,"#,##0.00"),"-","△")&amp;"】"))</f>
        <v/>
      </c>
      <c r="DS6" s="34" t="e">
        <f>IF(DS7="",NA(),DS7)</f>
        <v>#N/A</v>
      </c>
      <c r="DT6" s="34" t="e">
        <f t="shared" ref="DT6:EB6" si="13">IF(DT7="",NA(),DT7)</f>
        <v>#N/A</v>
      </c>
      <c r="DU6" s="34" t="e">
        <f t="shared" si="13"/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str">
        <f>IF(EC7="","",IF(EC7="-","【-】","【"&amp;SUBSTITUTE(TEXT(EC7,"#,##0.00"),"-","△")&amp;"】"))</f>
        <v/>
      </c>
      <c r="ED6" s="34">
        <f>IF(ED7="",NA(),ED7)</f>
        <v>0</v>
      </c>
      <c r="EE6" s="34">
        <f t="shared" ref="EE6:EM6" si="14">IF(EE7="",NA(),EE7)</f>
        <v>0</v>
      </c>
      <c r="EF6" s="34">
        <f t="shared" si="14"/>
        <v>0</v>
      </c>
      <c r="EG6" s="34">
        <f t="shared" si="14"/>
        <v>0</v>
      </c>
      <c r="EH6" s="34">
        <f t="shared" si="14"/>
        <v>0</v>
      </c>
      <c r="EI6" s="35">
        <f t="shared" si="14"/>
        <v>0.8</v>
      </c>
      <c r="EJ6" s="35">
        <f t="shared" si="14"/>
        <v>0.69</v>
      </c>
      <c r="EK6" s="35">
        <f t="shared" si="14"/>
        <v>0.65</v>
      </c>
      <c r="EL6" s="35">
        <f t="shared" si="14"/>
        <v>0.53</v>
      </c>
      <c r="EM6" s="35">
        <f t="shared" si="14"/>
        <v>0.72</v>
      </c>
      <c r="EN6" s="34" t="str">
        <f>IF(EN7="","",IF(EN7="-","【-】","【"&amp;SUBSTITUTE(TEXT(EN7,"#,##0.00"),"-","△")&amp;"】"))</f>
        <v>【0.72】</v>
      </c>
    </row>
    <row r="7" spans="1:144" s="36" customFormat="1">
      <c r="A7" s="28"/>
      <c r="B7" s="37">
        <v>2017</v>
      </c>
      <c r="C7" s="37">
        <v>363871</v>
      </c>
      <c r="D7" s="37">
        <v>47</v>
      </c>
      <c r="E7" s="37">
        <v>1</v>
      </c>
      <c r="F7" s="37">
        <v>0</v>
      </c>
      <c r="G7" s="37">
        <v>0</v>
      </c>
      <c r="H7" s="37" t="s">
        <v>107</v>
      </c>
      <c r="I7" s="37" t="s">
        <v>108</v>
      </c>
      <c r="J7" s="37" t="s">
        <v>109</v>
      </c>
      <c r="K7" s="37" t="s">
        <v>110</v>
      </c>
      <c r="L7" s="37" t="s">
        <v>111</v>
      </c>
      <c r="M7" s="37" t="s">
        <v>112</v>
      </c>
      <c r="N7" s="38" t="s">
        <v>113</v>
      </c>
      <c r="O7" s="38" t="s">
        <v>114</v>
      </c>
      <c r="P7" s="38">
        <v>39.17</v>
      </c>
      <c r="Q7" s="38">
        <v>2480</v>
      </c>
      <c r="R7" s="38">
        <v>6963</v>
      </c>
      <c r="S7" s="38">
        <v>140.80000000000001</v>
      </c>
      <c r="T7" s="38">
        <v>49.45</v>
      </c>
      <c r="U7" s="38">
        <v>2697</v>
      </c>
      <c r="V7" s="38">
        <v>1.54</v>
      </c>
      <c r="W7" s="38">
        <v>1751.3</v>
      </c>
      <c r="X7" s="38">
        <v>119.25</v>
      </c>
      <c r="Y7" s="38">
        <v>124.22</v>
      </c>
      <c r="Z7" s="38">
        <v>136.63999999999999</v>
      </c>
      <c r="AA7" s="38">
        <v>151.71</v>
      </c>
      <c r="AB7" s="38">
        <v>162.43</v>
      </c>
      <c r="AC7" s="38">
        <v>76.09</v>
      </c>
      <c r="AD7" s="38">
        <v>75.87</v>
      </c>
      <c r="AE7" s="38">
        <v>76.27</v>
      </c>
      <c r="AF7" s="38">
        <v>77.56</v>
      </c>
      <c r="AG7" s="38">
        <v>78.510000000000005</v>
      </c>
      <c r="AH7" s="38">
        <v>75.760000000000005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>
        <v>215.73</v>
      </c>
      <c r="BF7" s="38">
        <v>178.13</v>
      </c>
      <c r="BG7" s="38">
        <v>285.33999999999997</v>
      </c>
      <c r="BH7" s="38">
        <v>302.48</v>
      </c>
      <c r="BI7" s="38">
        <v>775.62</v>
      </c>
      <c r="BJ7" s="38">
        <v>1113.76</v>
      </c>
      <c r="BK7" s="38">
        <v>1125.69</v>
      </c>
      <c r="BL7" s="38">
        <v>1134.67</v>
      </c>
      <c r="BM7" s="38">
        <v>1144.79</v>
      </c>
      <c r="BN7" s="38">
        <v>1061.58</v>
      </c>
      <c r="BO7" s="38">
        <v>1141.75</v>
      </c>
      <c r="BP7" s="38">
        <v>117.05</v>
      </c>
      <c r="BQ7" s="38">
        <v>121.7</v>
      </c>
      <c r="BR7" s="38">
        <v>134.28</v>
      </c>
      <c r="BS7" s="38">
        <v>137.76</v>
      </c>
      <c r="BT7" s="38">
        <v>156.91999999999999</v>
      </c>
      <c r="BU7" s="38">
        <v>34.25</v>
      </c>
      <c r="BV7" s="38">
        <v>46.48</v>
      </c>
      <c r="BW7" s="38">
        <v>40.6</v>
      </c>
      <c r="BX7" s="38">
        <v>56.04</v>
      </c>
      <c r="BY7" s="38">
        <v>58.52</v>
      </c>
      <c r="BZ7" s="38">
        <v>54.93</v>
      </c>
      <c r="CA7" s="38">
        <v>121.75</v>
      </c>
      <c r="CB7" s="38">
        <v>120.91</v>
      </c>
      <c r="CC7" s="38">
        <v>108.4</v>
      </c>
      <c r="CD7" s="38">
        <v>107.77</v>
      </c>
      <c r="CE7" s="38">
        <v>95.41</v>
      </c>
      <c r="CF7" s="38">
        <v>501.18</v>
      </c>
      <c r="CG7" s="38">
        <v>376.61</v>
      </c>
      <c r="CH7" s="38">
        <v>440.03</v>
      </c>
      <c r="CI7" s="38">
        <v>304.35000000000002</v>
      </c>
      <c r="CJ7" s="38">
        <v>296.3</v>
      </c>
      <c r="CK7" s="38">
        <v>292.18</v>
      </c>
      <c r="CL7" s="38">
        <v>52.24</v>
      </c>
      <c r="CM7" s="38">
        <v>50.01</v>
      </c>
      <c r="CN7" s="38">
        <v>49.13</v>
      </c>
      <c r="CO7" s="38">
        <v>46.94</v>
      </c>
      <c r="CP7" s="38">
        <v>45.33</v>
      </c>
      <c r="CQ7" s="38">
        <v>57.55</v>
      </c>
      <c r="CR7" s="38">
        <v>57.43</v>
      </c>
      <c r="CS7" s="38">
        <v>57.29</v>
      </c>
      <c r="CT7" s="38">
        <v>55.9</v>
      </c>
      <c r="CU7" s="38">
        <v>57.3</v>
      </c>
      <c r="CV7" s="38">
        <v>56.91</v>
      </c>
      <c r="CW7" s="38">
        <v>81.06</v>
      </c>
      <c r="CX7" s="38">
        <v>82.53</v>
      </c>
      <c r="CY7" s="38">
        <v>82.48</v>
      </c>
      <c r="CZ7" s="38">
        <v>82.66</v>
      </c>
      <c r="DA7" s="38">
        <v>83.27</v>
      </c>
      <c r="DB7" s="38">
        <v>74.14</v>
      </c>
      <c r="DC7" s="38">
        <v>73.83</v>
      </c>
      <c r="DD7" s="38">
        <v>73.69</v>
      </c>
      <c r="DE7" s="38">
        <v>73.28</v>
      </c>
      <c r="DF7" s="38">
        <v>72.42</v>
      </c>
      <c r="DG7" s="38">
        <v>74.25</v>
      </c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0.8</v>
      </c>
      <c r="EJ7" s="38">
        <v>0.69</v>
      </c>
      <c r="EK7" s="38">
        <v>0.65</v>
      </c>
      <c r="EL7" s="38">
        <v>0.53</v>
      </c>
      <c r="EM7" s="38">
        <v>0.72</v>
      </c>
      <c r="EN7" s="38">
        <v>0.72</v>
      </c>
    </row>
    <row r="8" spans="1:144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</row>
    <row r="9" spans="1:144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>
      <c r="A10" s="40" t="s">
        <v>57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sumida.koichi</cp:lastModifiedBy>
  <cp:lastPrinted>2019-01-30T23:45:10Z</cp:lastPrinted>
  <dcterms:created xsi:type="dcterms:W3CDTF">2018-12-03T08:45:13Z</dcterms:created>
  <dcterms:modified xsi:type="dcterms:W3CDTF">2019-01-31T01:57:48Z</dcterms:modified>
  <cp:category/>
</cp:coreProperties>
</file>