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hx6vwzhSrJG1HHPoRWVCtYyrR7MRboffAygX47bDw9jWw+Ww2SdobRHqyIFNR6yHa5Q/9GtI/jWw/A9p4uSAQ==" workbookSaltValue="lYwziMDI2WsUgZFLEiyIP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<sst xmlns="http://schemas.openxmlformats.org/spreadsheetml/2006/main" count="237" uniqueCount="124">
  <si>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</si>
  <si>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</si>
  <si>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</si>
  <si>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</si>
  <si>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</si>
  <si>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</si>
  <si>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</si>
  <si>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</si>
  <si>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</si>
  <si>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</si>
  <si>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</si>
  <si>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</si>
  <si>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</si>
  <si>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</si>
  <si>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</si>
  <si>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</si>
  <si>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</si>
  <si>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</si>
  <si>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</si>
  <si>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</si>
  <si>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</si>
  <si>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</si>
  <si>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</si>
  <si>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</si>
  <si>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</si>
  <si>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</si>
  <si>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</si>
  <si>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</si>
  <si>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</si>
  <si>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</si>
  <si>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</si>
  <si>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</si>
  <si>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</si>
  <si>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</si>
  <si>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</si>
  <si>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</si>
  <si>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</si>
  <si>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</si>
  <si>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</si>
  <si>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</si>
  <si>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</si>
  <si>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</si>
  <si>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</si>
  <si>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</si>
  <si>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</si>
  <si>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</si>
  <si>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</si>
  <si>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</si>
  <si>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</si>
  <si>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</si>
  <si>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</si>
  <si>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</si>
  <si>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</si>
  <si>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</si>
  <si>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</si>
  <si>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</si>
  <si>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</si>
  <si>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</si>
  <si>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</si>
  <si>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</si>
  <si>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</si>
  <si>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</si>
  <si>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</si>
  <si>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</si>
  <si>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</si>
  <si>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</si>
  <si>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</si>
  <si>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</si>
  <si>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</si>
  <si>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</si>
  <si>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</si>
  <si>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</si>
  <si>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</si>
  <si>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</si>
  <si>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</si>
  <si>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</si>
  <si>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</si>
  <si>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</si>
  <si>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</si>
  <si>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</si>
  <si>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</si>
  <si>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</si>
  <si>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</si>
  <si>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</si>
  <si>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</si>
  <si>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</si>
  <si>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</si>
  <si>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</si>
  <si>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</si>
  <si>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</si>
  <si>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</si>
  <si>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</si>
  <si>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</si>
  <si>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</si>
  <si>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</si>
  <si>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</si>
  <si>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</si>
  <si>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</si>
  <si>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</si>
  <si>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</si>
  <si>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</si>
  <si>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</si>
  <si>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</si>
  <si>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</si>
  <si>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</si>
  <si>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</si>
  <si>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</si>
  <si>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</si>
  <si>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</si>
  <si>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</si>
  <si>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</si>
  <si>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</si>
  <si>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</si>
  <si>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</si>
  <si>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</si>
  <si>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</si>
  <si>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</si>
  <si>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</si>
  <si>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</si>
  <si>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</si>
  <si>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</si>
  <si>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佐那河内村簡易水道施設は、浄水場施設が3箇所、配水池施設は16箇所、導水管路・送水管路・排水管路延長は約60,000mとなっている。平成元年に竣工した府能地区が1番古く浄水・配水施設で築27年となるが、その他の施設は平成6年～平成13年に施設更新され健全な状態で稼働している。
　しかし管路施設については、村内のほと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
　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</si>
  <si>
    <t>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
　また、近い将来的には人口減少による料金収入の減少も見込まれることから、今後は料金体系等の見直しについても検討する必要性がある。
　</t>
    <phoneticPr fontId="4"/>
  </si>
  <si>
    <t>経営の健全性を確認する指標として、収益的収支比率がある。佐那河内村の収益的収支比率は①表よりH29で50.97％、全国平均は78.51%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
　経営の効率性については、⑦表の施設利用率が全国平均より高位にあり良好に見えるが、これは管路施設における漏水量が多い場合に起こる現象で、決して良好な状態ではない。現に⑧表の有収率は全国平均よりも22%低く、⑤表の料金回収率はH29では全国平均より17％低い値となっている。料金回収率は、給水原価に対する供給単価の割合で、この回収率が高いほど料金の収益性が良いとされている。よって、この指標からも給水収益以外の収入を投入して経営を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rPh sb="428" eb="430">
      <t>シヒョウ</t>
    </rPh>
    <rPh sb="433" eb="435">
      <t>キュウスイ</t>
    </rPh>
    <rPh sb="435" eb="437">
      <t>シュウエキ</t>
    </rPh>
    <rPh sb="437" eb="439">
      <t>イガイ</t>
    </rPh>
    <rPh sb="440" eb="442">
      <t>シュウニュウ</t>
    </rPh>
    <rPh sb="443" eb="445">
      <t>トウニュウ</t>
    </rPh>
    <rPh sb="447" eb="449">
      <t>ケイエイ</t>
    </rPh>
    <rPh sb="450" eb="451">
      <t>オコナ</t>
    </rPh>
    <rPh sb="458" eb="460">
      <t>スイソク</t>
    </rPh>
    <rPh sb="463" eb="465">
      <t>ケンゼン</t>
    </rPh>
    <rPh sb="465" eb="467">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</si>
</sst>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41-451A-AA56-675E8C7591AF}"/>
            </c:ext>
          </c:extLst>
        </c:ser>
        <c:dLbls>
          <c:showLegendKey val="0"/>
          <c:showVal val="0"/>
          <c:showCatName val="0"/>
          <c:showSerName val="0"/>
          <c:showPercent val="0"/>
          <c:showBubbleSize val="0"/>
        </c:dLbls>
        <c:gapWidth val="150"/>
        <c:axId val="81304192"/>
        <c:axId val="813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E441-451A-AA56-675E8C7591AF}"/>
            </c:ext>
          </c:extLst>
        </c:ser>
        <c:dLbls>
          <c:showLegendKey val="0"/>
          <c:showVal val="0"/>
          <c:showCatName val="0"/>
          <c:showSerName val="0"/>
          <c:showPercent val="0"/>
          <c:showBubbleSize val="0"/>
        </c:dLbls>
        <c:marker val="1"/>
        <c:smooth val="0"/>
        <c:axId val="81304192"/>
        <c:axId val="81326848"/>
      </c:lineChart>
      <c:dateAx>
        <c:axId val="81304192"/>
        <c:scaling>
          <c:orientation val="minMax"/>
        </c:scaling>
        <c:delete val="1"/>
        <c:axPos val="b"/>
        <c:numFmt formatCode="ge" sourceLinked="1"/>
        <c:majorTickMark val="none"/>
        <c:minorTickMark val="none"/>
        <c:tickLblPos val="none"/>
        <c:crossAx val="81326848"/>
        <c:crosses val="autoZero"/>
        <c:auto val="1"/>
        <c:lblOffset val="100"/>
        <c:baseTimeUnit val="years"/>
      </c:dateAx>
      <c:valAx>
        <c:axId val="81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100.02</c:v>
                </c:pt>
                <c:pt idx="1">
                  <c:v>95.18</c:v>
                </c:pt>
                <c:pt idx="2">
                  <c:v>90.23</c:v>
                </c:pt>
                <c:pt idx="3">
                  <c:v>79.66</c:v>
                </c:pt>
                <c:pt idx="4">
                  <c:v>99.42</c:v>
                </c:pt>
              </c:numCache>
            </c:numRef>
          </c:val>
          <c:extLst xmlns:c16r2="http://schemas.microsoft.com/office/drawing/2015/06/chart">
            <c:ext xmlns:c16="http://schemas.microsoft.com/office/drawing/2014/chart" uri="{C3380CC4-5D6E-409C-BE32-E72D297353CC}">
              <c16:uniqueId val="{00000000-1B55-4314-9EE1-65CB755D2E38}"/>
            </c:ext>
          </c:extLst>
        </c:ser>
        <c:dLbls>
          <c:showLegendKey val="0"/>
          <c:showVal val="0"/>
          <c:showCatName val="0"/>
          <c:showSerName val="0"/>
          <c:showPercent val="0"/>
          <c:showBubbleSize val="0"/>
        </c:dLbls>
        <c:gapWidth val="150"/>
        <c:axId val="99248384"/>
        <c:axId val="992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1B55-4314-9EE1-65CB755D2E38}"/>
            </c:ext>
          </c:extLst>
        </c:ser>
        <c:dLbls>
          <c:showLegendKey val="0"/>
          <c:showVal val="0"/>
          <c:showCatName val="0"/>
          <c:showSerName val="0"/>
          <c:showPercent val="0"/>
          <c:showBubbleSize val="0"/>
        </c:dLbls>
        <c:marker val="1"/>
        <c:smooth val="0"/>
        <c:axId val="99248384"/>
        <c:axId val="99250560"/>
      </c:lineChart>
      <c:dateAx>
        <c:axId val="99248384"/>
        <c:scaling>
          <c:orientation val="minMax"/>
        </c:scaling>
        <c:delete val="1"/>
        <c:axPos val="b"/>
        <c:numFmt formatCode="ge" sourceLinked="1"/>
        <c:majorTickMark val="none"/>
        <c:minorTickMark val="none"/>
        <c:tickLblPos val="none"/>
        <c:crossAx val="99250560"/>
        <c:crosses val="autoZero"/>
        <c:auto val="1"/>
        <c:lblOffset val="100"/>
        <c:baseTimeUnit val="years"/>
      </c:dateAx>
      <c:valAx>
        <c:axId val="99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50.25</c:v>
                </c:pt>
                <c:pt idx="1">
                  <c:v>48.43</c:v>
                </c:pt>
                <c:pt idx="2">
                  <c:v>60.24</c:v>
                </c:pt>
                <c:pt idx="3">
                  <c:v>52.05</c:v>
                </c:pt>
                <c:pt idx="4">
                  <c:v>50.6</c:v>
                </c:pt>
              </c:numCache>
            </c:numRef>
          </c:val>
          <c:extLst xmlns:c16r2="http://schemas.microsoft.com/office/drawing/2015/06/chart">
            <c:ext xmlns:c16="http://schemas.microsoft.com/office/drawing/2014/chart" uri="{C3380CC4-5D6E-409C-BE32-E72D297353CC}">
              <c16:uniqueId val="{00000000-6BFA-4D41-AAAD-4EFA0993CB0B}"/>
            </c:ext>
          </c:extLst>
        </c:ser>
        <c:dLbls>
          <c:showLegendKey val="0"/>
          <c:showVal val="0"/>
          <c:showCatName val="0"/>
          <c:showSerName val="0"/>
          <c:showPercent val="0"/>
          <c:showBubbleSize val="0"/>
        </c:dLbls>
        <c:gapWidth val="150"/>
        <c:axId val="99293824"/>
        <c:axId val="993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6BFA-4D41-AAAD-4EFA0993CB0B}"/>
            </c:ext>
          </c:extLst>
        </c:ser>
        <c:dLbls>
          <c:showLegendKey val="0"/>
          <c:showVal val="0"/>
          <c:showCatName val="0"/>
          <c:showSerName val="0"/>
          <c:showPercent val="0"/>
          <c:showBubbleSize val="0"/>
        </c:dLbls>
        <c:marker val="1"/>
        <c:smooth val="0"/>
        <c:axId val="99293824"/>
        <c:axId val="99300096"/>
      </c:lineChart>
      <c:dateAx>
        <c:axId val="99293824"/>
        <c:scaling>
          <c:orientation val="minMax"/>
        </c:scaling>
        <c:delete val="1"/>
        <c:axPos val="b"/>
        <c:numFmt formatCode="ge" sourceLinked="1"/>
        <c:majorTickMark val="none"/>
        <c:minorTickMark val="none"/>
        <c:tickLblPos val="none"/>
        <c:crossAx val="99300096"/>
        <c:crosses val="autoZero"/>
        <c:auto val="1"/>
        <c:lblOffset val="100"/>
        <c:baseTimeUnit val="years"/>
      </c:dateAx>
      <c:valAx>
        <c:axId val="993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51.6</c:v>
                </c:pt>
                <c:pt idx="1">
                  <c:v>49.85</c:v>
                </c:pt>
                <c:pt idx="2">
                  <c:v>51.42</c:v>
                </c:pt>
                <c:pt idx="3">
                  <c:v>52.46</c:v>
                </c:pt>
                <c:pt idx="4">
                  <c:v>50.97</c:v>
                </c:pt>
              </c:numCache>
            </c:numRef>
          </c:val>
          <c:extLst xmlns:c16r2="http://schemas.microsoft.com/office/drawing/2015/06/chart">
            <c:ext xmlns:c16="http://schemas.microsoft.com/office/drawing/2014/chart" uri="{C3380CC4-5D6E-409C-BE32-E72D297353CC}">
              <c16:uniqueId val="{00000000-76D2-42AC-ADAE-96DB7C01ECB1}"/>
            </c:ext>
          </c:extLst>
        </c:ser>
        <c:dLbls>
          <c:showLegendKey val="0"/>
          <c:showVal val="0"/>
          <c:showCatName val="0"/>
          <c:showSerName val="0"/>
          <c:showPercent val="0"/>
          <c:showBubbleSize val="0"/>
        </c:dLbls>
        <c:gapWidth val="150"/>
        <c:axId val="81751040"/>
        <c:axId val="81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76D2-42AC-ADAE-96DB7C01ECB1}"/>
            </c:ext>
          </c:extLst>
        </c:ser>
        <c:dLbls>
          <c:showLegendKey val="0"/>
          <c:showVal val="0"/>
          <c:showCatName val="0"/>
          <c:showSerName val="0"/>
          <c:showPercent val="0"/>
          <c:showBubbleSize val="0"/>
        </c:dLbls>
        <c:marker val="1"/>
        <c:smooth val="0"/>
        <c:axId val="81751040"/>
        <c:axId val="81753216"/>
      </c:lineChart>
      <c:dateAx>
        <c:axId val="81751040"/>
        <c:scaling>
          <c:orientation val="minMax"/>
        </c:scaling>
        <c:delete val="1"/>
        <c:axPos val="b"/>
        <c:numFmt formatCode="ge" sourceLinked="1"/>
        <c:majorTickMark val="none"/>
        <c:minorTickMark val="none"/>
        <c:tickLblPos val="none"/>
        <c:crossAx val="81753216"/>
        <c:crosses val="autoZero"/>
        <c:auto val="1"/>
        <c:lblOffset val="100"/>
        <c:baseTimeUnit val="years"/>
      </c:dateAx>
      <c:valAx>
        <c:axId val="81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A9-4CA8-9245-92EB28530249}"/>
            </c:ext>
          </c:extLst>
        </c:ser>
        <c:dLbls>
          <c:showLegendKey val="0"/>
          <c:showVal val="0"/>
          <c:showCatName val="0"/>
          <c:showSerName val="0"/>
          <c:showPercent val="0"/>
          <c:showBubbleSize val="0"/>
        </c:dLbls>
        <c:gapWidth val="150"/>
        <c:axId val="81776000"/>
        <c:axId val="837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A9-4CA8-9245-92EB28530249}"/>
            </c:ext>
          </c:extLst>
        </c:ser>
        <c:dLbls>
          <c:showLegendKey val="0"/>
          <c:showVal val="0"/>
          <c:showCatName val="0"/>
          <c:showSerName val="0"/>
          <c:showPercent val="0"/>
          <c:showBubbleSize val="0"/>
        </c:dLbls>
        <c:marker val="1"/>
        <c:smooth val="0"/>
        <c:axId val="81776000"/>
        <c:axId val="83703296"/>
      </c:lineChart>
      <c:dateAx>
        <c:axId val="81776000"/>
        <c:scaling>
          <c:orientation val="minMax"/>
        </c:scaling>
        <c:delete val="1"/>
        <c:axPos val="b"/>
        <c:numFmt formatCode="ge" sourceLinked="1"/>
        <c:majorTickMark val="none"/>
        <c:minorTickMark val="none"/>
        <c:tickLblPos val="none"/>
        <c:crossAx val="83703296"/>
        <c:crosses val="autoZero"/>
        <c:auto val="1"/>
        <c:lblOffset val="100"/>
        <c:baseTimeUnit val="years"/>
      </c:dateAx>
      <c:valAx>
        <c:axId val="83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07-4120-BB28-F1672FA6A73B}"/>
            </c:ext>
          </c:extLst>
        </c:ser>
        <c:dLbls>
          <c:showLegendKey val="0"/>
          <c:showVal val="0"/>
          <c:showCatName val="0"/>
          <c:showSerName val="0"/>
          <c:showPercent val="0"/>
          <c:showBubbleSize val="0"/>
        </c:dLbls>
        <c:gapWidth val="150"/>
        <c:axId val="83730432"/>
        <c:axId val="837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07-4120-BB28-F1672FA6A73B}"/>
            </c:ext>
          </c:extLst>
        </c:ser>
        <c:dLbls>
          <c:showLegendKey val="0"/>
          <c:showVal val="0"/>
          <c:showCatName val="0"/>
          <c:showSerName val="0"/>
          <c:showPercent val="0"/>
          <c:showBubbleSize val="0"/>
        </c:dLbls>
        <c:marker val="1"/>
        <c:smooth val="0"/>
        <c:axId val="83730432"/>
        <c:axId val="83732352"/>
      </c:lineChart>
      <c:dateAx>
        <c:axId val="83730432"/>
        <c:scaling>
          <c:orientation val="minMax"/>
        </c:scaling>
        <c:delete val="1"/>
        <c:axPos val="b"/>
        <c:numFmt formatCode="ge" sourceLinked="1"/>
        <c:majorTickMark val="none"/>
        <c:minorTickMark val="none"/>
        <c:tickLblPos val="none"/>
        <c:crossAx val="83732352"/>
        <c:crosses val="autoZero"/>
        <c:auto val="1"/>
        <c:lblOffset val="100"/>
        <c:baseTimeUnit val="years"/>
      </c:dateAx>
      <c:valAx>
        <c:axId val="837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D3-4786-BE05-8D47630EACAB}"/>
            </c:ext>
          </c:extLst>
        </c:ser>
        <c:dLbls>
          <c:showLegendKey val="0"/>
          <c:showVal val="0"/>
          <c:showCatName val="0"/>
          <c:showSerName val="0"/>
          <c:showPercent val="0"/>
          <c:showBubbleSize val="0"/>
        </c:dLbls>
        <c:gapWidth val="150"/>
        <c:axId val="99377920"/>
        <c:axId val="99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D3-4786-BE05-8D47630EACAB}"/>
            </c:ext>
          </c:extLst>
        </c:ser>
        <c:dLbls>
          <c:showLegendKey val="0"/>
          <c:showVal val="0"/>
          <c:showCatName val="0"/>
          <c:showSerName val="0"/>
          <c:showPercent val="0"/>
          <c:showBubbleSize val="0"/>
        </c:dLbls>
        <c:marker val="1"/>
        <c:smooth val="0"/>
        <c:axId val="99377920"/>
        <c:axId val="99379840"/>
      </c:lineChart>
      <c:dateAx>
        <c:axId val="99377920"/>
        <c:scaling>
          <c:orientation val="minMax"/>
        </c:scaling>
        <c:delete val="1"/>
        <c:axPos val="b"/>
        <c:numFmt formatCode="ge" sourceLinked="1"/>
        <c:majorTickMark val="none"/>
        <c:minorTickMark val="none"/>
        <c:tickLblPos val="none"/>
        <c:crossAx val="99379840"/>
        <c:crosses val="autoZero"/>
        <c:auto val="1"/>
        <c:lblOffset val="100"/>
        <c:baseTimeUnit val="years"/>
      </c:dateAx>
      <c:valAx>
        <c:axId val="99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FE-4DD5-B510-ACC9536A2365}"/>
            </c:ext>
          </c:extLst>
        </c:ser>
        <c:dLbls>
          <c:showLegendKey val="0"/>
          <c:showVal val="0"/>
          <c:showCatName val="0"/>
          <c:showSerName val="0"/>
          <c:showPercent val="0"/>
          <c:showBubbleSize val="0"/>
        </c:dLbls>
        <c:gapWidth val="150"/>
        <c:axId val="99423360"/>
        <c:axId val="994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E-4DD5-B510-ACC9536A2365}"/>
            </c:ext>
          </c:extLst>
        </c:ser>
        <c:dLbls>
          <c:showLegendKey val="0"/>
          <c:showVal val="0"/>
          <c:showCatName val="0"/>
          <c:showSerName val="0"/>
          <c:showPercent val="0"/>
          <c:showBubbleSize val="0"/>
        </c:dLbls>
        <c:marker val="1"/>
        <c:smooth val="0"/>
        <c:axId val="99423360"/>
        <c:axId val="99425280"/>
      </c:lineChart>
      <c:dateAx>
        <c:axId val="99423360"/>
        <c:scaling>
          <c:orientation val="minMax"/>
        </c:scaling>
        <c:delete val="1"/>
        <c:axPos val="b"/>
        <c:numFmt formatCode="ge" sourceLinked="1"/>
        <c:majorTickMark val="none"/>
        <c:minorTickMark val="none"/>
        <c:tickLblPos val="none"/>
        <c:crossAx val="99425280"/>
        <c:crosses val="autoZero"/>
        <c:auto val="1"/>
        <c:lblOffset val="100"/>
        <c:baseTimeUnit val="years"/>
      </c:dateAx>
      <c:valAx>
        <c:axId val="994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1723.91</c:v>
                </c:pt>
                <c:pt idx="1">
                  <c:v>1713.08</c:v>
                </c:pt>
                <c:pt idx="2">
                  <c:v>1520.88</c:v>
                </c:pt>
                <c:pt idx="3">
                  <c:v>1441.41</c:v>
                </c:pt>
                <c:pt idx="4">
                  <c:v>1354.47</c:v>
                </c:pt>
              </c:numCache>
            </c:numRef>
          </c:val>
          <c:extLst xmlns:c16r2="http://schemas.microsoft.com/office/drawing/2015/06/chart">
            <c:ext xmlns:c16="http://schemas.microsoft.com/office/drawing/2014/chart" uri="{C3380CC4-5D6E-409C-BE32-E72D297353CC}">
              <c16:uniqueId val="{00000000-9C4C-41C5-8E69-3EF29D916871}"/>
            </c:ext>
          </c:extLst>
        </c:ser>
        <c:dLbls>
          <c:showLegendKey val="0"/>
          <c:showVal val="0"/>
          <c:showCatName val="0"/>
          <c:showSerName val="0"/>
          <c:showPercent val="0"/>
          <c:showBubbleSize val="0"/>
        </c:dLbls>
        <c:gapWidth val="150"/>
        <c:axId val="99464704"/>
        <c:axId val="994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9C4C-41C5-8E69-3EF29D916871}"/>
            </c:ext>
          </c:extLst>
        </c:ser>
        <c:dLbls>
          <c:showLegendKey val="0"/>
          <c:showVal val="0"/>
          <c:showCatName val="0"/>
          <c:showSerName val="0"/>
          <c:showPercent val="0"/>
          <c:showBubbleSize val="0"/>
        </c:dLbls>
        <c:marker val="1"/>
        <c:smooth val="0"/>
        <c:axId val="99464704"/>
        <c:axId val="99466624"/>
      </c:lineChart>
      <c:dateAx>
        <c:axId val="99464704"/>
        <c:scaling>
          <c:orientation val="minMax"/>
        </c:scaling>
        <c:delete val="1"/>
        <c:axPos val="b"/>
        <c:numFmt formatCode="ge" sourceLinked="1"/>
        <c:majorTickMark val="none"/>
        <c:minorTickMark val="none"/>
        <c:tickLblPos val="none"/>
        <c:crossAx val="99466624"/>
        <c:crosses val="autoZero"/>
        <c:auto val="1"/>
        <c:lblOffset val="100"/>
        <c:baseTimeUnit val="years"/>
      </c:dateAx>
      <c:valAx>
        <c:axId val="99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40.99</c:v>
                </c:pt>
                <c:pt idx="1">
                  <c:v>39.619999999999997</c:v>
                </c:pt>
                <c:pt idx="2">
                  <c:v>41.94</c:v>
                </c:pt>
                <c:pt idx="3">
                  <c:v>43.43</c:v>
                </c:pt>
                <c:pt idx="4">
                  <c:v>41.73</c:v>
                </c:pt>
              </c:numCache>
            </c:numRef>
          </c:val>
          <c:extLst xmlns:c16r2="http://schemas.microsoft.com/office/drawing/2015/06/chart">
            <c:ext xmlns:c16="http://schemas.microsoft.com/office/drawing/2014/chart" uri="{C3380CC4-5D6E-409C-BE32-E72D297353CC}">
              <c16:uniqueId val="{00000000-29CC-4507-B2E6-D42C965D98DD}"/>
            </c:ext>
          </c:extLst>
        </c:ser>
        <c:dLbls>
          <c:showLegendKey val="0"/>
          <c:showVal val="0"/>
          <c:showCatName val="0"/>
          <c:showSerName val="0"/>
          <c:showPercent val="0"/>
          <c:showBubbleSize val="0"/>
        </c:dLbls>
        <c:gapWidth val="150"/>
        <c:axId val="99170176"/>
        <c:axId val="991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29CC-4507-B2E6-D42C965D98DD}"/>
            </c:ext>
          </c:extLst>
        </c:ser>
        <c:dLbls>
          <c:showLegendKey val="0"/>
          <c:showVal val="0"/>
          <c:showCatName val="0"/>
          <c:showSerName val="0"/>
          <c:showPercent val="0"/>
          <c:showBubbleSize val="0"/>
        </c:dLbls>
        <c:marker val="1"/>
        <c:smooth val="0"/>
        <c:axId val="99170176"/>
        <c:axId val="99188736"/>
      </c:lineChart>
      <c:dateAx>
        <c:axId val="99170176"/>
        <c:scaling>
          <c:orientation val="minMax"/>
        </c:scaling>
        <c:delete val="1"/>
        <c:axPos val="b"/>
        <c:numFmt formatCode="ge" sourceLinked="1"/>
        <c:majorTickMark val="none"/>
        <c:minorTickMark val="none"/>
        <c:tickLblPos val="none"/>
        <c:crossAx val="99188736"/>
        <c:crosses val="autoZero"/>
        <c:auto val="1"/>
        <c:lblOffset val="100"/>
        <c:baseTimeUnit val="years"/>
      </c:dateAx>
      <c:valAx>
        <c:axId val="99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355.59</c:v>
                </c:pt>
                <c:pt idx="1">
                  <c:v>373.64</c:v>
                </c:pt>
                <c:pt idx="2">
                  <c:v>320.55</c:v>
                </c:pt>
                <c:pt idx="3">
                  <c:v>344.79</c:v>
                </c:pt>
                <c:pt idx="4">
                  <c:v>355.13</c:v>
                </c:pt>
              </c:numCache>
            </c:numRef>
          </c:val>
          <c:extLst xmlns:c16r2="http://schemas.microsoft.com/office/drawing/2015/06/chart">
            <c:ext xmlns:c16="http://schemas.microsoft.com/office/drawing/2014/chart" uri="{C3380CC4-5D6E-409C-BE32-E72D297353CC}">
              <c16:uniqueId val="{00000000-D766-48AD-9E11-B5052A98C700}"/>
            </c:ext>
          </c:extLst>
        </c:ser>
        <c:dLbls>
          <c:showLegendKey val="0"/>
          <c:showVal val="0"/>
          <c:showCatName val="0"/>
          <c:showSerName val="0"/>
          <c:showPercent val="0"/>
          <c:showBubbleSize val="0"/>
        </c:dLbls>
        <c:gapWidth val="150"/>
        <c:axId val="99207040"/>
        <c:axId val="992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766-48AD-9E11-B5052A98C700}"/>
            </c:ext>
          </c:extLst>
        </c:ser>
        <c:dLbls>
          <c:showLegendKey val="0"/>
          <c:showVal val="0"/>
          <c:showCatName val="0"/>
          <c:showSerName val="0"/>
          <c:showPercent val="0"/>
          <c:showBubbleSize val="0"/>
        </c:dLbls>
        <c:marker val="1"/>
        <c:smooth val="0"/>
        <c:axId val="99207040"/>
        <c:axId val="99217408"/>
      </c:lineChart>
      <c:dateAx>
        <c:axId val="99207040"/>
        <c:scaling>
          <c:orientation val="minMax"/>
        </c:scaling>
        <c:delete val="1"/>
        <c:axPos val="b"/>
        <c:numFmt formatCode="ge" sourceLinked="1"/>
        <c:majorTickMark val="none"/>
        <c:minorTickMark val="none"/>
        <c:tickLblPos val="none"/>
        <c:crossAx val="99217408"/>
        <c:crosses val="autoZero"/>
        <c:auto val="1"/>
        <c:lblOffset val="100"/>
        <c:baseTimeUnit val="years"/>
      </c:dateAx>
      <c:valAx>
        <c:axId val="992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37"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佐那河内村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2412</v>
      </c>
      <c r="AM8" s="66"/>
      <c r="AN8" s="66"/>
      <c r="AO8" s="66"/>
      <c r="AP8" s="66"/>
      <c r="AQ8" s="66"/>
      <c r="AR8" s="66"/>
      <c r="AS8" s="66"/>
      <c r="AT8" s="65">
        <f>データ!$S$6</f>
        <v>42.28</v>
      </c>
      <c r="AU8" s="65"/>
      <c r="AV8" s="65"/>
      <c r="AW8" s="65"/>
      <c r="AX8" s="65"/>
      <c r="AY8" s="65"/>
      <c r="AZ8" s="65"/>
      <c r="BA8" s="65"/>
      <c r="BB8" s="65">
        <f>データ!$T$6</f>
        <v>57.05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88.22</v>
      </c>
      <c r="Q10" s="65"/>
      <c r="R10" s="65"/>
      <c r="S10" s="65"/>
      <c r="T10" s="65"/>
      <c r="U10" s="65"/>
      <c r="V10" s="65"/>
      <c r="W10" s="66">
        <f>データ!$Q$6</f>
        <v>2650</v>
      </c>
      <c r="X10" s="66"/>
      <c r="Y10" s="66"/>
      <c r="Z10" s="66"/>
      <c r="AA10" s="66"/>
      <c r="AB10" s="66"/>
      <c r="AC10" s="66"/>
      <c r="AD10" s="2"/>
      <c r="AE10" s="2"/>
      <c r="AF10" s="2"/>
      <c r="AG10" s="2"/>
      <c r="AH10" s="2"/>
      <c r="AI10" s="2"/>
      <c r="AJ10" s="2"/>
      <c r="AK10" s="2"/>
      <c r="AL10" s="66">
        <f>データ!$U$6</f>
        <v>2104</v>
      </c>
      <c r="AM10" s="66"/>
      <c r="AN10" s="66"/>
      <c r="AO10" s="66"/>
      <c r="AP10" s="66"/>
      <c r="AQ10" s="66"/>
      <c r="AR10" s="66"/>
      <c r="AS10" s="66"/>
      <c r="AT10" s="65">
        <f>データ!$V$6</f>
        <v>10.3</v>
      </c>
      <c r="AU10" s="65"/>
      <c r="AV10" s="65"/>
      <c r="AW10" s="65"/>
      <c r="AX10" s="65"/>
      <c r="AY10" s="65"/>
      <c r="AZ10" s="65"/>
      <c r="BA10" s="65"/>
      <c r="BB10" s="65">
        <f>データ!$W$6</f>
        <v>204.27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v+YNXwlvZic4eZAEEAjfvvqBFQiHZhaM3xBD4H+LqlovEbAd1rSXq3gTwPZTlTi+TzIf+P3RWtXEHwNojl8JYw==" saltValue="Tf8JyJiB7+FiWNG20PPEH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363219</v>
      </c>
      <c r="D6" s="33">
        <f t="shared" si="3"/>
        <v>47</v>
      </c>
      <c r="E6" s="33">
        <f t="shared" si="3"/>
        <v>1</v>
      </c>
      <c r="F6" s="33">
        <f t="shared" si="3"/>
        <v>0</v>
      </c>
      <c r="G6" s="33">
        <f t="shared" si="3"/>
        <v>0</v>
      </c>
      <c r="H6" s="33" t="str">
        <f t="shared" si="3"/>
        <v>徳島県　佐那河内村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88.22</v>
      </c>
      <c r="Q6" s="34">
        <f t="shared" si="3"/>
        <v>2650</v>
      </c>
      <c r="R6" s="34">
        <f t="shared" si="3"/>
        <v>2412</v>
      </c>
      <c r="S6" s="34">
        <f t="shared" si="3"/>
        <v>42.28</v>
      </c>
      <c r="T6" s="34">
        <f t="shared" si="3"/>
        <v>57.05</v>
      </c>
      <c r="U6" s="34">
        <f t="shared" si="3"/>
        <v>2104</v>
      </c>
      <c r="V6" s="34">
        <f t="shared" si="3"/>
        <v>10.3</v>
      </c>
      <c r="W6" s="34">
        <f t="shared" si="3"/>
        <v>204.27</v>
      </c>
      <c r="X6" s="35">
        <f>IF(X7="",NA(),X7)</f>
        <v>51.6</v>
      </c>
      <c r="Y6" s="35">
        <f t="shared" ref="Y6:AG6" si="4">IF(Y7="",NA(),Y7)</f>
        <v>49.85</v>
      </c>
      <c r="Z6" s="35">
        <f t="shared" si="4"/>
        <v>51.42</v>
      </c>
      <c r="AA6" s="35">
        <f t="shared" si="4"/>
        <v>52.46</v>
      </c>
      <c r="AB6" s="35">
        <f t="shared" si="4"/>
        <v>50.97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1723.91</v>
      </c>
      <c r="BF6" s="35">
        <f t="shared" ref="BF6:BN6" si="7">IF(BF7="",NA(),BF7)</f>
        <v>1713.08</v>
      </c>
      <c r="BG6" s="35">
        <f t="shared" si="7"/>
        <v>1520.88</v>
      </c>
      <c r="BH6" s="35">
        <f t="shared" si="7"/>
        <v>1441.41</v>
      </c>
      <c r="BI6" s="35">
        <f t="shared" si="7"/>
        <v>1354.47</v>
      </c>
      <c r="BJ6" s="35">
        <f t="shared" si="7"/>
        <v>1113.76</v>
      </c>
      <c r="BK6" s="35">
        <f t="shared" si="7"/>
        <v>1125.69</v>
      </c>
      <c r="BL6" s="35">
        <f t="shared" si="7"/>
        <v>1134.67</v>
      </c>
      <c r="BM6" s="35">
        <f t="shared" si="7"/>
        <v>1144.79</v>
      </c>
      <c r="BN6" s="35">
        <f t="shared" si="7"/>
        <v>1061.58</v>
      </c>
      <c r="BO6" s="34" t="str">
        <f>IF(BO7="","",IF(BO7="-","【-】","【"&amp;SUBSTITUTE(TEXT(BO7,"#,##0.00"),"-","△")&amp;"】"))</f>
        <v>【1,141.75】</v>
      </c>
      <c r="BP6" s="35">
        <f>IF(BP7="",NA(),BP7)</f>
        <v>40.99</v>
      </c>
      <c r="BQ6" s="35">
        <f t="shared" ref="BQ6:BY6" si="8">IF(BQ7="",NA(),BQ7)</f>
        <v>39.619999999999997</v>
      </c>
      <c r="BR6" s="35">
        <f t="shared" si="8"/>
        <v>41.94</v>
      </c>
      <c r="BS6" s="35">
        <f t="shared" si="8"/>
        <v>43.43</v>
      </c>
      <c r="BT6" s="35">
        <f t="shared" si="8"/>
        <v>41.73</v>
      </c>
      <c r="BU6" s="35">
        <f t="shared" si="8"/>
        <v>34.25</v>
      </c>
      <c r="BV6" s="35">
        <f t="shared" si="8"/>
        <v>46.48</v>
      </c>
      <c r="BW6" s="35">
        <f t="shared" si="8"/>
        <v>40.6</v>
      </c>
      <c r="BX6" s="35">
        <f t="shared" si="8"/>
        <v>56.04</v>
      </c>
      <c r="BY6" s="35">
        <f t="shared" si="8"/>
        <v>58.52</v>
      </c>
      <c r="BZ6" s="34" t="str">
        <f>IF(BZ7="","",IF(BZ7="-","【-】","【"&amp;SUBSTITUTE(TEXT(BZ7,"#,##0.00"),"-","△")&amp;"】"))</f>
        <v>【54.93】</v>
      </c>
      <c r="CA6" s="35">
        <f>IF(CA7="",NA(),CA7)</f>
        <v>355.59</v>
      </c>
      <c r="CB6" s="35">
        <f t="shared" ref="CB6:CJ6" si="9">IF(CB7="",NA(),CB7)</f>
        <v>373.64</v>
      </c>
      <c r="CC6" s="35">
        <f t="shared" si="9"/>
        <v>320.55</v>
      </c>
      <c r="CD6" s="35">
        <f t="shared" si="9"/>
        <v>344.79</v>
      </c>
      <c r="CE6" s="35">
        <f t="shared" si="9"/>
        <v>355.13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100.02</v>
      </c>
      <c r="CM6" s="35">
        <f t="shared" ref="CM6:CU6" si="10">IF(CM7="",NA(),CM7)</f>
        <v>95.18</v>
      </c>
      <c r="CN6" s="35">
        <f t="shared" si="10"/>
        <v>90.23</v>
      </c>
      <c r="CO6" s="35">
        <f t="shared" si="10"/>
        <v>79.66</v>
      </c>
      <c r="CP6" s="35">
        <f t="shared" si="10"/>
        <v>99.42</v>
      </c>
      <c r="CQ6" s="35">
        <f t="shared" si="10"/>
        <v>57.55</v>
      </c>
      <c r="CR6" s="35">
        <f t="shared" si="10"/>
        <v>57.43</v>
      </c>
      <c r="CS6" s="35">
        <f t="shared" si="10"/>
        <v>57.29</v>
      </c>
      <c r="CT6" s="35">
        <f t="shared" si="10"/>
        <v>55.9</v>
      </c>
      <c r="CU6" s="35">
        <f t="shared" si="10"/>
        <v>57.3</v>
      </c>
      <c r="CV6" s="34" t="str">
        <f>IF(CV7="","",IF(CV7="-","【-】","【"&amp;SUBSTITUTE(TEXT(CV7,"#,##0.00"),"-","△")&amp;"】"))</f>
        <v>【56.91】</v>
      </c>
      <c r="CW6" s="35">
        <f>IF(CW7="",NA(),CW7)</f>
        <v>50.25</v>
      </c>
      <c r="CX6" s="35">
        <f t="shared" ref="CX6:DF6" si="11">IF(CX7="",NA(),CX7)</f>
        <v>48.43</v>
      </c>
      <c r="CY6" s="35">
        <f t="shared" si="11"/>
        <v>60.24</v>
      </c>
      <c r="CZ6" s="35">
        <f t="shared" si="11"/>
        <v>52.05</v>
      </c>
      <c r="DA6" s="35">
        <f t="shared" si="11"/>
        <v>50.6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363219</v>
      </c>
      <c r="D7" s="37">
        <v>47</v>
      </c>
      <c r="E7" s="37">
        <v>1</v>
      </c>
      <c r="F7" s="37">
        <v>0</v>
      </c>
      <c r="G7" s="37">
        <v>0</v>
      </c>
      <c r="H7" s="37" t="s">
        <v>108</v>
      </c>
      <c r="I7" s="37" t="s">
        <v>109</v>
      </c>
      <c r="J7" s="37" t="s">
        <v>110</v>
      </c>
      <c r="K7" s="37" t="s">
        <v>111</v>
      </c>
      <c r="L7" s="37" t="s">
        <v>112</v>
      </c>
      <c r="M7" s="37" t="s">
        <v>113</v>
      </c>
      <c r="N7" s="38" t="s">
        <v>114</v>
      </c>
      <c r="O7" s="38" t="s">
        <v>115</v>
      </c>
      <c r="P7" s="38">
        <v>88.22</v>
      </c>
      <c r="Q7" s="38">
        <v>2650</v>
      </c>
      <c r="R7" s="38">
        <v>2412</v>
      </c>
      <c r="S7" s="38">
        <v>42.28</v>
      </c>
      <c r="T7" s="38">
        <v>57.05</v>
      </c>
      <c r="U7" s="38">
        <v>2104</v>
      </c>
      <c r="V7" s="38">
        <v>10.3</v>
      </c>
      <c r="W7" s="38">
        <v>204.27</v>
      </c>
      <c r="X7" s="38">
        <v>51.6</v>
      </c>
      <c r="Y7" s="38">
        <v>49.85</v>
      </c>
      <c r="Z7" s="38">
        <v>51.42</v>
      </c>
      <c r="AA7" s="38">
        <v>52.46</v>
      </c>
      <c r="AB7" s="38">
        <v>50.97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1723.91</v>
      </c>
      <c r="BF7" s="38">
        <v>1713.08</v>
      </c>
      <c r="BG7" s="38">
        <v>1520.88</v>
      </c>
      <c r="BH7" s="38">
        <v>1441.41</v>
      </c>
      <c r="BI7" s="38">
        <v>1354.47</v>
      </c>
      <c r="BJ7" s="38">
        <v>1113.76</v>
      </c>
      <c r="BK7" s="38">
        <v>1125.69</v>
      </c>
      <c r="BL7" s="38">
        <v>1134.67</v>
      </c>
      <c r="BM7" s="38">
        <v>1144.79</v>
      </c>
      <c r="BN7" s="38">
        <v>1061.58</v>
      </c>
      <c r="BO7" s="38">
        <v>1141.75</v>
      </c>
      <c r="BP7" s="38">
        <v>40.99</v>
      </c>
      <c r="BQ7" s="38">
        <v>39.619999999999997</v>
      </c>
      <c r="BR7" s="38">
        <v>41.94</v>
      </c>
      <c r="BS7" s="38">
        <v>43.43</v>
      </c>
      <c r="BT7" s="38">
        <v>41.73</v>
      </c>
      <c r="BU7" s="38">
        <v>34.25</v>
      </c>
      <c r="BV7" s="38">
        <v>46.48</v>
      </c>
      <c r="BW7" s="38">
        <v>40.6</v>
      </c>
      <c r="BX7" s="38">
        <v>56.04</v>
      </c>
      <c r="BY7" s="38">
        <v>58.52</v>
      </c>
      <c r="BZ7" s="38">
        <v>54.93</v>
      </c>
      <c r="CA7" s="38">
        <v>355.59</v>
      </c>
      <c r="CB7" s="38">
        <v>373.64</v>
      </c>
      <c r="CC7" s="38">
        <v>320.55</v>
      </c>
      <c r="CD7" s="38">
        <v>344.79</v>
      </c>
      <c r="CE7" s="38">
        <v>355.13</v>
      </c>
      <c r="CF7" s="38">
        <v>501.18</v>
      </c>
      <c r="CG7" s="38">
        <v>376.61</v>
      </c>
      <c r="CH7" s="38">
        <v>440.03</v>
      </c>
      <c r="CI7" s="38">
        <v>304.35000000000002</v>
      </c>
      <c r="CJ7" s="38">
        <v>296.3</v>
      </c>
      <c r="CK7" s="38">
        <v>292.18</v>
      </c>
      <c r="CL7" s="38">
        <v>100.02</v>
      </c>
      <c r="CM7" s="38">
        <v>95.18</v>
      </c>
      <c r="CN7" s="38">
        <v>90.23</v>
      </c>
      <c r="CO7" s="38">
        <v>79.66</v>
      </c>
      <c r="CP7" s="38">
        <v>99.42</v>
      </c>
      <c r="CQ7" s="38">
        <v>57.55</v>
      </c>
      <c r="CR7" s="38">
        <v>57.43</v>
      </c>
      <c r="CS7" s="38">
        <v>57.29</v>
      </c>
      <c r="CT7" s="38">
        <v>55.9</v>
      </c>
      <c r="CU7" s="38">
        <v>57.3</v>
      </c>
      <c r="CV7" s="38">
        <v>56.91</v>
      </c>
      <c r="CW7" s="38">
        <v>50.25</v>
      </c>
      <c r="CX7" s="38">
        <v>48.43</v>
      </c>
      <c r="CY7" s="38">
        <v>60.24</v>
      </c>
      <c r="CZ7" s="38">
        <v>52.05</v>
      </c>
      <c r="DA7" s="38">
        <v>50.6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2019-02-06T05:10:07Z</cp:lastPrinted>
  <dcterms:created xsi:type="dcterms:W3CDTF">2018-12-03T08:45:10Z</dcterms:created>
  <dcterms:modified xsi:type="dcterms:W3CDTF">2019-02-06T05:11:22Z</dcterms:modified>
</cp:coreProperties>
</file>