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0BCyvREYPWsHnbt8CqWeY30ITP3v8Tu3KmBhROmj8yig/huJP1O5a69tWa/7P+qyeCqUopxp6LNysYcGNPbQg==" workbookSaltValue="e6xZRawJWnFcAJSZFPFAw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<sst xmlns="http://schemas.openxmlformats.org/spreadsheetml/2006/main" count="237" uniqueCount="124">
  <si>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</si>
  <si>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</si>
  <si>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</si>
  <si>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</si>
  <si>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</si>
  <si>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</si>
  <si>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</si>
  <si>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</si>
  <si>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</si>
  <si>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</si>
  <si>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</si>
  <si>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</si>
  <si>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</si>
  <si>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</si>
  <si>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</si>
  <si>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</si>
  <si>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</si>
  <si>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</si>
  <si>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</si>
  <si>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</si>
  <si>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</si>
  <si>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</si>
  <si>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</si>
  <si>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</si>
  <si>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</si>
  <si>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</si>
  <si>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</si>
  <si>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</si>
  <si>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</si>
  <si>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</si>
  <si>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</si>
  <si>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</si>
  <si>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</si>
  <si>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</si>
  <si>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</si>
  <si>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</si>
  <si>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</si>
  <si>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</si>
  <si>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</si>
  <si>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</si>
  <si>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</si>
  <si>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</si>
  <si>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</si>
  <si>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</si>
  <si>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</si>
  <si>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</si>
  <si>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</si>
  <si>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</si>
  <si>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</si>
  <si>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</si>
  <si>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</si>
  <si>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</si>
  <si>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</si>
  <si>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</si>
  <si>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</si>
  <si>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</si>
  <si>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</si>
  <si>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</si>
  <si>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</si>
  <si>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</si>
  <si>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</si>
  <si>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</si>
  <si>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</si>
  <si>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</si>
  <si>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</si>
  <si>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</si>
  <si>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</si>
  <si>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</si>
  <si>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</si>
  <si>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</si>
  <si>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</si>
  <si>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</si>
  <si>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</si>
  <si>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</si>
  <si>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</si>
  <si>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</si>
  <si>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</si>
  <si>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</si>
  <si>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</si>
  <si>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</si>
  <si>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</si>
  <si>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</si>
  <si>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</si>
  <si>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</si>
  <si>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</si>
  <si>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</si>
  <si>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</si>
  <si>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</si>
  <si>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</si>
  <si>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</si>
  <si>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</si>
  <si>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</si>
  <si>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</si>
  <si>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</si>
  <si>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</si>
  <si>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</si>
  <si>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</si>
  <si>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</si>
  <si>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</si>
  <si>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</si>
  <si>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</si>
  <si>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</si>
  <si>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</si>
  <si>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</si>
  <si>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</si>
  <si>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</si>
  <si>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</si>
  <si>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</si>
  <si>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</si>
  <si>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</si>
  <si>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</si>
  <si>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</si>
  <si>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</si>
  <si>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</si>
  <si>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</si>
  <si>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</si>
  <si>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</si>
  <si>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</si>
  <si>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</si>
  <si>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</si>
  <si>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</si>
  <si>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落合簡易水道については、山間部かつ給水人口密度が低く、経営条件は非常に厳しい。現状では、企業債残高がないことと繰越金があることで経営できている状態である。
　水道は市民生活に不可欠なライフラインであることから、施設の老朽化対策に加え、自然災害に対する備えという課題を克服し、将来においても安心して利用できるよう、施設運営計画の見直しを行わなければならない。また、料金についても運営計画に沿った料金設定を行い、計画的な財政運営と経営の安定化を図る必要がある。</t>
    <rPh sb="1" eb="3">
      <t>オチアイ</t>
    </rPh>
    <rPh sb="3" eb="5">
      <t>カンイ</t>
    </rPh>
    <rPh sb="5" eb="7">
      <t>スイドウ</t>
    </rPh>
    <rPh sb="13" eb="16">
      <t>サンカンブ</t>
    </rPh>
    <rPh sb="18" eb="20">
      <t>キュウスイ</t>
    </rPh>
    <rPh sb="20" eb="22">
      <t>ジンコウ</t>
    </rPh>
    <rPh sb="22" eb="24">
      <t>ミツド</t>
    </rPh>
    <rPh sb="25" eb="26">
      <t>ヒク</t>
    </rPh>
    <rPh sb="28" eb="30">
      <t>ケイエイ</t>
    </rPh>
    <rPh sb="30" eb="32">
      <t>ジョウケン</t>
    </rPh>
    <rPh sb="33" eb="35">
      <t>ヒジョウ</t>
    </rPh>
    <rPh sb="36" eb="37">
      <t>キビ</t>
    </rPh>
    <rPh sb="40" eb="42">
      <t>ゲンジョウ</t>
    </rPh>
    <rPh sb="45" eb="47">
      <t>キギョウ</t>
    </rPh>
    <rPh sb="47" eb="48">
      <t>サイ</t>
    </rPh>
    <rPh sb="48" eb="50">
      <t>ザンダカ</t>
    </rPh>
    <rPh sb="56" eb="58">
      <t>クリコシ</t>
    </rPh>
    <rPh sb="58" eb="59">
      <t>キン</t>
    </rPh>
    <rPh sb="65" eb="67">
      <t>ケイエイ</t>
    </rPh>
    <rPh sb="72" eb="74">
      <t>ジョウタイ</t>
    </rPh>
    <rPh sb="80" eb="82">
      <t>スイドウ</t>
    </rPh>
    <rPh sb="109" eb="112">
      <t>ロウキュウカ</t>
    </rPh>
    <rPh sb="112" eb="114">
      <t>タイサク</t>
    </rPh>
    <rPh sb="115" eb="116">
      <t>クワ</t>
    </rPh>
    <rPh sb="118" eb="120">
      <t>シゼン</t>
    </rPh>
    <rPh sb="120" eb="122">
      <t>サイガイ</t>
    </rPh>
    <rPh sb="123" eb="124">
      <t>タイ</t>
    </rPh>
    <rPh sb="126" eb="127">
      <t>ソナ</t>
    </rPh>
    <rPh sb="131" eb="133">
      <t>カダイ</t>
    </rPh>
    <rPh sb="134" eb="136">
      <t>コクフク</t>
    </rPh>
    <rPh sb="138" eb="140">
      <t>ショウライ</t>
    </rPh>
    <rPh sb="145" eb="147">
      <t>アンシン</t>
    </rPh>
    <rPh sb="149" eb="151">
      <t>リヨウ</t>
    </rPh>
    <rPh sb="157" eb="159">
      <t>シセツ</t>
    </rPh>
    <rPh sb="159" eb="161">
      <t>ウンエイ</t>
    </rPh>
    <rPh sb="161" eb="163">
      <t>ケイカク</t>
    </rPh>
    <rPh sb="164" eb="166">
      <t>ミナオ</t>
    </rPh>
    <rPh sb="168" eb="169">
      <t>オコナ</t>
    </rPh>
    <rPh sb="182" eb="184">
      <t>リョウキン</t>
    </rPh>
    <rPh sb="189" eb="191">
      <t>ウンエイ</t>
    </rPh>
    <rPh sb="191" eb="193">
      <t>ケイカク</t>
    </rPh>
    <rPh sb="194" eb="195">
      <t>ソ</t>
    </rPh>
    <rPh sb="197" eb="199">
      <t>リョウキン</t>
    </rPh>
    <rPh sb="199" eb="201">
      <t>セッテイ</t>
    </rPh>
    <rPh sb="202" eb="203">
      <t>オコナ</t>
    </rPh>
    <rPh sb="205" eb="208">
      <t>ケイカクテキ</t>
    </rPh>
    <rPh sb="209" eb="211">
      <t>ザイセイ</t>
    </rPh>
    <rPh sb="211" eb="213">
      <t>ウンエイ</t>
    </rPh>
    <rPh sb="214" eb="216">
      <t>ケイエイ</t>
    </rPh>
    <rPh sb="217" eb="220">
      <t>アンテイカ</t>
    </rPh>
    <rPh sb="221" eb="222">
      <t>ハカ</t>
    </rPh>
    <rPh sb="223" eb="225">
      <t>ヒツヨウ</t>
    </rPh>
    <phoneticPr fontId="4"/>
  </si>
  <si>
    <t xml:space="preserve"> 平成29年度より落合簡易水道を除く簡易水道が水道事業に経営統合となった。
　落合簡易水道の施設に対する起債残高は無いこともあり、基本料金540円しか徴収していない。現状は、これまでの繰越金残高によって経営を行えているが、収益的収支比率20％という状況は改善を図らなければならない。
　給水人口が少なく、今後も有収水量の増加は見込めない現状である。給水原価の構成比率の多くは維持管理費であるが料金回収率3％と極端に低い。また、施設は耐用年数を経過しており、更新事業を見据えた料金設定を行わなければならない。</t>
    <rPh sb="1" eb="3">
      <t>ヘイセイ</t>
    </rPh>
    <rPh sb="5" eb="7">
      <t>ネンド</t>
    </rPh>
    <rPh sb="9" eb="11">
      <t>オチアイ</t>
    </rPh>
    <rPh sb="11" eb="13">
      <t>カンイ</t>
    </rPh>
    <rPh sb="13" eb="15">
      <t>スイドウ</t>
    </rPh>
    <rPh sb="16" eb="17">
      <t>ノゾ</t>
    </rPh>
    <rPh sb="18" eb="20">
      <t>カンイ</t>
    </rPh>
    <rPh sb="20" eb="22">
      <t>スイドウ</t>
    </rPh>
    <rPh sb="23" eb="25">
      <t>スイドウ</t>
    </rPh>
    <rPh sb="25" eb="27">
      <t>ジギョウ</t>
    </rPh>
    <rPh sb="28" eb="30">
      <t>ケイエイ</t>
    </rPh>
    <rPh sb="30" eb="32">
      <t>トウゴウ</t>
    </rPh>
    <rPh sb="39" eb="43">
      <t>オチアイカンイ</t>
    </rPh>
    <rPh sb="43" eb="45">
      <t>スイドウ</t>
    </rPh>
    <rPh sb="46" eb="48">
      <t>シセツ</t>
    </rPh>
    <rPh sb="49" eb="50">
      <t>タイ</t>
    </rPh>
    <rPh sb="52" eb="54">
      <t>キサイ</t>
    </rPh>
    <rPh sb="54" eb="56">
      <t>ザンダカ</t>
    </rPh>
    <rPh sb="57" eb="58">
      <t>ナ</t>
    </rPh>
    <rPh sb="65" eb="67">
      <t>キホン</t>
    </rPh>
    <rPh sb="67" eb="69">
      <t>リョウキン</t>
    </rPh>
    <rPh sb="72" eb="73">
      <t>エン</t>
    </rPh>
    <rPh sb="75" eb="77">
      <t>チョウシュウ</t>
    </rPh>
    <rPh sb="83" eb="85">
      <t>ゲンジョウ</t>
    </rPh>
    <rPh sb="92" eb="94">
      <t>クリコシ</t>
    </rPh>
    <rPh sb="94" eb="95">
      <t>キン</t>
    </rPh>
    <rPh sb="95" eb="97">
      <t>ザンダカ</t>
    </rPh>
    <rPh sb="101" eb="103">
      <t>ケイエイ</t>
    </rPh>
    <rPh sb="104" eb="105">
      <t>オコナ</t>
    </rPh>
    <rPh sb="111" eb="114">
      <t>シュウエキテキ</t>
    </rPh>
    <rPh sb="114" eb="116">
      <t>シュウシ</t>
    </rPh>
    <rPh sb="116" eb="118">
      <t>ヒリツ</t>
    </rPh>
    <rPh sb="124" eb="126">
      <t>ジョウキョウ</t>
    </rPh>
    <rPh sb="143" eb="145">
      <t>キュウスイ</t>
    </rPh>
    <rPh sb="145" eb="147">
      <t>ジンコウ</t>
    </rPh>
    <rPh sb="148" eb="149">
      <t>スク</t>
    </rPh>
    <rPh sb="152" eb="154">
      <t>コンゴ</t>
    </rPh>
    <rPh sb="155" eb="157">
      <t>ユウシュウ</t>
    </rPh>
    <rPh sb="157" eb="159">
      <t>スイリョウ</t>
    </rPh>
    <rPh sb="160" eb="161">
      <t>ゾウ</t>
    </rPh>
    <rPh sb="161" eb="162">
      <t>カ</t>
    </rPh>
    <rPh sb="163" eb="165">
      <t>ミコ</t>
    </rPh>
    <rPh sb="168" eb="170">
      <t>ゲンジョウ</t>
    </rPh>
    <rPh sb="174" eb="176">
      <t>キュウスイ</t>
    </rPh>
    <rPh sb="176" eb="178">
      <t>ゲンカ</t>
    </rPh>
    <rPh sb="179" eb="181">
      <t>コウセイ</t>
    </rPh>
    <rPh sb="181" eb="183">
      <t>ヒリツ</t>
    </rPh>
    <rPh sb="184" eb="185">
      <t>オオ</t>
    </rPh>
    <rPh sb="187" eb="189">
      <t>イジ</t>
    </rPh>
    <rPh sb="189" eb="192">
      <t>カンリヒ</t>
    </rPh>
    <rPh sb="204" eb="206">
      <t>キョクタン</t>
    </rPh>
    <rPh sb="207" eb="208">
      <t>ヒク</t>
    </rPh>
    <rPh sb="213" eb="215">
      <t>シセツ</t>
    </rPh>
    <rPh sb="216" eb="218">
      <t>タイヨウ</t>
    </rPh>
    <rPh sb="218" eb="220">
      <t>ネンスウ</t>
    </rPh>
    <rPh sb="221" eb="223">
      <t>ケイカ</t>
    </rPh>
    <rPh sb="228" eb="230">
      <t>コウシン</t>
    </rPh>
    <rPh sb="230" eb="232">
      <t>ジギョウ</t>
    </rPh>
    <rPh sb="233" eb="235">
      <t>ミス</t>
    </rPh>
    <rPh sb="237" eb="239">
      <t>リョウキン</t>
    </rPh>
    <rPh sb="239" eb="241">
      <t>セッテイ</t>
    </rPh>
    <rPh sb="242" eb="243">
      <t>オコナ</t>
    </rPh>
    <phoneticPr fontId="4"/>
  </si>
  <si>
    <t>　施設の全てが耐用年数を経過している。現行の料金設定では更新事業も行えない。現状は、漏水等が発見された管路の修繕等により対応を行っている。今後については給水人口も減少の一途をたどっており、更新投資については適切な施設規模の検討を十分に重ねなければならない。</t>
    <rPh sb="1" eb="3">
      <t>シセツ</t>
    </rPh>
    <rPh sb="4" eb="5">
      <t>スベ</t>
    </rPh>
    <rPh sb="7" eb="9">
      <t>タイヨウ</t>
    </rPh>
    <rPh sb="9" eb="11">
      <t>ネンスウ</t>
    </rPh>
    <rPh sb="12" eb="14">
      <t>ケイカ</t>
    </rPh>
    <rPh sb="19" eb="21">
      <t>ゲンコウ</t>
    </rPh>
    <rPh sb="22" eb="24">
      <t>リョウキン</t>
    </rPh>
    <rPh sb="24" eb="26">
      <t>セッテイ</t>
    </rPh>
    <rPh sb="28" eb="30">
      <t>コウシン</t>
    </rPh>
    <rPh sb="30" eb="32">
      <t>ジギョウ</t>
    </rPh>
    <rPh sb="33" eb="34">
      <t>オコナ</t>
    </rPh>
    <rPh sb="38" eb="40">
      <t>ゲンジョウ</t>
    </rPh>
    <rPh sb="42" eb="44">
      <t>ロウスイ</t>
    </rPh>
    <rPh sb="44" eb="45">
      <t>トウ</t>
    </rPh>
    <rPh sb="46" eb="48">
      <t>ハッケン</t>
    </rPh>
    <rPh sb="51" eb="53">
      <t>カンロ</t>
    </rPh>
    <rPh sb="54" eb="56">
      <t>シュウゼン</t>
    </rPh>
    <rPh sb="56" eb="57">
      <t>トウ</t>
    </rPh>
    <rPh sb="60" eb="62">
      <t>タイオウ</t>
    </rPh>
    <rPh sb="63" eb="64">
      <t>オコナ</t>
    </rPh>
    <rPh sb="69" eb="71">
      <t>コンゴ</t>
    </rPh>
    <rPh sb="76" eb="78">
      <t>キュウスイ</t>
    </rPh>
    <rPh sb="78" eb="80">
      <t>ジンコウ</t>
    </rPh>
    <rPh sb="81" eb="83">
      <t>ゲンショウ</t>
    </rPh>
    <rPh sb="84" eb="86">
      <t>イット</t>
    </rPh>
    <rPh sb="94" eb="96">
      <t>コウシン</t>
    </rPh>
    <rPh sb="96" eb="98">
      <t>トウシ</t>
    </rPh>
    <rPh sb="103" eb="105">
      <t>テキセツ</t>
    </rPh>
    <rPh sb="106" eb="108">
      <t>シセツ</t>
    </rPh>
    <rPh sb="108" eb="110">
      <t>キボ</t>
    </rPh>
    <rPh sb="111" eb="113">
      <t>ケントウ</t>
    </rPh>
    <rPh sb="114" eb="116">
      <t>ジュウブン</t>
    </rPh>
    <rPh sb="117" eb="118">
      <t>カサ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</si>
</sst>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1.27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975-4D14-A808-2621EE5F0907}"/>
            </c:ext>
          </c:extLst>
        </c:ser>
        <c:dLbls>
          <c:showLegendKey val="0"/>
          <c:showVal val="0"/>
          <c:showCatName val="0"/>
          <c:showSerName val="0"/>
          <c:showPercent val="0"/>
          <c:showBubbleSize val="0"/>
        </c:dLbls>
        <c:gapWidth val="150"/>
        <c:axId val="150987136"/>
        <c:axId val="1520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0.56999999999999995</c:v>
                </c:pt>
              </c:numCache>
            </c:numRef>
          </c:val>
          <c:smooth val="0"/>
          <c:extLst xmlns:c16r2="http://schemas.microsoft.com/office/drawing/2015/06/chart">
            <c:ext xmlns:c16="http://schemas.microsoft.com/office/drawing/2014/chart" uri="{C3380CC4-5D6E-409C-BE32-E72D297353CC}">
              <c16:uniqueId val="{00000001-5975-4D14-A808-2621EE5F0907}"/>
            </c:ext>
          </c:extLst>
        </c:ser>
        <c:dLbls>
          <c:showLegendKey val="0"/>
          <c:showVal val="0"/>
          <c:showCatName val="0"/>
          <c:showSerName val="0"/>
          <c:showPercent val="0"/>
          <c:showBubbleSize val="0"/>
        </c:dLbls>
        <c:marker val="1"/>
        <c:smooth val="0"/>
        <c:axId val="150987136"/>
        <c:axId val="152065152"/>
      </c:lineChart>
      <c:dateAx>
        <c:axId val="150987136"/>
        <c:scaling>
          <c:orientation val="minMax"/>
        </c:scaling>
        <c:delete val="1"/>
        <c:axPos val="b"/>
        <c:numFmt formatCode="ge" sourceLinked="1"/>
        <c:majorTickMark val="none"/>
        <c:minorTickMark val="none"/>
        <c:tickLblPos val="none"/>
        <c:crossAx val="152065152"/>
        <c:crosses val="autoZero"/>
        <c:auto val="1"/>
        <c:lblOffset val="100"/>
        <c:baseTimeUnit val="years"/>
      </c:dateAx>
      <c:valAx>
        <c:axId val="1520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60.68</c:v>
                </c:pt>
                <c:pt idx="1">
                  <c:v>61.46</c:v>
                </c:pt>
                <c:pt idx="2">
                  <c:v>60.24</c:v>
                </c:pt>
                <c:pt idx="3">
                  <c:v>59.6</c:v>
                </c:pt>
                <c:pt idx="4">
                  <c:v>57.43</c:v>
                </c:pt>
              </c:numCache>
            </c:numRef>
          </c:val>
          <c:extLst xmlns:c16r2="http://schemas.microsoft.com/office/drawing/2015/06/chart">
            <c:ext xmlns:c16="http://schemas.microsoft.com/office/drawing/2014/chart" uri="{C3380CC4-5D6E-409C-BE32-E72D297353CC}">
              <c16:uniqueId val="{00000000-AB9D-4CE4-8C91-4119B25B402B}"/>
            </c:ext>
          </c:extLst>
        </c:ser>
        <c:dLbls>
          <c:showLegendKey val="0"/>
          <c:showVal val="0"/>
          <c:showCatName val="0"/>
          <c:showSerName val="0"/>
          <c:showPercent val="0"/>
          <c:showBubbleSize val="0"/>
        </c:dLbls>
        <c:gapWidth val="150"/>
        <c:axId val="107174912"/>
        <c:axId val="1071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47.95</c:v>
                </c:pt>
              </c:numCache>
            </c:numRef>
          </c:val>
          <c:smooth val="0"/>
          <c:extLst xmlns:c16r2="http://schemas.microsoft.com/office/drawing/2015/06/chart">
            <c:ext xmlns:c16="http://schemas.microsoft.com/office/drawing/2014/chart" uri="{C3380CC4-5D6E-409C-BE32-E72D297353CC}">
              <c16:uniqueId val="{00000001-AB9D-4CE4-8C91-4119B25B402B}"/>
            </c:ext>
          </c:extLst>
        </c:ser>
        <c:dLbls>
          <c:showLegendKey val="0"/>
          <c:showVal val="0"/>
          <c:showCatName val="0"/>
          <c:showSerName val="0"/>
          <c:showPercent val="0"/>
          <c:showBubbleSize val="0"/>
        </c:dLbls>
        <c:marker val="1"/>
        <c:smooth val="0"/>
        <c:axId val="107174912"/>
        <c:axId val="107185280"/>
      </c:lineChart>
      <c:dateAx>
        <c:axId val="107174912"/>
        <c:scaling>
          <c:orientation val="minMax"/>
        </c:scaling>
        <c:delete val="1"/>
        <c:axPos val="b"/>
        <c:numFmt formatCode="ge" sourceLinked="1"/>
        <c:majorTickMark val="none"/>
        <c:minorTickMark val="none"/>
        <c:tickLblPos val="none"/>
        <c:crossAx val="107185280"/>
        <c:crosses val="autoZero"/>
        <c:auto val="1"/>
        <c:lblOffset val="100"/>
        <c:baseTimeUnit val="years"/>
      </c:dateAx>
      <c:valAx>
        <c:axId val="1071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82.4</c:v>
                </c:pt>
                <c:pt idx="1">
                  <c:v>79.260000000000005</c:v>
                </c:pt>
                <c:pt idx="2">
                  <c:v>79.59</c:v>
                </c:pt>
                <c:pt idx="3">
                  <c:v>81.260000000000005</c:v>
                </c:pt>
                <c:pt idx="4">
                  <c:v>82.91</c:v>
                </c:pt>
              </c:numCache>
            </c:numRef>
          </c:val>
          <c:extLst xmlns:c16r2="http://schemas.microsoft.com/office/drawing/2015/06/chart">
            <c:ext xmlns:c16="http://schemas.microsoft.com/office/drawing/2014/chart" uri="{C3380CC4-5D6E-409C-BE32-E72D297353CC}">
              <c16:uniqueId val="{00000000-9B89-4135-8625-CF81A8D3CF9F}"/>
            </c:ext>
          </c:extLst>
        </c:ser>
        <c:dLbls>
          <c:showLegendKey val="0"/>
          <c:showVal val="0"/>
          <c:showCatName val="0"/>
          <c:showSerName val="0"/>
          <c:showPercent val="0"/>
          <c:showBubbleSize val="0"/>
        </c:dLbls>
        <c:gapWidth val="150"/>
        <c:axId val="107203968"/>
        <c:axId val="1072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74.900000000000006</c:v>
                </c:pt>
              </c:numCache>
            </c:numRef>
          </c:val>
          <c:smooth val="0"/>
          <c:extLst xmlns:c16r2="http://schemas.microsoft.com/office/drawing/2015/06/chart">
            <c:ext xmlns:c16="http://schemas.microsoft.com/office/drawing/2014/chart" uri="{C3380CC4-5D6E-409C-BE32-E72D297353CC}">
              <c16:uniqueId val="{00000001-9B89-4135-8625-CF81A8D3CF9F}"/>
            </c:ext>
          </c:extLst>
        </c:ser>
        <c:dLbls>
          <c:showLegendKey val="0"/>
          <c:showVal val="0"/>
          <c:showCatName val="0"/>
          <c:showSerName val="0"/>
          <c:showPercent val="0"/>
          <c:showBubbleSize val="0"/>
        </c:dLbls>
        <c:marker val="1"/>
        <c:smooth val="0"/>
        <c:axId val="107203968"/>
        <c:axId val="107206144"/>
      </c:lineChart>
      <c:dateAx>
        <c:axId val="107203968"/>
        <c:scaling>
          <c:orientation val="minMax"/>
        </c:scaling>
        <c:delete val="1"/>
        <c:axPos val="b"/>
        <c:numFmt formatCode="ge" sourceLinked="1"/>
        <c:majorTickMark val="none"/>
        <c:minorTickMark val="none"/>
        <c:tickLblPos val="none"/>
        <c:crossAx val="107206144"/>
        <c:crosses val="autoZero"/>
        <c:auto val="1"/>
        <c:lblOffset val="100"/>
        <c:baseTimeUnit val="years"/>
      </c:dateAx>
      <c:valAx>
        <c:axId val="107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82.89</c:v>
                </c:pt>
                <c:pt idx="1">
                  <c:v>81.650000000000006</c:v>
                </c:pt>
                <c:pt idx="2">
                  <c:v>82.47</c:v>
                </c:pt>
                <c:pt idx="3">
                  <c:v>72.14</c:v>
                </c:pt>
                <c:pt idx="4">
                  <c:v>19.77</c:v>
                </c:pt>
              </c:numCache>
            </c:numRef>
          </c:val>
          <c:extLst xmlns:c16r2="http://schemas.microsoft.com/office/drawing/2015/06/chart">
            <c:ext xmlns:c16="http://schemas.microsoft.com/office/drawing/2014/chart" uri="{C3380CC4-5D6E-409C-BE32-E72D297353CC}">
              <c16:uniqueId val="{00000000-AC88-4D57-AD2F-438D46FF7EBA}"/>
            </c:ext>
          </c:extLst>
        </c:ser>
        <c:dLbls>
          <c:showLegendKey val="0"/>
          <c:showVal val="0"/>
          <c:showCatName val="0"/>
          <c:showSerName val="0"/>
          <c:showPercent val="0"/>
          <c:showBubbleSize val="0"/>
        </c:dLbls>
        <c:gapWidth val="150"/>
        <c:axId val="154956160"/>
        <c:axId val="1549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74.05</c:v>
                </c:pt>
              </c:numCache>
            </c:numRef>
          </c:val>
          <c:smooth val="0"/>
          <c:extLst xmlns:c16r2="http://schemas.microsoft.com/office/drawing/2015/06/chart">
            <c:ext xmlns:c16="http://schemas.microsoft.com/office/drawing/2014/chart" uri="{C3380CC4-5D6E-409C-BE32-E72D297353CC}">
              <c16:uniqueId val="{00000001-AC88-4D57-AD2F-438D46FF7EBA}"/>
            </c:ext>
          </c:extLst>
        </c:ser>
        <c:dLbls>
          <c:showLegendKey val="0"/>
          <c:showVal val="0"/>
          <c:showCatName val="0"/>
          <c:showSerName val="0"/>
          <c:showPercent val="0"/>
          <c:showBubbleSize val="0"/>
        </c:dLbls>
        <c:marker val="1"/>
        <c:smooth val="0"/>
        <c:axId val="154956160"/>
        <c:axId val="154961408"/>
      </c:lineChart>
      <c:dateAx>
        <c:axId val="154956160"/>
        <c:scaling>
          <c:orientation val="minMax"/>
        </c:scaling>
        <c:delete val="1"/>
        <c:axPos val="b"/>
        <c:numFmt formatCode="ge" sourceLinked="1"/>
        <c:majorTickMark val="none"/>
        <c:minorTickMark val="none"/>
        <c:tickLblPos val="none"/>
        <c:crossAx val="154961408"/>
        <c:crosses val="autoZero"/>
        <c:auto val="1"/>
        <c:lblOffset val="100"/>
        <c:baseTimeUnit val="years"/>
      </c:dateAx>
      <c:valAx>
        <c:axId val="154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AB-4B03-9547-4BC6D9441D78}"/>
            </c:ext>
          </c:extLst>
        </c:ser>
        <c:dLbls>
          <c:showLegendKey val="0"/>
          <c:showVal val="0"/>
          <c:showCatName val="0"/>
          <c:showSerName val="0"/>
          <c:showPercent val="0"/>
          <c:showBubbleSize val="0"/>
        </c:dLbls>
        <c:gapWidth val="150"/>
        <c:axId val="202008448"/>
        <c:axId val="2127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AB-4B03-9547-4BC6D9441D78}"/>
            </c:ext>
          </c:extLst>
        </c:ser>
        <c:dLbls>
          <c:showLegendKey val="0"/>
          <c:showVal val="0"/>
          <c:showCatName val="0"/>
          <c:showSerName val="0"/>
          <c:showPercent val="0"/>
          <c:showBubbleSize val="0"/>
        </c:dLbls>
        <c:marker val="1"/>
        <c:smooth val="0"/>
        <c:axId val="202008448"/>
        <c:axId val="212701184"/>
      </c:lineChart>
      <c:dateAx>
        <c:axId val="202008448"/>
        <c:scaling>
          <c:orientation val="minMax"/>
        </c:scaling>
        <c:delete val="1"/>
        <c:axPos val="b"/>
        <c:numFmt formatCode="ge" sourceLinked="1"/>
        <c:majorTickMark val="none"/>
        <c:minorTickMark val="none"/>
        <c:tickLblPos val="none"/>
        <c:crossAx val="212701184"/>
        <c:crosses val="autoZero"/>
        <c:auto val="1"/>
        <c:lblOffset val="100"/>
        <c:baseTimeUnit val="years"/>
      </c:dateAx>
      <c:valAx>
        <c:axId val="212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D7-474D-8C22-02047FA5B793}"/>
            </c:ext>
          </c:extLst>
        </c:ser>
        <c:dLbls>
          <c:showLegendKey val="0"/>
          <c:showVal val="0"/>
          <c:showCatName val="0"/>
          <c:showSerName val="0"/>
          <c:showPercent val="0"/>
          <c:showBubbleSize val="0"/>
        </c:dLbls>
        <c:gapWidth val="150"/>
        <c:axId val="106328832"/>
        <c:axId val="106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D7-474D-8C22-02047FA5B793}"/>
            </c:ext>
          </c:extLst>
        </c:ser>
        <c:dLbls>
          <c:showLegendKey val="0"/>
          <c:showVal val="0"/>
          <c:showCatName val="0"/>
          <c:showSerName val="0"/>
          <c:showPercent val="0"/>
          <c:showBubbleSize val="0"/>
        </c:dLbls>
        <c:marker val="1"/>
        <c:smooth val="0"/>
        <c:axId val="106328832"/>
        <c:axId val="106330752"/>
      </c:lineChart>
      <c:dateAx>
        <c:axId val="106328832"/>
        <c:scaling>
          <c:orientation val="minMax"/>
        </c:scaling>
        <c:delete val="1"/>
        <c:axPos val="b"/>
        <c:numFmt formatCode="ge" sourceLinked="1"/>
        <c:majorTickMark val="none"/>
        <c:minorTickMark val="none"/>
        <c:tickLblPos val="none"/>
        <c:crossAx val="106330752"/>
        <c:crosses val="autoZero"/>
        <c:auto val="1"/>
        <c:lblOffset val="100"/>
        <c:baseTimeUnit val="years"/>
      </c:dateAx>
      <c:valAx>
        <c:axId val="106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3A-40A9-8B17-4D514FAA3ABF}"/>
            </c:ext>
          </c:extLst>
        </c:ser>
        <c:dLbls>
          <c:showLegendKey val="0"/>
          <c:showVal val="0"/>
          <c:showCatName val="0"/>
          <c:showSerName val="0"/>
          <c:showPercent val="0"/>
          <c:showBubbleSize val="0"/>
        </c:dLbls>
        <c:gapWidth val="150"/>
        <c:axId val="106345600"/>
        <c:axId val="1063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3A-40A9-8B17-4D514FAA3ABF}"/>
            </c:ext>
          </c:extLst>
        </c:ser>
        <c:dLbls>
          <c:showLegendKey val="0"/>
          <c:showVal val="0"/>
          <c:showCatName val="0"/>
          <c:showSerName val="0"/>
          <c:showPercent val="0"/>
          <c:showBubbleSize val="0"/>
        </c:dLbls>
        <c:marker val="1"/>
        <c:smooth val="0"/>
        <c:axId val="106345600"/>
        <c:axId val="106347520"/>
      </c:lineChart>
      <c:dateAx>
        <c:axId val="106345600"/>
        <c:scaling>
          <c:orientation val="minMax"/>
        </c:scaling>
        <c:delete val="1"/>
        <c:axPos val="b"/>
        <c:numFmt formatCode="ge" sourceLinked="1"/>
        <c:majorTickMark val="none"/>
        <c:minorTickMark val="none"/>
        <c:tickLblPos val="none"/>
        <c:crossAx val="106347520"/>
        <c:crosses val="autoZero"/>
        <c:auto val="1"/>
        <c:lblOffset val="100"/>
        <c:baseTimeUnit val="years"/>
      </c:dateAx>
      <c:valAx>
        <c:axId val="106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4C-48AE-9AA6-0402A0BA9C76}"/>
            </c:ext>
          </c:extLst>
        </c:ser>
        <c:dLbls>
          <c:showLegendKey val="0"/>
          <c:showVal val="0"/>
          <c:showCatName val="0"/>
          <c:showSerName val="0"/>
          <c:showPercent val="0"/>
          <c:showBubbleSize val="0"/>
        </c:dLbls>
        <c:gapWidth val="150"/>
        <c:axId val="106362368"/>
        <c:axId val="1063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4C-48AE-9AA6-0402A0BA9C76}"/>
            </c:ext>
          </c:extLst>
        </c:ser>
        <c:dLbls>
          <c:showLegendKey val="0"/>
          <c:showVal val="0"/>
          <c:showCatName val="0"/>
          <c:showSerName val="0"/>
          <c:showPercent val="0"/>
          <c:showBubbleSize val="0"/>
        </c:dLbls>
        <c:marker val="1"/>
        <c:smooth val="0"/>
        <c:axId val="106362368"/>
        <c:axId val="106364288"/>
      </c:lineChart>
      <c:dateAx>
        <c:axId val="106362368"/>
        <c:scaling>
          <c:orientation val="minMax"/>
        </c:scaling>
        <c:delete val="1"/>
        <c:axPos val="b"/>
        <c:numFmt formatCode="ge" sourceLinked="1"/>
        <c:majorTickMark val="none"/>
        <c:minorTickMark val="none"/>
        <c:tickLblPos val="none"/>
        <c:crossAx val="106364288"/>
        <c:crosses val="autoZero"/>
        <c:auto val="1"/>
        <c:lblOffset val="100"/>
        <c:baseTimeUnit val="years"/>
      </c:dateAx>
      <c:valAx>
        <c:axId val="1063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1257.68</c:v>
                </c:pt>
                <c:pt idx="1">
                  <c:v>1163.6500000000001</c:v>
                </c:pt>
                <c:pt idx="2">
                  <c:v>1128.74</c:v>
                </c:pt>
                <c:pt idx="3">
                  <c:v>1219.2</c:v>
                </c:pt>
                <c:pt idx="4" formatCode="#,##0.00;&quot;△&quot;#,##0.00">
                  <c:v>0</c:v>
                </c:pt>
              </c:numCache>
            </c:numRef>
          </c:val>
          <c:extLst xmlns:c16r2="http://schemas.microsoft.com/office/drawing/2015/06/chart">
            <c:ext xmlns:c16="http://schemas.microsoft.com/office/drawing/2014/chart" uri="{C3380CC4-5D6E-409C-BE32-E72D297353CC}">
              <c16:uniqueId val="{00000000-8597-4B35-8333-0B4024CE9904}"/>
            </c:ext>
          </c:extLst>
        </c:ser>
        <c:dLbls>
          <c:showLegendKey val="0"/>
          <c:showVal val="0"/>
          <c:showCatName val="0"/>
          <c:showSerName val="0"/>
          <c:showPercent val="0"/>
          <c:showBubbleSize val="0"/>
        </c:dLbls>
        <c:gapWidth val="150"/>
        <c:axId val="106661760"/>
        <c:axId val="1066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1302.33</c:v>
                </c:pt>
              </c:numCache>
            </c:numRef>
          </c:val>
          <c:smooth val="0"/>
          <c:extLst xmlns:c16r2="http://schemas.microsoft.com/office/drawing/2015/06/chart">
            <c:ext xmlns:c16="http://schemas.microsoft.com/office/drawing/2014/chart" uri="{C3380CC4-5D6E-409C-BE32-E72D297353CC}">
              <c16:uniqueId val="{00000001-8597-4B35-8333-0B4024CE9904}"/>
            </c:ext>
          </c:extLst>
        </c:ser>
        <c:dLbls>
          <c:showLegendKey val="0"/>
          <c:showVal val="0"/>
          <c:showCatName val="0"/>
          <c:showSerName val="0"/>
          <c:showPercent val="0"/>
          <c:showBubbleSize val="0"/>
        </c:dLbls>
        <c:marker val="1"/>
        <c:smooth val="0"/>
        <c:axId val="106661760"/>
        <c:axId val="106663936"/>
      </c:lineChart>
      <c:dateAx>
        <c:axId val="106661760"/>
        <c:scaling>
          <c:orientation val="minMax"/>
        </c:scaling>
        <c:delete val="1"/>
        <c:axPos val="b"/>
        <c:numFmt formatCode="ge" sourceLinked="1"/>
        <c:majorTickMark val="none"/>
        <c:minorTickMark val="none"/>
        <c:tickLblPos val="none"/>
        <c:crossAx val="106663936"/>
        <c:crosses val="autoZero"/>
        <c:auto val="1"/>
        <c:lblOffset val="100"/>
        <c:baseTimeUnit val="years"/>
      </c:dateAx>
      <c:valAx>
        <c:axId val="1066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53.48</c:v>
                </c:pt>
                <c:pt idx="1">
                  <c:v>51.08</c:v>
                </c:pt>
                <c:pt idx="2">
                  <c:v>49.86</c:v>
                </c:pt>
                <c:pt idx="3">
                  <c:v>46.19</c:v>
                </c:pt>
                <c:pt idx="4">
                  <c:v>3.13</c:v>
                </c:pt>
              </c:numCache>
            </c:numRef>
          </c:val>
          <c:extLst xmlns:c16r2="http://schemas.microsoft.com/office/drawing/2015/06/chart">
            <c:ext xmlns:c16="http://schemas.microsoft.com/office/drawing/2014/chart" uri="{C3380CC4-5D6E-409C-BE32-E72D297353CC}">
              <c16:uniqueId val="{00000000-9B8E-41D4-BCFD-90C128996B81}"/>
            </c:ext>
          </c:extLst>
        </c:ser>
        <c:dLbls>
          <c:showLegendKey val="0"/>
          <c:showVal val="0"/>
          <c:showCatName val="0"/>
          <c:showSerName val="0"/>
          <c:showPercent val="0"/>
          <c:showBubbleSize val="0"/>
        </c:dLbls>
        <c:gapWidth val="150"/>
        <c:axId val="106678528"/>
        <c:axId val="1070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40.89</c:v>
                </c:pt>
              </c:numCache>
            </c:numRef>
          </c:val>
          <c:smooth val="0"/>
          <c:extLst xmlns:c16r2="http://schemas.microsoft.com/office/drawing/2015/06/chart">
            <c:ext xmlns:c16="http://schemas.microsoft.com/office/drawing/2014/chart" uri="{C3380CC4-5D6E-409C-BE32-E72D297353CC}">
              <c16:uniqueId val="{00000001-9B8E-41D4-BCFD-90C128996B81}"/>
            </c:ext>
          </c:extLst>
        </c:ser>
        <c:dLbls>
          <c:showLegendKey val="0"/>
          <c:showVal val="0"/>
          <c:showCatName val="0"/>
          <c:showSerName val="0"/>
          <c:showPercent val="0"/>
          <c:showBubbleSize val="0"/>
        </c:dLbls>
        <c:marker val="1"/>
        <c:smooth val="0"/>
        <c:axId val="106678528"/>
        <c:axId val="107073920"/>
      </c:lineChart>
      <c:dateAx>
        <c:axId val="106678528"/>
        <c:scaling>
          <c:orientation val="minMax"/>
        </c:scaling>
        <c:delete val="1"/>
        <c:axPos val="b"/>
        <c:numFmt formatCode="ge" sourceLinked="1"/>
        <c:majorTickMark val="none"/>
        <c:minorTickMark val="none"/>
        <c:tickLblPos val="none"/>
        <c:crossAx val="107073920"/>
        <c:crosses val="autoZero"/>
        <c:auto val="1"/>
        <c:lblOffset val="100"/>
        <c:baseTimeUnit val="years"/>
      </c:dateAx>
      <c:valAx>
        <c:axId val="107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296.86</c:v>
                </c:pt>
                <c:pt idx="1">
                  <c:v>321.95</c:v>
                </c:pt>
                <c:pt idx="2">
                  <c:v>331.71</c:v>
                </c:pt>
                <c:pt idx="3">
                  <c:v>323.75</c:v>
                </c:pt>
                <c:pt idx="4">
                  <c:v>437.95</c:v>
                </c:pt>
              </c:numCache>
            </c:numRef>
          </c:val>
          <c:extLst xmlns:c16r2="http://schemas.microsoft.com/office/drawing/2015/06/chart">
            <c:ext xmlns:c16="http://schemas.microsoft.com/office/drawing/2014/chart" uri="{C3380CC4-5D6E-409C-BE32-E72D297353CC}">
              <c16:uniqueId val="{00000000-F5F4-4F13-A105-90D83FBCDFAE}"/>
            </c:ext>
          </c:extLst>
        </c:ser>
        <c:dLbls>
          <c:showLegendKey val="0"/>
          <c:showVal val="0"/>
          <c:showCatName val="0"/>
          <c:showSerName val="0"/>
          <c:showPercent val="0"/>
          <c:showBubbleSize val="0"/>
        </c:dLbls>
        <c:gapWidth val="150"/>
        <c:axId val="107158144"/>
        <c:axId val="1071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383.2</c:v>
                </c:pt>
              </c:numCache>
            </c:numRef>
          </c:val>
          <c:smooth val="0"/>
          <c:extLst xmlns:c16r2="http://schemas.microsoft.com/office/drawing/2015/06/chart">
            <c:ext xmlns:c16="http://schemas.microsoft.com/office/drawing/2014/chart" uri="{C3380CC4-5D6E-409C-BE32-E72D297353CC}">
              <c16:uniqueId val="{00000001-F5F4-4F13-A105-90D83FBCDFAE}"/>
            </c:ext>
          </c:extLst>
        </c:ser>
        <c:dLbls>
          <c:showLegendKey val="0"/>
          <c:showVal val="0"/>
          <c:showCatName val="0"/>
          <c:showSerName val="0"/>
          <c:showPercent val="0"/>
          <c:showBubbleSize val="0"/>
        </c:dLbls>
        <c:marker val="1"/>
        <c:smooth val="0"/>
        <c:axId val="107158144"/>
        <c:axId val="107164416"/>
      </c:lineChart>
      <c:dateAx>
        <c:axId val="107158144"/>
        <c:scaling>
          <c:orientation val="minMax"/>
        </c:scaling>
        <c:delete val="1"/>
        <c:axPos val="b"/>
        <c:numFmt formatCode="ge" sourceLinked="1"/>
        <c:majorTickMark val="none"/>
        <c:minorTickMark val="none"/>
        <c:tickLblPos val="none"/>
        <c:crossAx val="107164416"/>
        <c:crosses val="autoZero"/>
        <c:auto val="1"/>
        <c:lblOffset val="100"/>
        <c:baseTimeUnit val="years"/>
      </c:dateAx>
      <c:valAx>
        <c:axId val="1071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三好市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26952</v>
      </c>
      <c r="AM8" s="66"/>
      <c r="AN8" s="66"/>
      <c r="AO8" s="66"/>
      <c r="AP8" s="66"/>
      <c r="AQ8" s="66"/>
      <c r="AR8" s="66"/>
      <c r="AS8" s="66"/>
      <c r="AT8" s="65">
        <f>データ!$S$6</f>
        <v>721.42</v>
      </c>
      <c r="AU8" s="65"/>
      <c r="AV8" s="65"/>
      <c r="AW8" s="65"/>
      <c r="AX8" s="65"/>
      <c r="AY8" s="65"/>
      <c r="AZ8" s="65"/>
      <c r="BA8" s="65"/>
      <c r="BB8" s="65">
        <f>データ!$T$6</f>
        <v>37.36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46.54</v>
      </c>
      <c r="Q10" s="65"/>
      <c r="R10" s="65"/>
      <c r="S10" s="65"/>
      <c r="T10" s="65"/>
      <c r="U10" s="65"/>
      <c r="V10" s="65"/>
      <c r="W10" s="66">
        <f>データ!$Q$6</f>
        <v>540</v>
      </c>
      <c r="X10" s="66"/>
      <c r="Y10" s="66"/>
      <c r="Z10" s="66"/>
      <c r="AA10" s="66"/>
      <c r="AB10" s="66"/>
      <c r="AC10" s="66"/>
      <c r="AD10" s="2"/>
      <c r="AE10" s="2"/>
      <c r="AF10" s="2"/>
      <c r="AG10" s="2"/>
      <c r="AH10" s="2"/>
      <c r="AI10" s="2"/>
      <c r="AJ10" s="2"/>
      <c r="AK10" s="2"/>
      <c r="AL10" s="66">
        <f>データ!$U$6</f>
        <v>74</v>
      </c>
      <c r="AM10" s="66"/>
      <c r="AN10" s="66"/>
      <c r="AO10" s="66"/>
      <c r="AP10" s="66"/>
      <c r="AQ10" s="66"/>
      <c r="AR10" s="66"/>
      <c r="AS10" s="66"/>
      <c r="AT10" s="65">
        <f>データ!$V$6</f>
        <v>0.4</v>
      </c>
      <c r="AU10" s="65"/>
      <c r="AV10" s="65"/>
      <c r="AW10" s="65"/>
      <c r="AX10" s="65"/>
      <c r="AY10" s="65"/>
      <c r="AZ10" s="65"/>
      <c r="BA10" s="65"/>
      <c r="BB10" s="65">
        <f>データ!$W$6</f>
        <v>185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PQcqC32tn8cz20GhULtuVpy3ifdg0L5jkBSAK7OAoeZFaFq2WdWSPrDZN7+cSk01/OoXD1AuRTckYufIpab8yw==" saltValue="bPR36jRIEUAmWjUEJmoe6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362085</v>
      </c>
      <c r="D6" s="33">
        <f t="shared" si="3"/>
        <v>47</v>
      </c>
      <c r="E6" s="33">
        <f t="shared" si="3"/>
        <v>1</v>
      </c>
      <c r="F6" s="33">
        <f t="shared" si="3"/>
        <v>0</v>
      </c>
      <c r="G6" s="33">
        <f t="shared" si="3"/>
        <v>0</v>
      </c>
      <c r="H6" s="33" t="str">
        <f t="shared" si="3"/>
        <v>徳島県　三好市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46.54</v>
      </c>
      <c r="Q6" s="34">
        <f t="shared" si="3"/>
        <v>540</v>
      </c>
      <c r="R6" s="34">
        <f t="shared" si="3"/>
        <v>26952</v>
      </c>
      <c r="S6" s="34">
        <f t="shared" si="3"/>
        <v>721.42</v>
      </c>
      <c r="T6" s="34">
        <f t="shared" si="3"/>
        <v>37.36</v>
      </c>
      <c r="U6" s="34">
        <f t="shared" si="3"/>
        <v>74</v>
      </c>
      <c r="V6" s="34">
        <f t="shared" si="3"/>
        <v>0.4</v>
      </c>
      <c r="W6" s="34">
        <f t="shared" si="3"/>
        <v>185</v>
      </c>
      <c r="X6" s="35">
        <f>IF(X7="",NA(),X7)</f>
        <v>82.89</v>
      </c>
      <c r="Y6" s="35">
        <f t="shared" ref="Y6:AG6" si="4">IF(Y7="",NA(),Y7)</f>
        <v>81.650000000000006</v>
      </c>
      <c r="Z6" s="35">
        <f t="shared" si="4"/>
        <v>82.47</v>
      </c>
      <c r="AA6" s="35">
        <f t="shared" si="4"/>
        <v>72.14</v>
      </c>
      <c r="AB6" s="35">
        <f t="shared" si="4"/>
        <v>19.77</v>
      </c>
      <c r="AC6" s="35">
        <f t="shared" si="4"/>
        <v>77.19</v>
      </c>
      <c r="AD6" s="35">
        <f t="shared" si="4"/>
        <v>77.48</v>
      </c>
      <c r="AE6" s="35">
        <f t="shared" si="4"/>
        <v>76.02</v>
      </c>
      <c r="AF6" s="35">
        <f t="shared" si="4"/>
        <v>77.66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1257.68</v>
      </c>
      <c r="BF6" s="35">
        <f t="shared" ref="BF6:BN6" si="7">IF(BF7="",NA(),BF7)</f>
        <v>1163.6500000000001</v>
      </c>
      <c r="BG6" s="35">
        <f t="shared" si="7"/>
        <v>1128.74</v>
      </c>
      <c r="BH6" s="35">
        <f t="shared" si="7"/>
        <v>1219.2</v>
      </c>
      <c r="BI6" s="34">
        <f t="shared" si="7"/>
        <v>0</v>
      </c>
      <c r="BJ6" s="35">
        <f t="shared" si="7"/>
        <v>1326.51</v>
      </c>
      <c r="BK6" s="35">
        <f t="shared" si="7"/>
        <v>1285.3599999999999</v>
      </c>
      <c r="BL6" s="35">
        <f t="shared" si="7"/>
        <v>1246.73</v>
      </c>
      <c r="BM6" s="35">
        <f t="shared" si="7"/>
        <v>1281.51</v>
      </c>
      <c r="BN6" s="35">
        <f t="shared" si="7"/>
        <v>1302.33</v>
      </c>
      <c r="BO6" s="34" t="str">
        <f>IF(BO7="","",IF(BO7="-","【-】","【"&amp;SUBSTITUTE(TEXT(BO7,"#,##0.00"),"-","△")&amp;"】"))</f>
        <v>【1,141.75】</v>
      </c>
      <c r="BP6" s="35">
        <f>IF(BP7="",NA(),BP7)</f>
        <v>53.48</v>
      </c>
      <c r="BQ6" s="35">
        <f t="shared" ref="BQ6:BY6" si="8">IF(BQ7="",NA(),BQ7)</f>
        <v>51.08</v>
      </c>
      <c r="BR6" s="35">
        <f t="shared" si="8"/>
        <v>49.86</v>
      </c>
      <c r="BS6" s="35">
        <f t="shared" si="8"/>
        <v>46.19</v>
      </c>
      <c r="BT6" s="35">
        <f t="shared" si="8"/>
        <v>3.13</v>
      </c>
      <c r="BU6" s="35">
        <f t="shared" si="8"/>
        <v>54.4</v>
      </c>
      <c r="BV6" s="35">
        <f t="shared" si="8"/>
        <v>54.45</v>
      </c>
      <c r="BW6" s="35">
        <f t="shared" si="8"/>
        <v>54.33</v>
      </c>
      <c r="BX6" s="35">
        <f t="shared" si="8"/>
        <v>55.02</v>
      </c>
      <c r="BY6" s="35">
        <f t="shared" si="8"/>
        <v>40.89</v>
      </c>
      <c r="BZ6" s="34" t="str">
        <f>IF(BZ7="","",IF(BZ7="-","【-】","【"&amp;SUBSTITUTE(TEXT(BZ7,"#,##0.00"),"-","△")&amp;"】"))</f>
        <v>【54.93】</v>
      </c>
      <c r="CA6" s="35">
        <f>IF(CA7="",NA(),CA7)</f>
        <v>296.86</v>
      </c>
      <c r="CB6" s="35">
        <f t="shared" ref="CB6:CJ6" si="9">IF(CB7="",NA(),CB7)</f>
        <v>321.95</v>
      </c>
      <c r="CC6" s="35">
        <f t="shared" si="9"/>
        <v>331.71</v>
      </c>
      <c r="CD6" s="35">
        <f t="shared" si="9"/>
        <v>323.75</v>
      </c>
      <c r="CE6" s="35">
        <f t="shared" si="9"/>
        <v>437.95</v>
      </c>
      <c r="CF6" s="35">
        <f t="shared" si="9"/>
        <v>325.14</v>
      </c>
      <c r="CG6" s="35">
        <f t="shared" si="9"/>
        <v>332.75</v>
      </c>
      <c r="CH6" s="35">
        <f t="shared" si="9"/>
        <v>341.05</v>
      </c>
      <c r="CI6" s="35">
        <f t="shared" si="9"/>
        <v>330.62</v>
      </c>
      <c r="CJ6" s="35">
        <f t="shared" si="9"/>
        <v>383.2</v>
      </c>
      <c r="CK6" s="34" t="str">
        <f>IF(CK7="","",IF(CK7="-","【-】","【"&amp;SUBSTITUTE(TEXT(CK7,"#,##0.00"),"-","△")&amp;"】"))</f>
        <v>【292.18】</v>
      </c>
      <c r="CL6" s="35">
        <f>IF(CL7="",NA(),CL7)</f>
        <v>60.68</v>
      </c>
      <c r="CM6" s="35">
        <f t="shared" ref="CM6:CU6" si="10">IF(CM7="",NA(),CM7)</f>
        <v>61.46</v>
      </c>
      <c r="CN6" s="35">
        <f t="shared" si="10"/>
        <v>60.24</v>
      </c>
      <c r="CO6" s="35">
        <f t="shared" si="10"/>
        <v>59.6</v>
      </c>
      <c r="CP6" s="35">
        <f t="shared" si="10"/>
        <v>57.43</v>
      </c>
      <c r="CQ6" s="35">
        <f t="shared" si="10"/>
        <v>62.01</v>
      </c>
      <c r="CR6" s="35">
        <f t="shared" si="10"/>
        <v>60.68</v>
      </c>
      <c r="CS6" s="35">
        <f t="shared" si="10"/>
        <v>59.87</v>
      </c>
      <c r="CT6" s="35">
        <f t="shared" si="10"/>
        <v>59.59</v>
      </c>
      <c r="CU6" s="35">
        <f t="shared" si="10"/>
        <v>47.95</v>
      </c>
      <c r="CV6" s="34" t="str">
        <f>IF(CV7="","",IF(CV7="-","【-】","【"&amp;SUBSTITUTE(TEXT(CV7,"#,##0.00"),"-","△")&amp;"】"))</f>
        <v>【56.91】</v>
      </c>
      <c r="CW6" s="35">
        <f>IF(CW7="",NA(),CW7)</f>
        <v>82.4</v>
      </c>
      <c r="CX6" s="35">
        <f t="shared" ref="CX6:DF6" si="11">IF(CX7="",NA(),CX7)</f>
        <v>79.260000000000005</v>
      </c>
      <c r="CY6" s="35">
        <f t="shared" si="11"/>
        <v>79.59</v>
      </c>
      <c r="CZ6" s="35">
        <f t="shared" si="11"/>
        <v>81.260000000000005</v>
      </c>
      <c r="DA6" s="35">
        <f t="shared" si="11"/>
        <v>82.91</v>
      </c>
      <c r="DB6" s="35">
        <f t="shared" si="11"/>
        <v>75.8</v>
      </c>
      <c r="DC6" s="35">
        <f t="shared" si="11"/>
        <v>75.760000000000005</v>
      </c>
      <c r="DD6" s="35">
        <f t="shared" si="11"/>
        <v>75.48</v>
      </c>
      <c r="DE6" s="35">
        <f t="shared" si="11"/>
        <v>74.64</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1.27</v>
      </c>
      <c r="EF6" s="34">
        <f t="shared" si="14"/>
        <v>0</v>
      </c>
      <c r="EG6" s="34">
        <f t="shared" si="14"/>
        <v>0</v>
      </c>
      <c r="EH6" s="34">
        <f t="shared" si="14"/>
        <v>0</v>
      </c>
      <c r="EI6" s="35">
        <f t="shared" si="14"/>
        <v>0.64</v>
      </c>
      <c r="EJ6" s="35">
        <f t="shared" si="14"/>
        <v>0.55000000000000004</v>
      </c>
      <c r="EK6" s="35">
        <f t="shared" si="14"/>
        <v>0.54</v>
      </c>
      <c r="EL6" s="35">
        <f t="shared" si="14"/>
        <v>0.43</v>
      </c>
      <c r="EM6" s="35">
        <f t="shared" si="14"/>
        <v>0.56999999999999995</v>
      </c>
      <c r="EN6" s="34" t="str">
        <f>IF(EN7="","",IF(EN7="-","【-】","【"&amp;SUBSTITUTE(TEXT(EN7,"#,##0.00"),"-","△")&amp;"】"))</f>
        <v>【0.72】</v>
      </c>
    </row>
    <row r="7" spans="1:144" s="36" customFormat="1" x14ac:dyDescent="0.15">
      <c r="A7" s="28"/>
      <c r="B7" s="37">
        <v>2017</v>
      </c>
      <c r="C7" s="37">
        <v>362085</v>
      </c>
      <c r="D7" s="37">
        <v>47</v>
      </c>
      <c r="E7" s="37">
        <v>1</v>
      </c>
      <c r="F7" s="37">
        <v>0</v>
      </c>
      <c r="G7" s="37">
        <v>0</v>
      </c>
      <c r="H7" s="37" t="s">
        <v>108</v>
      </c>
      <c r="I7" s="37" t="s">
        <v>109</v>
      </c>
      <c r="J7" s="37" t="s">
        <v>110</v>
      </c>
      <c r="K7" s="37" t="s">
        <v>111</v>
      </c>
      <c r="L7" s="37" t="s">
        <v>112</v>
      </c>
      <c r="M7" s="37" t="s">
        <v>113</v>
      </c>
      <c r="N7" s="38" t="s">
        <v>114</v>
      </c>
      <c r="O7" s="38" t="s">
        <v>115</v>
      </c>
      <c r="P7" s="38">
        <v>46.54</v>
      </c>
      <c r="Q7" s="38">
        <v>540</v>
      </c>
      <c r="R7" s="38">
        <v>26952</v>
      </c>
      <c r="S7" s="38">
        <v>721.42</v>
      </c>
      <c r="T7" s="38">
        <v>37.36</v>
      </c>
      <c r="U7" s="38">
        <v>74</v>
      </c>
      <c r="V7" s="38">
        <v>0.4</v>
      </c>
      <c r="W7" s="38">
        <v>185</v>
      </c>
      <c r="X7" s="38">
        <v>82.89</v>
      </c>
      <c r="Y7" s="38">
        <v>81.650000000000006</v>
      </c>
      <c r="Z7" s="38">
        <v>82.47</v>
      </c>
      <c r="AA7" s="38">
        <v>72.14</v>
      </c>
      <c r="AB7" s="38">
        <v>19.77</v>
      </c>
      <c r="AC7" s="38">
        <v>77.19</v>
      </c>
      <c r="AD7" s="38">
        <v>77.48</v>
      </c>
      <c r="AE7" s="38">
        <v>76.02</v>
      </c>
      <c r="AF7" s="38">
        <v>77.66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1257.68</v>
      </c>
      <c r="BF7" s="38">
        <v>1163.6500000000001</v>
      </c>
      <c r="BG7" s="38">
        <v>1128.74</v>
      </c>
      <c r="BH7" s="38">
        <v>1219.2</v>
      </c>
      <c r="BI7" s="38">
        <v>0</v>
      </c>
      <c r="BJ7" s="38">
        <v>1326.51</v>
      </c>
      <c r="BK7" s="38">
        <v>1285.3599999999999</v>
      </c>
      <c r="BL7" s="38">
        <v>1246.73</v>
      </c>
      <c r="BM7" s="38">
        <v>1281.51</v>
      </c>
      <c r="BN7" s="38">
        <v>1302.33</v>
      </c>
      <c r="BO7" s="38">
        <v>1141.75</v>
      </c>
      <c r="BP7" s="38">
        <v>53.48</v>
      </c>
      <c r="BQ7" s="38">
        <v>51.08</v>
      </c>
      <c r="BR7" s="38">
        <v>49.86</v>
      </c>
      <c r="BS7" s="38">
        <v>46.19</v>
      </c>
      <c r="BT7" s="38">
        <v>3.13</v>
      </c>
      <c r="BU7" s="38">
        <v>54.4</v>
      </c>
      <c r="BV7" s="38">
        <v>54.45</v>
      </c>
      <c r="BW7" s="38">
        <v>54.33</v>
      </c>
      <c r="BX7" s="38">
        <v>55.02</v>
      </c>
      <c r="BY7" s="38">
        <v>40.89</v>
      </c>
      <c r="BZ7" s="38">
        <v>54.93</v>
      </c>
      <c r="CA7" s="38">
        <v>296.86</v>
      </c>
      <c r="CB7" s="38">
        <v>321.95</v>
      </c>
      <c r="CC7" s="38">
        <v>331.71</v>
      </c>
      <c r="CD7" s="38">
        <v>323.75</v>
      </c>
      <c r="CE7" s="38">
        <v>437.95</v>
      </c>
      <c r="CF7" s="38">
        <v>325.14</v>
      </c>
      <c r="CG7" s="38">
        <v>332.75</v>
      </c>
      <c r="CH7" s="38">
        <v>341.05</v>
      </c>
      <c r="CI7" s="38">
        <v>330.62</v>
      </c>
      <c r="CJ7" s="38">
        <v>383.2</v>
      </c>
      <c r="CK7" s="38">
        <v>292.18</v>
      </c>
      <c r="CL7" s="38">
        <v>60.68</v>
      </c>
      <c r="CM7" s="38">
        <v>61.46</v>
      </c>
      <c r="CN7" s="38">
        <v>60.24</v>
      </c>
      <c r="CO7" s="38">
        <v>59.6</v>
      </c>
      <c r="CP7" s="38">
        <v>57.43</v>
      </c>
      <c r="CQ7" s="38">
        <v>62.01</v>
      </c>
      <c r="CR7" s="38">
        <v>60.68</v>
      </c>
      <c r="CS7" s="38">
        <v>59.87</v>
      </c>
      <c r="CT7" s="38">
        <v>59.59</v>
      </c>
      <c r="CU7" s="38">
        <v>47.95</v>
      </c>
      <c r="CV7" s="38">
        <v>56.91</v>
      </c>
      <c r="CW7" s="38">
        <v>82.4</v>
      </c>
      <c r="CX7" s="38">
        <v>79.260000000000005</v>
      </c>
      <c r="CY7" s="38">
        <v>79.59</v>
      </c>
      <c r="CZ7" s="38">
        <v>81.260000000000005</v>
      </c>
      <c r="DA7" s="38">
        <v>82.91</v>
      </c>
      <c r="DB7" s="38">
        <v>75.8</v>
      </c>
      <c r="DC7" s="38">
        <v>75.760000000000005</v>
      </c>
      <c r="DD7" s="38">
        <v>75.48</v>
      </c>
      <c r="DE7" s="38">
        <v>74.64</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1.27</v>
      </c>
      <c r="EF7" s="38">
        <v>0</v>
      </c>
      <c r="EG7" s="38">
        <v>0</v>
      </c>
      <c r="EH7" s="38">
        <v>0</v>
      </c>
      <c r="EI7" s="38">
        <v>0.64</v>
      </c>
      <c r="EJ7" s="38">
        <v>0.55000000000000004</v>
      </c>
      <c r="EK7" s="38">
        <v>0.54</v>
      </c>
      <c r="EL7" s="38">
        <v>0.43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2018-12-03T08:45:08Z</dcterms:created>
  <dcterms:modified xsi:type="dcterms:W3CDTF">2019-01-30T00:57:35Z</dcterms:modified>
  <cp:category/>
</cp:coreProperties>
</file>