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平成30年度下水道\総務課調査物等\公営企業に係る経営比較分析表(平成２９年度決算）の分析等について\"/>
    </mc:Choice>
  </mc:AlternateContent>
  <workbookProtection workbookAlgorithmName="SHA-512" workbookHashValue="wBk+ArxtnPvOUBk7tYBEgAK3me8OLBtbJ3YViOhs0cLYW2lZyGovpwxbw9bTRBOya7gl9Kkxophl9+4dq9q1Wg==" workbookSaltValue="1XcqT5ofy1dDzbbLq32bLQ==" workbookSpinCount="100000" lockStructure="1"/>
  <bookViews>
    <workbookView xWindow="0" yWindow="0" windowWidth="28800" windowHeight="1245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<sst xmlns="http://schemas.openxmlformats.org/spreadsheetml/2006/main" count="240" uniqueCount="126">
  <si>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</si>
  <si>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</si>
  <si>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</si>
  <si>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</si>
  <si>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</si>
  <si>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</si>
  <si>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</si>
  <si>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</si>
  <si>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</si>
  <si>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</si>
  <si>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</si>
  <si>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</si>
  <si>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</si>
  <si>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</si>
  <si>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</si>
  <si>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</si>
  <si>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</si>
  <si>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</si>
  <si>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</si>
  <si>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</si>
  <si>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</si>
  <si>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</si>
  <si>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</si>
  <si>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</si>
  <si>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</si>
  <si>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</si>
  <si>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</si>
  <si>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</si>
  <si>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</si>
  <si>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</si>
  <si>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</si>
  <si>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</si>
  <si>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</si>
  <si>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</si>
  <si>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</si>
  <si>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</si>
  <si>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</si>
  <si>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</si>
  <si>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</si>
  <si>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</si>
  <si>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</si>
  <si>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</si>
  <si>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</si>
  <si>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</si>
  <si>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</si>
  <si>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</si>
  <si>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</si>
  <si>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</si>
  <si>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</si>
  <si>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</si>
  <si>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</si>
  <si>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</si>
  <si>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</si>
  <si>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</si>
  <si>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</si>
  <si>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</si>
  <si>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</si>
  <si>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</si>
  <si>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</si>
  <si>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</si>
  <si>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</si>
  <si>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</si>
  <si>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</si>
  <si>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</si>
  <si>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</si>
  <si>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</si>
  <si>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</si>
  <si>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</si>
  <si>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</si>
  <si>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</si>
  <si>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</si>
  <si>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</si>
  <si>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</si>
  <si>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</si>
  <si>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</si>
  <si>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</si>
  <si>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</si>
  <si>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</si>
  <si>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</si>
  <si>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</si>
  <si>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</si>
  <si>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</si>
  <si>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</si>
  <si>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</si>
  <si>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</si>
  <si>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</si>
  <si>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</si>
  <si>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</si>
  <si>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</si>
  <si>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</si>
  <si>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</si>
  <si>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</si>
  <si>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</si>
  <si>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</si>
  <si>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</si>
  <si>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</si>
  <si>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</si>
  <si>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</si>
  <si>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</si>
  <si>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</si>
  <si>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</si>
  <si>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</si>
  <si>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</si>
  <si>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</si>
  <si>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</si>
  <si>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</si>
  <si>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</si>
  <si>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</si>
  <si>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</si>
  <si>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</si>
  <si>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つるぎ町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</si>
  <si>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</si>
  <si>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</si>
  <si>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</si>
  <si>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</si>
  <si>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</si>
  <si>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</si>
  <si>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</si>
  <si>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</si>
  <si>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</si>
  <si>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</si>
  <si>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</si>
  <si>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</si>
  <si>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・平成24年度に面整備が完了し、以降は各数値はほぼ横ばいで推移している。
・水洗化率も変動無く、今後も大幅な増加は見られない。
・経費回収率は平均よりやや上回っているが、今後使用料収入の増加に努める必要がある。</t>
    <rPh sb="1" eb="3">
      <t>ヘイセイ</t>
    </rPh>
    <rPh sb="5" eb="7">
      <t>ネンド</t>
    </rPh>
    <rPh sb="8" eb="9">
      <t>メン</t>
    </rPh>
    <rPh sb="9" eb="11">
      <t>セイビ</t>
    </rPh>
    <rPh sb="12" eb="14">
      <t>カンリョウ</t>
    </rPh>
    <rPh sb="16" eb="18">
      <t>イコウ</t>
    </rPh>
    <rPh sb="19" eb="22">
      <t>カクスウチ</t>
    </rPh>
    <rPh sb="25" eb="26">
      <t>ヨコ</t>
    </rPh>
    <rPh sb="29" eb="31">
      <t>スイイ</t>
    </rPh>
    <rPh sb="38" eb="41">
      <t>スイセンカ</t>
    </rPh>
    <rPh sb="41" eb="42">
      <t>リツ</t>
    </rPh>
    <rPh sb="43" eb="45">
      <t>ヘンドウ</t>
    </rPh>
    <rPh sb="45" eb="46">
      <t>ナ</t>
    </rPh>
    <rPh sb="48" eb="50">
      <t>コンゴ</t>
    </rPh>
    <rPh sb="51" eb="53">
      <t>オオハバ</t>
    </rPh>
    <rPh sb="54" eb="56">
      <t>ゾウカ</t>
    </rPh>
    <rPh sb="57" eb="58">
      <t>ミ</t>
    </rPh>
    <rPh sb="65" eb="67">
      <t>ケイヒ</t>
    </rPh>
    <rPh sb="67" eb="70">
      <t>カイシュウリツ</t>
    </rPh>
    <rPh sb="71" eb="73">
      <t>ヘイキン</t>
    </rPh>
    <rPh sb="77" eb="79">
      <t>ウワマワ</t>
    </rPh>
    <rPh sb="85" eb="87">
      <t>コンゴ</t>
    </rPh>
    <rPh sb="87" eb="90">
      <t>シヨウリョウ</t>
    </rPh>
    <rPh sb="90" eb="92">
      <t>シュウニュウ</t>
    </rPh>
    <rPh sb="93" eb="95">
      <t>ゾウカ</t>
    </rPh>
    <rPh sb="96" eb="97">
      <t>ツト</t>
    </rPh>
    <rPh sb="99" eb="101">
      <t>ヒツヨウ</t>
    </rPh>
    <phoneticPr fontId="15"/>
  </si>
  <si>
    <t>・供用開始（平成21年度）後間もないため、現段階において老朽化は見受けられない。</t>
    <rPh sb="1" eb="3">
      <t>キョウヨウ</t>
    </rPh>
    <rPh sb="3" eb="5">
      <t>カイシ</t>
    </rPh>
    <rPh sb="6" eb="8">
      <t>ヘイセイ</t>
    </rPh>
    <rPh sb="10" eb="12">
      <t>ネンド</t>
    </rPh>
    <rPh sb="13" eb="14">
      <t>ゴ</t>
    </rPh>
    <rPh sb="14" eb="15">
      <t>マ</t>
    </rPh>
    <rPh sb="21" eb="24">
      <t>ゲンダンカイ</t>
    </rPh>
    <rPh sb="28" eb="31">
      <t>ロウキュウカ</t>
    </rPh>
    <rPh sb="32" eb="34">
      <t>ミウ</t>
    </rPh>
    <phoneticPr fontId="15"/>
  </si>
  <si>
    <t>・面整備が完了しており、大幅な収入増が見込めないため、以下の2点に重点をおく。
１．未接続世帯に対し、個別訪問など水洗化普及活動の徹底による有収水量の確保。
２．滞納世帯に対してより一層の徴収整理による料金収入の確保。
・将来的な施設の老朽化や人口減少対策として、加入促進等による料金収入の確保、施設の中･長期計画の策定による維持管理の効率化を図る。また、料金改定の検討も必要となる。</t>
    <rPh sb="1" eb="2">
      <t>メン</t>
    </rPh>
    <rPh sb="2" eb="4">
      <t>セイビ</t>
    </rPh>
    <rPh sb="5" eb="7">
      <t>カンリョウ</t>
    </rPh>
    <rPh sb="12" eb="14">
      <t>オオハバ</t>
    </rPh>
    <rPh sb="15" eb="18">
      <t>シュウニュウゾウ</t>
    </rPh>
    <rPh sb="19" eb="21">
      <t>ミコ</t>
    </rPh>
    <rPh sb="27" eb="29">
      <t>イカ</t>
    </rPh>
    <rPh sb="31" eb="32">
      <t>テン</t>
    </rPh>
    <rPh sb="33" eb="35">
      <t>ジュウテン</t>
    </rPh>
    <rPh sb="42" eb="45">
      <t>ミセツゾク</t>
    </rPh>
    <rPh sb="45" eb="47">
      <t>セタイ</t>
    </rPh>
    <rPh sb="48" eb="49">
      <t>タイ</t>
    </rPh>
    <rPh sb="51" eb="53">
      <t>コベツ</t>
    </rPh>
    <rPh sb="53" eb="55">
      <t>ホウモン</t>
    </rPh>
    <rPh sb="57" eb="60">
      <t>スイセンカ</t>
    </rPh>
    <rPh sb="60" eb="62">
      <t>フキュウ</t>
    </rPh>
    <rPh sb="62" eb="64">
      <t>カツドウ</t>
    </rPh>
    <rPh sb="65" eb="67">
      <t>テッテイ</t>
    </rPh>
    <rPh sb="70" eb="71">
      <t>ユウ</t>
    </rPh>
    <rPh sb="71" eb="72">
      <t>シュウ</t>
    </rPh>
    <rPh sb="72" eb="74">
      <t>スイリョウ</t>
    </rPh>
    <rPh sb="75" eb="77">
      <t>カクホ</t>
    </rPh>
    <rPh sb="81" eb="83">
      <t>タイノウ</t>
    </rPh>
    <rPh sb="83" eb="85">
      <t>セタイ</t>
    </rPh>
    <rPh sb="86" eb="87">
      <t>タイ</t>
    </rPh>
    <rPh sb="91" eb="93">
      <t>イッソウ</t>
    </rPh>
    <rPh sb="94" eb="96">
      <t>チョウシュウ</t>
    </rPh>
    <rPh sb="96" eb="98">
      <t>セイリ</t>
    </rPh>
    <rPh sb="101" eb="103">
      <t>リョウキン</t>
    </rPh>
    <rPh sb="103" eb="105">
      <t>シュウニュウ</t>
    </rPh>
    <rPh sb="106" eb="108">
      <t>カクホ</t>
    </rPh>
    <rPh sb="112" eb="115">
      <t>ショウライテキ</t>
    </rPh>
    <rPh sb="116" eb="118">
      <t>シセツ</t>
    </rPh>
    <rPh sb="119" eb="122">
      <t>ロウキュウカ</t>
    </rPh>
    <rPh sb="123" eb="125">
      <t>ジンコウ</t>
    </rPh>
    <rPh sb="125" eb="127">
      <t>ゲンショウ</t>
    </rPh>
    <rPh sb="127" eb="129">
      <t>タイサク</t>
    </rPh>
    <rPh sb="133" eb="135">
      <t>カニュウ</t>
    </rPh>
    <rPh sb="135" eb="137">
      <t>ソクシン</t>
    </rPh>
    <rPh sb="137" eb="138">
      <t>トウ</t>
    </rPh>
    <rPh sb="141" eb="143">
      <t>リョウキン</t>
    </rPh>
    <rPh sb="143" eb="145">
      <t>シュウニュウ</t>
    </rPh>
    <rPh sb="146" eb="148">
      <t>カクホ</t>
    </rPh>
    <rPh sb="149" eb="151">
      <t>シセツ</t>
    </rPh>
    <rPh sb="152" eb="153">
      <t>チュウ</t>
    </rPh>
    <rPh sb="164" eb="166">
      <t>イジ</t>
    </rPh>
    <rPh sb="166" eb="168">
      <t>カンリ</t>
    </rPh>
    <rPh sb="169" eb="172">
      <t>コウリツカ</t>
    </rPh>
    <rPh sb="173" eb="174">
      <t>ハカ</t>
    </rPh>
    <rPh sb="179" eb="181">
      <t>リョウキン</t>
    </rPh>
    <rPh sb="181" eb="183">
      <t>カイテイ</t>
    </rPh>
    <rPh sb="184" eb="186">
      <t>ケントウ</t>
    </rPh>
    <rPh sb="187" eb="189">
      <t>ヒツヨウ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</si>
</sst>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6E-4689-B626-B151819DA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227312"/>
        <c:axId val="24392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0.26</c:v>
                </c:pt>
                <c:pt idx="3">
                  <c:v>0.13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6E-4689-B626-B151819DA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27312"/>
        <c:axId val="243920576"/>
      </c:lineChart>
      <c:dateAx>
        <c:axId val="14722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920576"/>
        <c:crosses val="autoZero"/>
        <c:auto val="1"/>
        <c:lblOffset val="100"/>
        <c:baseTimeUnit val="years"/>
      </c:dateAx>
      <c:valAx>
        <c:axId val="24392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22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42.59</c:v>
                </c:pt>
                <c:pt idx="1">
                  <c:v>42.71</c:v>
                </c:pt>
                <c:pt idx="2">
                  <c:v>41.65</c:v>
                </c:pt>
                <c:pt idx="3">
                  <c:v>42</c:v>
                </c:pt>
                <c:pt idx="4">
                  <c:v>42.12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3C-4040-899C-9F2AEECE4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866848"/>
        <c:axId val="244867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36.200000000000003</c:v>
                </c:pt>
                <c:pt idx="1">
                  <c:v>34.74</c:v>
                </c:pt>
                <c:pt idx="2">
                  <c:v>36.65</c:v>
                </c:pt>
                <c:pt idx="3">
                  <c:v>37.72</c:v>
                </c:pt>
                <c:pt idx="4">
                  <c:v>37.08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3C-4040-899C-9F2AEECE4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866848"/>
        <c:axId val="244867240"/>
      </c:lineChart>
      <c:dateAx>
        <c:axId val="24486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867240"/>
        <c:crosses val="autoZero"/>
        <c:auto val="1"/>
        <c:lblOffset val="100"/>
        <c:baseTimeUnit val="years"/>
      </c:dateAx>
      <c:valAx>
        <c:axId val="244867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86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83.04</c:v>
                </c:pt>
                <c:pt idx="1">
                  <c:v>83.99</c:v>
                </c:pt>
                <c:pt idx="2">
                  <c:v>84.34</c:v>
                </c:pt>
                <c:pt idx="3">
                  <c:v>84.13</c:v>
                </c:pt>
                <c:pt idx="4">
                  <c:v>84.82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C0-436B-9345-4F7C52C95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868416"/>
        <c:axId val="244868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70.14</c:v>
                </c:pt>
                <c:pt idx="2">
                  <c:v>68.83</c:v>
                </c:pt>
                <c:pt idx="3">
                  <c:v>68.459999999999994</c:v>
                </c:pt>
                <c:pt idx="4">
                  <c:v>67.22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C0-436B-9345-4F7C52C95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868416"/>
        <c:axId val="244868808"/>
      </c:lineChart>
      <c:dateAx>
        <c:axId val="24486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868808"/>
        <c:crosses val="autoZero"/>
        <c:auto val="1"/>
        <c:lblOffset val="100"/>
        <c:baseTimeUnit val="years"/>
      </c:dateAx>
      <c:valAx>
        <c:axId val="244868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86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95.47</c:v>
                </c:pt>
                <c:pt idx="1">
                  <c:v>95.58</c:v>
                </c:pt>
                <c:pt idx="2">
                  <c:v>100.37</c:v>
                </c:pt>
                <c:pt idx="3">
                  <c:v>100.04</c:v>
                </c:pt>
                <c:pt idx="4">
                  <c:v>99.58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0-482D-8E14-022ED7CA1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21752"/>
        <c:axId val="24392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C0-482D-8E14-022ED7CA1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21752"/>
        <c:axId val="243922144"/>
      </c:lineChart>
      <c:dateAx>
        <c:axId val="243921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922144"/>
        <c:crosses val="autoZero"/>
        <c:auto val="1"/>
        <c:lblOffset val="100"/>
        <c:baseTimeUnit val="years"/>
      </c:dateAx>
      <c:valAx>
        <c:axId val="24392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3921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E4-43EF-AEC5-F32849366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23320"/>
        <c:axId val="24392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E4-43EF-AEC5-F32849366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23320"/>
        <c:axId val="243923712"/>
      </c:lineChart>
      <c:dateAx>
        <c:axId val="243923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923712"/>
        <c:crosses val="autoZero"/>
        <c:auto val="1"/>
        <c:lblOffset val="100"/>
        <c:baseTimeUnit val="years"/>
      </c:dateAx>
      <c:valAx>
        <c:axId val="24392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3923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C6-47E0-8C95-652A03817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068208"/>
        <c:axId val="244068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C6-47E0-8C95-652A03817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068208"/>
        <c:axId val="244068600"/>
      </c:lineChart>
      <c:dateAx>
        <c:axId val="24406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068600"/>
        <c:crosses val="autoZero"/>
        <c:auto val="1"/>
        <c:lblOffset val="100"/>
        <c:baseTimeUnit val="years"/>
      </c:dateAx>
      <c:valAx>
        <c:axId val="244068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06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B5-4472-819A-9EA5D1FE1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496552"/>
        <c:axId val="24449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B5-4472-819A-9EA5D1FE1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496552"/>
        <c:axId val="244496944"/>
      </c:lineChart>
      <c:dateAx>
        <c:axId val="244496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496944"/>
        <c:crosses val="autoZero"/>
        <c:auto val="1"/>
        <c:lblOffset val="100"/>
        <c:baseTimeUnit val="years"/>
      </c:dateAx>
      <c:valAx>
        <c:axId val="24449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496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0-4FD4-A7EB-3517E2D45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498120"/>
        <c:axId val="24449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10-4FD4-A7EB-3517E2D45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498120"/>
        <c:axId val="244498512"/>
      </c:lineChart>
      <c:dateAx>
        <c:axId val="244498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498512"/>
        <c:crosses val="autoZero"/>
        <c:auto val="1"/>
        <c:lblOffset val="100"/>
        <c:baseTimeUnit val="years"/>
      </c:dateAx>
      <c:valAx>
        <c:axId val="24449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498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2340.42</c:v>
                </c:pt>
                <c:pt idx="3" formatCode="#,##0.00;&quot;△&quot;#,##0.00;&quot;-&quot;">
                  <c:v>2375.23</c:v>
                </c:pt>
                <c:pt idx="4" formatCode="#,##0.00;&quot;△&quot;#,##0.00;&quot;-&quot;">
                  <c:v>4326.28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A6-4E5B-8CDE-8413AFF89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499688"/>
        <c:axId val="24450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1554.05</c:v>
                </c:pt>
                <c:pt idx="1">
                  <c:v>1671.86</c:v>
                </c:pt>
                <c:pt idx="2">
                  <c:v>1673.47</c:v>
                </c:pt>
                <c:pt idx="3">
                  <c:v>1592.72</c:v>
                </c:pt>
                <c:pt idx="4">
                  <c:v>1223.96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A6-4E5B-8CDE-8413AFF89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499688"/>
        <c:axId val="244500080"/>
      </c:lineChart>
      <c:dateAx>
        <c:axId val="244499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500080"/>
        <c:crosses val="autoZero"/>
        <c:auto val="1"/>
        <c:lblOffset val="100"/>
        <c:baseTimeUnit val="years"/>
      </c:dateAx>
      <c:valAx>
        <c:axId val="24450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499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69.209999999999994</c:v>
                </c:pt>
                <c:pt idx="1">
                  <c:v>76.95</c:v>
                </c:pt>
                <c:pt idx="2">
                  <c:v>55.96</c:v>
                </c:pt>
                <c:pt idx="3">
                  <c:v>76.510000000000005</c:v>
                </c:pt>
                <c:pt idx="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3A-41F9-AC3F-93FC1FE3D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601936"/>
        <c:axId val="244602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50.54</c:v>
                </c:pt>
                <c:pt idx="2">
                  <c:v>49.22</c:v>
                </c:pt>
                <c:pt idx="3">
                  <c:v>53.7</c:v>
                </c:pt>
                <c:pt idx="4">
                  <c:v>61.54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3A-41F9-AC3F-93FC1FE3D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01936"/>
        <c:axId val="244602328"/>
      </c:lineChart>
      <c:dateAx>
        <c:axId val="24460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602328"/>
        <c:crosses val="autoZero"/>
        <c:auto val="1"/>
        <c:lblOffset val="100"/>
        <c:baseTimeUnit val="years"/>
      </c:dateAx>
      <c:valAx>
        <c:axId val="244602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60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164.08</c:v>
                </c:pt>
                <c:pt idx="1">
                  <c:v>153.41</c:v>
                </c:pt>
                <c:pt idx="2">
                  <c:v>211.72</c:v>
                </c:pt>
                <c:pt idx="3">
                  <c:v>152.80000000000001</c:v>
                </c:pt>
                <c:pt idx="4">
                  <c:v>153.9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8D-44B8-A298-2A2E8BC2C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603504"/>
        <c:axId val="244603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299.39</c:v>
                </c:pt>
                <c:pt idx="1">
                  <c:v>320.36</c:v>
                </c:pt>
                <c:pt idx="2">
                  <c:v>332.02</c:v>
                </c:pt>
                <c:pt idx="3">
                  <c:v>300.35000000000002</c:v>
                </c:pt>
                <c:pt idx="4">
                  <c:v>267.86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8D-44B8-A298-2A2E8BC2C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03504"/>
        <c:axId val="244603896"/>
      </c:lineChart>
      <c:dateAx>
        <c:axId val="24460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603896"/>
        <c:crosses val="autoZero"/>
        <c:auto val="1"/>
        <c:lblOffset val="100"/>
        <c:baseTimeUnit val="years"/>
      </c:dateAx>
      <c:valAx>
        <c:axId val="244603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60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L1" zoomScaleNormal="10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68" t="str">
        <f>データ!H6</f>
        <v>徳島県　つるぎ町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3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D3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62">
        <f>データ!S6</f>
        <v>9308</v>
      </c>
      <c r="AM8" s="62"/>
      <c r="AN8" s="62"/>
      <c r="AO8" s="62"/>
      <c r="AP8" s="62"/>
      <c r="AQ8" s="62"/>
      <c r="AR8" s="62"/>
      <c r="AS8" s="62"/>
      <c r="AT8" s="61">
        <f>データ!T6</f>
        <v>194.84</v>
      </c>
      <c r="AU8" s="61"/>
      <c r="AV8" s="61"/>
      <c r="AW8" s="61"/>
      <c r="AX8" s="61"/>
      <c r="AY8" s="61"/>
      <c r="AZ8" s="61"/>
      <c r="BA8" s="61"/>
      <c r="BB8" s="61">
        <f>データ!U6</f>
        <v>47.77</v>
      </c>
      <c r="BC8" s="61"/>
      <c r="BD8" s="61"/>
      <c r="BE8" s="61"/>
      <c r="BF8" s="61"/>
      <c r="BG8" s="61"/>
      <c r="BH8" s="61"/>
      <c r="BI8" s="61"/>
      <c r="BJ8" s="3"/>
      <c r="BK8" s="3"/>
      <c r="BL8" s="63" t="s">
        <v>10</v>
      </c>
      <c r="BM8" s="64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58" t="s">
        <v>16</v>
      </c>
      <c r="AE9" s="58"/>
      <c r="AF9" s="58"/>
      <c r="AG9" s="58"/>
      <c r="AH9" s="58"/>
      <c r="AI9" s="58"/>
      <c r="AJ9" s="58"/>
      <c r="AK9" s="3"/>
      <c r="AL9" s="58" t="s">
        <v>17</v>
      </c>
      <c r="AM9" s="58"/>
      <c r="AN9" s="58"/>
      <c r="AO9" s="58"/>
      <c r="AP9" s="58"/>
      <c r="AQ9" s="58"/>
      <c r="AR9" s="58"/>
      <c r="AS9" s="58"/>
      <c r="AT9" s="58" t="s">
        <v>18</v>
      </c>
      <c r="AU9" s="58"/>
      <c r="AV9" s="58"/>
      <c r="AW9" s="58"/>
      <c r="AX9" s="58"/>
      <c r="AY9" s="58"/>
      <c r="AZ9" s="58"/>
      <c r="BA9" s="58"/>
      <c r="BB9" s="58" t="s">
        <v>19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20</v>
      </c>
      <c r="BM9" s="60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1" t="str">
        <f>データ!N6</f>
        <v>-</v>
      </c>
      <c r="C10" s="61"/>
      <c r="D10" s="61"/>
      <c r="E10" s="61"/>
      <c r="F10" s="61"/>
      <c r="G10" s="61"/>
      <c r="H10" s="61"/>
      <c r="I10" s="61" t="str">
        <f>データ!O6</f>
        <v>該当数値なし</v>
      </c>
      <c r="J10" s="61"/>
      <c r="K10" s="61"/>
      <c r="L10" s="61"/>
      <c r="M10" s="61"/>
      <c r="N10" s="61"/>
      <c r="O10" s="61"/>
      <c r="P10" s="61">
        <f>データ!P6</f>
        <v>23.78</v>
      </c>
      <c r="Q10" s="61"/>
      <c r="R10" s="61"/>
      <c r="S10" s="61"/>
      <c r="T10" s="61"/>
      <c r="U10" s="61"/>
      <c r="V10" s="61"/>
      <c r="W10" s="61">
        <f>データ!Q6</f>
        <v>101.73</v>
      </c>
      <c r="X10" s="61"/>
      <c r="Y10" s="61"/>
      <c r="Z10" s="61"/>
      <c r="AA10" s="61"/>
      <c r="AB10" s="61"/>
      <c r="AC10" s="61"/>
      <c r="AD10" s="62">
        <f>データ!R6</f>
        <v>2800</v>
      </c>
      <c r="AE10" s="62"/>
      <c r="AF10" s="62"/>
      <c r="AG10" s="62"/>
      <c r="AH10" s="62"/>
      <c r="AI10" s="62"/>
      <c r="AJ10" s="62"/>
      <c r="AK10" s="2"/>
      <c r="AL10" s="62">
        <f>データ!V6</f>
        <v>2181</v>
      </c>
      <c r="AM10" s="62"/>
      <c r="AN10" s="62"/>
      <c r="AO10" s="62"/>
      <c r="AP10" s="62"/>
      <c r="AQ10" s="62"/>
      <c r="AR10" s="62"/>
      <c r="AS10" s="62"/>
      <c r="AT10" s="61">
        <f>データ!W6</f>
        <v>0.89</v>
      </c>
      <c r="AU10" s="61"/>
      <c r="AV10" s="61"/>
      <c r="AW10" s="61"/>
      <c r="AX10" s="61"/>
      <c r="AY10" s="61"/>
      <c r="AZ10" s="61"/>
      <c r="BA10" s="61"/>
      <c r="BB10" s="61">
        <f>データ!X6</f>
        <v>2450.56</v>
      </c>
      <c r="BC10" s="61"/>
      <c r="BD10" s="61"/>
      <c r="BE10" s="61"/>
      <c r="BF10" s="61"/>
      <c r="BG10" s="61"/>
      <c r="BH10" s="61"/>
      <c r="BI10" s="61"/>
      <c r="BJ10" s="2"/>
      <c r="BK10" s="2"/>
      <c r="BL10" s="51" t="s">
        <v>22</v>
      </c>
      <c r="BM10" s="52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7" t="s">
        <v>123</v>
      </c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7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7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7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7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7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7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7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7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7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7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7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7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7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7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7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7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7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9"/>
    </row>
    <row r="34" spans="1:78" ht="13.5" customHeight="1">
      <c r="A34" s="2"/>
      <c r="B34" s="16"/>
      <c r="C34" s="47" t="s">
        <v>27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19"/>
      <c r="R34" s="47" t="s">
        <v>28</v>
      </c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19"/>
      <c r="AG34" s="47" t="s">
        <v>29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19"/>
      <c r="AV34" s="47" t="s">
        <v>30</v>
      </c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18"/>
      <c r="BK34" s="2"/>
      <c r="BL34" s="77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9"/>
    </row>
    <row r="35" spans="1:78" ht="13.5" customHeight="1">
      <c r="A35" s="2"/>
      <c r="B35" s="1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19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19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19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18"/>
      <c r="BK35" s="2"/>
      <c r="BL35" s="77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7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7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7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7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7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7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7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7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0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7" t="s">
        <v>124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7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7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7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7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7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7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7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7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9"/>
    </row>
    <row r="56" spans="1:78" ht="13.5" customHeight="1">
      <c r="A56" s="2"/>
      <c r="B56" s="16"/>
      <c r="C56" s="47" t="s">
        <v>32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19"/>
      <c r="R56" s="47" t="s">
        <v>33</v>
      </c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19"/>
      <c r="AG56" s="47" t="s">
        <v>34</v>
      </c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19"/>
      <c r="AV56" s="47" t="s">
        <v>35</v>
      </c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18"/>
      <c r="BK56" s="2"/>
      <c r="BL56" s="77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9"/>
    </row>
    <row r="57" spans="1:78" ht="13.5" customHeight="1">
      <c r="A57" s="2"/>
      <c r="B57" s="1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19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19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19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18"/>
      <c r="BK57" s="2"/>
      <c r="BL57" s="77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7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7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9"/>
    </row>
    <row r="60" spans="1:78" ht="13.5" customHeight="1">
      <c r="A60" s="2"/>
      <c r="B60" s="48" t="s">
        <v>36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77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9"/>
    </row>
    <row r="61" spans="1:78" ht="13.5" customHeight="1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77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7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0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7" t="s">
        <v>125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7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7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7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7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7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7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7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7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7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7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7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7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9"/>
    </row>
    <row r="79" spans="1:78" ht="13.5" customHeight="1">
      <c r="A79" s="2"/>
      <c r="B79" s="16"/>
      <c r="C79" s="47" t="s">
        <v>38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19"/>
      <c r="V79" s="19"/>
      <c r="W79" s="47" t="s">
        <v>39</v>
      </c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19"/>
      <c r="AP79" s="19"/>
      <c r="AQ79" s="47" t="s">
        <v>40</v>
      </c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17"/>
      <c r="BJ79" s="18"/>
      <c r="BK79" s="2"/>
      <c r="BL79" s="77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9"/>
    </row>
    <row r="80" spans="1:78" ht="13.5" customHeight="1">
      <c r="A80" s="2"/>
      <c r="B80" s="16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19"/>
      <c r="V80" s="19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19"/>
      <c r="AP80" s="19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17"/>
      <c r="BJ80" s="18"/>
      <c r="BK80" s="2"/>
      <c r="BL80" s="77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7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0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2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56</v>
      </c>
      <c r="N86" s="25" t="s">
        <v>56</v>
      </c>
      <c r="O86" s="25" t="str">
        <f>データ!EO6</f>
        <v>【0.10】</v>
      </c>
    </row>
  </sheetData>
  <sheetProtection algorithmName="SHA-512" hashValue="8fxHqph1j+CVX5BAt143LbOxXOhCUqywVnC7VEDJeIfnXTsAj3FRN1tYOiQOOEd8NFFiJDiFLV4qkfI0NF1Gzg==" saltValue="yTAQAFBswiMOXramhPzxW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0" t="s">
        <v>66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/>
      <c r="Y3" s="76" t="s">
        <v>67</v>
      </c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 t="s">
        <v>68</v>
      </c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</row>
    <row r="4" spans="1:145">
      <c r="A4" s="27" t="s">
        <v>69</v>
      </c>
      <c r="B4" s="29"/>
      <c r="C4" s="29"/>
      <c r="D4" s="29"/>
      <c r="E4" s="29"/>
      <c r="F4" s="29"/>
      <c r="G4" s="29"/>
      <c r="H4" s="73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/>
      <c r="Y4" s="69" t="s">
        <v>70</v>
      </c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 t="s">
        <v>71</v>
      </c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 t="s">
        <v>72</v>
      </c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 t="s">
        <v>73</v>
      </c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 t="s">
        <v>74</v>
      </c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 t="s">
        <v>75</v>
      </c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 t="s">
        <v>76</v>
      </c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 t="s">
        <v>77</v>
      </c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 t="s">
        <v>78</v>
      </c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 t="s">
        <v>79</v>
      </c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 t="s">
        <v>80</v>
      </c>
      <c r="EF4" s="69"/>
      <c r="EG4" s="69"/>
      <c r="EH4" s="69"/>
      <c r="EI4" s="69"/>
      <c r="EJ4" s="69"/>
      <c r="EK4" s="69"/>
      <c r="EL4" s="69"/>
      <c r="EM4" s="69"/>
      <c r="EN4" s="69"/>
      <c r="EO4" s="69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364681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徳島県　つるぎ町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23.78</v>
      </c>
      <c r="Q6" s="33">
        <f t="shared" si="3"/>
        <v>101.73</v>
      </c>
      <c r="R6" s="33">
        <f t="shared" si="3"/>
        <v>2800</v>
      </c>
      <c r="S6" s="33">
        <f t="shared" si="3"/>
        <v>9308</v>
      </c>
      <c r="T6" s="33">
        <f t="shared" si="3"/>
        <v>194.84</v>
      </c>
      <c r="U6" s="33">
        <f t="shared" si="3"/>
        <v>47.77</v>
      </c>
      <c r="V6" s="33">
        <f t="shared" si="3"/>
        <v>2181</v>
      </c>
      <c r="W6" s="33">
        <f t="shared" si="3"/>
        <v>0.89</v>
      </c>
      <c r="X6" s="33">
        <f t="shared" si="3"/>
        <v>2450.56</v>
      </c>
      <c r="Y6" s="34">
        <f>IF(Y7="",NA(),Y7)</f>
        <v>95.47</v>
      </c>
      <c r="Z6" s="34">
        <f t="shared" ref="Z6:AH6" si="4">IF(Z7="",NA(),Z7)</f>
        <v>95.58</v>
      </c>
      <c r="AA6" s="34">
        <f t="shared" si="4"/>
        <v>100.37</v>
      </c>
      <c r="AB6" s="34">
        <f t="shared" si="4"/>
        <v>100.04</v>
      </c>
      <c r="AC6" s="34">
        <f t="shared" si="4"/>
        <v>99.58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4">
        <f t="shared" si="7"/>
        <v>2340.42</v>
      </c>
      <c r="BI6" s="34">
        <f t="shared" si="7"/>
        <v>2375.23</v>
      </c>
      <c r="BJ6" s="34">
        <f t="shared" si="7"/>
        <v>4326.28</v>
      </c>
      <c r="BK6" s="34">
        <f t="shared" si="7"/>
        <v>1554.05</v>
      </c>
      <c r="BL6" s="34">
        <f t="shared" si="7"/>
        <v>1671.86</v>
      </c>
      <c r="BM6" s="34">
        <f t="shared" si="7"/>
        <v>1673.47</v>
      </c>
      <c r="BN6" s="34">
        <f t="shared" si="7"/>
        <v>1592.72</v>
      </c>
      <c r="BO6" s="34">
        <f t="shared" si="7"/>
        <v>1223.96</v>
      </c>
      <c r="BP6" s="33" t="str">
        <f>IF(BP7="","",IF(BP7="-","【-】","【"&amp;SUBSTITUTE(TEXT(BP7,"#,##0.00"),"-","△")&amp;"】"))</f>
        <v>【1,225.44】</v>
      </c>
      <c r="BQ6" s="34">
        <f>IF(BQ7="",NA(),BQ7)</f>
        <v>69.209999999999994</v>
      </c>
      <c r="BR6" s="34">
        <f t="shared" ref="BR6:BZ6" si="8">IF(BR7="",NA(),BR7)</f>
        <v>76.95</v>
      </c>
      <c r="BS6" s="34">
        <f t="shared" si="8"/>
        <v>55.96</v>
      </c>
      <c r="BT6" s="34">
        <f t="shared" si="8"/>
        <v>76.510000000000005</v>
      </c>
      <c r="BU6" s="34">
        <f t="shared" si="8"/>
        <v>77</v>
      </c>
      <c r="BV6" s="34">
        <f t="shared" si="8"/>
        <v>53.01</v>
      </c>
      <c r="BW6" s="34">
        <f t="shared" si="8"/>
        <v>50.54</v>
      </c>
      <c r="BX6" s="34">
        <f t="shared" si="8"/>
        <v>49.22</v>
      </c>
      <c r="BY6" s="34">
        <f t="shared" si="8"/>
        <v>53.7</v>
      </c>
      <c r="BZ6" s="34">
        <f t="shared" si="8"/>
        <v>61.54</v>
      </c>
      <c r="CA6" s="33" t="str">
        <f>IF(CA7="","",IF(CA7="-","【-】","【"&amp;SUBSTITUTE(TEXT(CA7,"#,##0.00"),"-","△")&amp;"】"))</f>
        <v>【75.58】</v>
      </c>
      <c r="CB6" s="34">
        <f>IF(CB7="",NA(),CB7)</f>
        <v>164.08</v>
      </c>
      <c r="CC6" s="34">
        <f t="shared" ref="CC6:CK6" si="9">IF(CC7="",NA(),CC7)</f>
        <v>153.41</v>
      </c>
      <c r="CD6" s="34">
        <f t="shared" si="9"/>
        <v>211.72</v>
      </c>
      <c r="CE6" s="34">
        <f t="shared" si="9"/>
        <v>152.80000000000001</v>
      </c>
      <c r="CF6" s="34">
        <f t="shared" si="9"/>
        <v>153.9</v>
      </c>
      <c r="CG6" s="34">
        <f t="shared" si="9"/>
        <v>299.39</v>
      </c>
      <c r="CH6" s="34">
        <f t="shared" si="9"/>
        <v>320.36</v>
      </c>
      <c r="CI6" s="34">
        <f t="shared" si="9"/>
        <v>332.02</v>
      </c>
      <c r="CJ6" s="34">
        <f t="shared" si="9"/>
        <v>300.35000000000002</v>
      </c>
      <c r="CK6" s="34">
        <f t="shared" si="9"/>
        <v>267.86</v>
      </c>
      <c r="CL6" s="33" t="str">
        <f>IF(CL7="","",IF(CL7="-","【-】","【"&amp;SUBSTITUTE(TEXT(CL7,"#,##0.00"),"-","△")&amp;"】"))</f>
        <v>【215.23】</v>
      </c>
      <c r="CM6" s="34">
        <f>IF(CM7="",NA(),CM7)</f>
        <v>42.59</v>
      </c>
      <c r="CN6" s="34">
        <f t="shared" ref="CN6:CV6" si="10">IF(CN7="",NA(),CN7)</f>
        <v>42.71</v>
      </c>
      <c r="CO6" s="34">
        <f t="shared" si="10"/>
        <v>41.65</v>
      </c>
      <c r="CP6" s="34">
        <f t="shared" si="10"/>
        <v>42</v>
      </c>
      <c r="CQ6" s="34">
        <f t="shared" si="10"/>
        <v>42.12</v>
      </c>
      <c r="CR6" s="34">
        <f t="shared" si="10"/>
        <v>36.200000000000003</v>
      </c>
      <c r="CS6" s="34">
        <f t="shared" si="10"/>
        <v>34.74</v>
      </c>
      <c r="CT6" s="34">
        <f t="shared" si="10"/>
        <v>36.65</v>
      </c>
      <c r="CU6" s="34">
        <f t="shared" si="10"/>
        <v>37.72</v>
      </c>
      <c r="CV6" s="34">
        <f t="shared" si="10"/>
        <v>37.08</v>
      </c>
      <c r="CW6" s="33" t="str">
        <f>IF(CW7="","",IF(CW7="-","【-】","【"&amp;SUBSTITUTE(TEXT(CW7,"#,##0.00"),"-","△")&amp;"】"))</f>
        <v>【42.66】</v>
      </c>
      <c r="CX6" s="34">
        <f>IF(CX7="",NA(),CX7)</f>
        <v>83.04</v>
      </c>
      <c r="CY6" s="34">
        <f t="shared" ref="CY6:DG6" si="11">IF(CY7="",NA(),CY7)</f>
        <v>83.99</v>
      </c>
      <c r="CZ6" s="34">
        <f t="shared" si="11"/>
        <v>84.34</v>
      </c>
      <c r="DA6" s="34">
        <f t="shared" si="11"/>
        <v>84.13</v>
      </c>
      <c r="DB6" s="34">
        <f t="shared" si="11"/>
        <v>84.82</v>
      </c>
      <c r="DC6" s="34">
        <f t="shared" si="11"/>
        <v>71.069999999999993</v>
      </c>
      <c r="DD6" s="34">
        <f t="shared" si="11"/>
        <v>70.14</v>
      </c>
      <c r="DE6" s="34">
        <f t="shared" si="11"/>
        <v>68.83</v>
      </c>
      <c r="DF6" s="34">
        <f t="shared" si="11"/>
        <v>68.459999999999994</v>
      </c>
      <c r="DG6" s="34">
        <f t="shared" si="11"/>
        <v>67.22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0.08</v>
      </c>
      <c r="EL6" s="34">
        <f t="shared" si="14"/>
        <v>0.26</v>
      </c>
      <c r="EM6" s="34">
        <f t="shared" si="14"/>
        <v>0.13</v>
      </c>
      <c r="EN6" s="34">
        <f t="shared" si="14"/>
        <v>0.13</v>
      </c>
      <c r="EO6" s="33" t="str">
        <f>IF(EO7="","",IF(EO7="-","【-】","【"&amp;SUBSTITUTE(TEXT(EO7,"#,##0.00"),"-","△")&amp;"】"))</f>
        <v>【0.10】</v>
      </c>
    </row>
    <row r="7" spans="1:145" s="35" customFormat="1">
      <c r="A7" s="27"/>
      <c r="B7" s="36">
        <v>2017</v>
      </c>
      <c r="C7" s="36">
        <v>364681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23.78</v>
      </c>
      <c r="Q7" s="37">
        <v>101.73</v>
      </c>
      <c r="R7" s="37">
        <v>2800</v>
      </c>
      <c r="S7" s="37">
        <v>9308</v>
      </c>
      <c r="T7" s="37">
        <v>194.84</v>
      </c>
      <c r="U7" s="37">
        <v>47.77</v>
      </c>
      <c r="V7" s="37">
        <v>2181</v>
      </c>
      <c r="W7" s="37">
        <v>0.89</v>
      </c>
      <c r="X7" s="37">
        <v>2450.56</v>
      </c>
      <c r="Y7" s="37">
        <v>95.47</v>
      </c>
      <c r="Z7" s="37">
        <v>95.58</v>
      </c>
      <c r="AA7" s="37">
        <v>100.37</v>
      </c>
      <c r="AB7" s="37">
        <v>100.04</v>
      </c>
      <c r="AC7" s="37">
        <v>99.58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2340.42</v>
      </c>
      <c r="BI7" s="37">
        <v>2375.23</v>
      </c>
      <c r="BJ7" s="37">
        <v>4326.28</v>
      </c>
      <c r="BK7" s="37">
        <v>1554.05</v>
      </c>
      <c r="BL7" s="37">
        <v>1671.86</v>
      </c>
      <c r="BM7" s="37">
        <v>1673.47</v>
      </c>
      <c r="BN7" s="37">
        <v>1592.72</v>
      </c>
      <c r="BO7" s="37">
        <v>1223.96</v>
      </c>
      <c r="BP7" s="37">
        <v>1225.44</v>
      </c>
      <c r="BQ7" s="37">
        <v>69.209999999999994</v>
      </c>
      <c r="BR7" s="37">
        <v>76.95</v>
      </c>
      <c r="BS7" s="37">
        <v>55.96</v>
      </c>
      <c r="BT7" s="37">
        <v>76.510000000000005</v>
      </c>
      <c r="BU7" s="37">
        <v>77</v>
      </c>
      <c r="BV7" s="37">
        <v>53.01</v>
      </c>
      <c r="BW7" s="37">
        <v>50.54</v>
      </c>
      <c r="BX7" s="37">
        <v>49.22</v>
      </c>
      <c r="BY7" s="37">
        <v>53.7</v>
      </c>
      <c r="BZ7" s="37">
        <v>61.54</v>
      </c>
      <c r="CA7" s="37">
        <v>75.58</v>
      </c>
      <c r="CB7" s="37">
        <v>164.08</v>
      </c>
      <c r="CC7" s="37">
        <v>153.41</v>
      </c>
      <c r="CD7" s="37">
        <v>211.72</v>
      </c>
      <c r="CE7" s="37">
        <v>152.80000000000001</v>
      </c>
      <c r="CF7" s="37">
        <v>153.9</v>
      </c>
      <c r="CG7" s="37">
        <v>299.39</v>
      </c>
      <c r="CH7" s="37">
        <v>320.36</v>
      </c>
      <c r="CI7" s="37">
        <v>332.02</v>
      </c>
      <c r="CJ7" s="37">
        <v>300.35000000000002</v>
      </c>
      <c r="CK7" s="37">
        <v>267.86</v>
      </c>
      <c r="CL7" s="37">
        <v>215.23</v>
      </c>
      <c r="CM7" s="37">
        <v>42.59</v>
      </c>
      <c r="CN7" s="37">
        <v>42.71</v>
      </c>
      <c r="CO7" s="37">
        <v>41.65</v>
      </c>
      <c r="CP7" s="37">
        <v>42</v>
      </c>
      <c r="CQ7" s="37">
        <v>42.12</v>
      </c>
      <c r="CR7" s="37">
        <v>36.200000000000003</v>
      </c>
      <c r="CS7" s="37">
        <v>34.74</v>
      </c>
      <c r="CT7" s="37">
        <v>36.65</v>
      </c>
      <c r="CU7" s="37">
        <v>37.72</v>
      </c>
      <c r="CV7" s="37">
        <v>37.08</v>
      </c>
      <c r="CW7" s="37">
        <v>42.66</v>
      </c>
      <c r="CX7" s="37">
        <v>83.04</v>
      </c>
      <c r="CY7" s="37">
        <v>83.99</v>
      </c>
      <c r="CZ7" s="37">
        <v>84.34</v>
      </c>
      <c r="DA7" s="37">
        <v>84.13</v>
      </c>
      <c r="DB7" s="37">
        <v>84.82</v>
      </c>
      <c r="DC7" s="37">
        <v>71.069999999999993</v>
      </c>
      <c r="DD7" s="37">
        <v>70.14</v>
      </c>
      <c r="DE7" s="37">
        <v>68.83</v>
      </c>
      <c r="DF7" s="37">
        <v>68.459999999999994</v>
      </c>
      <c r="DG7" s="37">
        <v>67.22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0.08</v>
      </c>
      <c r="EL7" s="37">
        <v>0.26</v>
      </c>
      <c r="EM7" s="37">
        <v>0.13</v>
      </c>
      <c r="EN7" s="37">
        <v>0.13</v>
      </c>
      <c r="EO7" s="37">
        <v>0.1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2018-12-03T09:17:12Z</dcterms:created>
  <dcterms:modified xsi:type="dcterms:W3CDTF">2019-01-23T01:42:05Z</dcterms:modified>
  <cp:category/>
</cp:coreProperties>
</file>