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eno.mitsunori\Desktop\公営企業に係る経営比較分析表（平成２９年度決算）の分析等について\16美波町\"/>
    </mc:Choice>
  </mc:AlternateContent>
  <workbookProtection workbookAlgorithmName="SHA-512" workbookHashValue="iQBAmAZ91rRhqzC8Liedj4cMrU5BivuQBOJqpa/fLyC5yxkCRzmG1A9GhXEYCNGebdyVwSkGPiyyeJZvQh2iTg==" workbookSaltValue="LeWIZSG6R7XusBqCdDBLo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<sst xmlns="http://schemas.openxmlformats.org/spreadsheetml/2006/main" count="240" uniqueCount="126">
  <si>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</si>
  <si>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</si>
  <si>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</si>
  <si>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</si>
  <si>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</si>
  <si>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</si>
  <si>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</si>
  <si>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</si>
  <si>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</si>
  <si>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</si>
  <si>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</si>
  <si>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</si>
  <si>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</si>
  <si>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</si>
  <si>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</si>
  <si>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</si>
  <si>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</si>
  <si>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</si>
  <si>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</si>
  <si>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</si>
  <si>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</si>
  <si>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</si>
  <si>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</si>
  <si>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</si>
  <si>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</si>
  <si>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</si>
  <si>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</si>
  <si>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</si>
  <si>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</si>
  <si>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</si>
  <si>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</si>
  <si>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</si>
  <si>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</si>
  <si>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</si>
  <si>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</si>
  <si>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</si>
  <si>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</si>
  <si>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</si>
  <si>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</si>
  <si>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</si>
  <si>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</si>
  <si>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</si>
  <si>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</si>
  <si>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</si>
  <si>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</si>
  <si>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</si>
  <si>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</si>
  <si>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</si>
  <si>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</si>
  <si>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</si>
  <si>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</si>
  <si>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</si>
  <si>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</si>
  <si>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</si>
  <si>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</si>
  <si>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</si>
  <si>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</si>
  <si>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</si>
  <si>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</si>
  <si>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</si>
  <si>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</si>
  <si>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</si>
  <si>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</si>
  <si>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</si>
  <si>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</si>
  <si>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</si>
  <si>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</si>
  <si>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</si>
  <si>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</si>
  <si>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</si>
  <si>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</si>
  <si>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</si>
  <si>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</si>
  <si>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</si>
  <si>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</si>
  <si>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</si>
  <si>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</si>
  <si>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</si>
  <si>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</si>
  <si>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</si>
  <si>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</si>
  <si>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</si>
  <si>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</si>
  <si>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</si>
  <si>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</si>
  <si>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</si>
  <si>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</si>
  <si>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</si>
  <si>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</si>
  <si>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</si>
  <si>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</si>
  <si>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</si>
  <si>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</si>
  <si>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</si>
  <si>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</si>
  <si>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</si>
  <si>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</si>
  <si>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</si>
  <si>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</si>
  <si>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</si>
  <si>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</si>
  <si>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</si>
  <si>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</si>
  <si>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</si>
  <si>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</si>
  <si>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</si>
  <si>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</si>
  <si>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</si>
  <si>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</si>
  <si>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</si>
  <si>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美波町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</si>
  <si>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</si>
  <si>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</si>
  <si>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</si>
  <si>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</si>
  <si>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</si>
  <si>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</si>
  <si>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</si>
  <si>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</si>
  <si>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</si>
  <si>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</si>
  <si>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</si>
  <si>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</si>
  <si>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経常収支比率は100％以上であり、健全である。しかし、使用料以外の収入である一般会計からの繰入金に依存している。
　平成25年度まで及び平成27年度、平成28年度は、経費回収率は100％を超えており、汚水処理原価も低く抑えられてきた。平成26年度に汚泥処理費用が発生したため、効率性が低下しているものの類似団体よりは健全な数値を保っている。平成29年度から計画的な汚泥処理に取り組んでおり、維持管理費の低減に努めている。
　施設利用率は類似団体と比較して低く、施設の処理能力に余裕がある。
　その反面、水洗化率は比較的良い状態である。</t>
    <rPh sb="67" eb="68">
      <t>オヨ</t>
    </rPh>
    <rPh sb="69" eb="71">
      <t>ヘイセイ</t>
    </rPh>
    <rPh sb="73" eb="74">
      <t>ネン</t>
    </rPh>
    <rPh sb="74" eb="75">
      <t>ド</t>
    </rPh>
    <rPh sb="76" eb="78">
      <t>ヘイセイ</t>
    </rPh>
    <rPh sb="80" eb="81">
      <t>ネン</t>
    </rPh>
    <rPh sb="81" eb="82">
      <t>ド</t>
    </rPh>
    <rPh sb="95" eb="96">
      <t>コ</t>
    </rPh>
    <rPh sb="152" eb="154">
      <t>ルイジ</t>
    </rPh>
    <rPh sb="154" eb="156">
      <t>ダンタイ</t>
    </rPh>
    <rPh sb="159" eb="161">
      <t>ケンゼン</t>
    </rPh>
    <rPh sb="162" eb="164">
      <t>スウチ</t>
    </rPh>
    <rPh sb="165" eb="166">
      <t>タモ</t>
    </rPh>
    <rPh sb="171" eb="173">
      <t>ヘイセイ</t>
    </rPh>
    <rPh sb="175" eb="177">
      <t>ネンド</t>
    </rPh>
    <rPh sb="179" eb="182">
      <t>ケイカクテキ</t>
    </rPh>
    <rPh sb="183" eb="185">
      <t>オデイ</t>
    </rPh>
    <rPh sb="185" eb="187">
      <t>ショリ</t>
    </rPh>
    <rPh sb="188" eb="189">
      <t>ト</t>
    </rPh>
    <rPh sb="190" eb="191">
      <t>ク</t>
    </rPh>
    <rPh sb="196" eb="198">
      <t>イジ</t>
    </rPh>
    <rPh sb="198" eb="201">
      <t>カンリヒ</t>
    </rPh>
    <rPh sb="202" eb="204">
      <t>テイゲン</t>
    </rPh>
    <rPh sb="205" eb="206">
      <t>ツト</t>
    </rPh>
    <rPh sb="231" eb="233">
      <t>シセツ</t>
    </rPh>
    <rPh sb="234" eb="236">
      <t>ショリ</t>
    </rPh>
    <rPh sb="236" eb="238">
      <t>ノウリョク</t>
    </rPh>
    <rPh sb="239" eb="241">
      <t>ヨユウ</t>
    </rPh>
    <phoneticPr fontId="4"/>
  </si>
  <si>
    <t>　おおむね健全であると認められる。しかし、一般会計からの繰入金に依存しているため、引き続き効率的な経営に努める必要がある。
　施設の処理能力に余裕があるため、汚水処理エリアを計画的に広げていく必要がある。
　計画的な汚泥処理に取り組み、維持管理費の低減に努める必要がある。</t>
    <rPh sb="41" eb="42">
      <t>ヒ</t>
    </rPh>
    <rPh sb="43" eb="44">
      <t>ツヅ</t>
    </rPh>
    <rPh sb="87" eb="90">
      <t>ケイカクテキ</t>
    </rPh>
    <rPh sb="118" eb="120">
      <t>イジ</t>
    </rPh>
    <rPh sb="120" eb="123">
      <t>カンリヒ</t>
    </rPh>
    <rPh sb="124" eb="126">
      <t>テイゲン</t>
    </rPh>
    <rPh sb="127" eb="128">
      <t>ツト</t>
    </rPh>
    <phoneticPr fontId="4"/>
  </si>
  <si>
    <t>　供用開始が平成17年と新しいため、管渠の更新、老朽化対策は、今のところ必要とされていない。
　処理場及びマンホールポンプ等の機器類は、計画的に更新していく必要がある。</t>
    <rPh sb="48" eb="51">
      <t>ショリジョウ</t>
    </rPh>
    <rPh sb="51" eb="52">
      <t>オヨ</t>
    </rPh>
    <rPh sb="63" eb="66">
      <t>キキルイ</t>
    </rPh>
    <rPh sb="68" eb="71">
      <t>ケイカクテキ</t>
    </rPh>
    <rPh sb="72" eb="74">
      <t>コウシン</t>
    </rPh>
    <rPh sb="78" eb="8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</si>
</sst>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D51-48FD-BACE-1FF77028F7EE}"/>
            </c:ext>
          </c:extLst>
        </c:ser>
        <c:dLbls>
          <c:showLegendKey val="0"/>
          <c:showVal val="0"/>
          <c:showCatName val="0"/>
          <c:showSerName val="0"/>
          <c:showPercent val="0"/>
          <c:showBubbleSize val="0"/>
        </c:dLbls>
        <c:gapWidth val="150"/>
        <c:axId val="112329816"/>
        <c:axId val="11233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0.33</c:v>
                </c:pt>
                <c:pt idx="3">
                  <c:v>0.21</c:v>
                </c:pt>
                <c:pt idx="4">
                  <c:v>0.15</c:v>
                </c:pt>
              </c:numCache>
            </c:numRef>
          </c:val>
          <c:smooth val="0"/>
          <c:extLst xmlns:c16r2="http://schemas.microsoft.com/office/drawing/2015/06/chart">
            <c:ext xmlns:c16="http://schemas.microsoft.com/office/drawing/2014/chart" uri="{C3380CC4-5D6E-409C-BE32-E72D297353CC}">
              <c16:uniqueId val="{00000001-BD51-48FD-BACE-1FF77028F7EE}"/>
            </c:ext>
          </c:extLst>
        </c:ser>
        <c:dLbls>
          <c:showLegendKey val="0"/>
          <c:showVal val="0"/>
          <c:showCatName val="0"/>
          <c:showSerName val="0"/>
          <c:showPercent val="0"/>
          <c:showBubbleSize val="0"/>
        </c:dLbls>
        <c:marker val="1"/>
        <c:smooth val="0"/>
        <c:axId val="112329816"/>
        <c:axId val="112330208"/>
      </c:lineChart>
      <c:dateAx>
        <c:axId val="112329816"/>
        <c:scaling>
          <c:orientation val="minMax"/>
        </c:scaling>
        <c:delete val="1"/>
        <c:axPos val="b"/>
        <c:numFmt formatCode="ge" sourceLinked="1"/>
        <c:majorTickMark val="none"/>
        <c:minorTickMark val="none"/>
        <c:tickLblPos val="none"/>
        <c:crossAx val="112330208"/>
        <c:crosses val="autoZero"/>
        <c:auto val="1"/>
        <c:lblOffset val="100"/>
        <c:baseTimeUnit val="years"/>
      </c:dateAx>
      <c:valAx>
        <c:axId val="1123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29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23.38</c:v>
                </c:pt>
                <c:pt idx="1">
                  <c:v>23.38</c:v>
                </c:pt>
                <c:pt idx="2">
                  <c:v>22.53</c:v>
                </c:pt>
                <c:pt idx="3">
                  <c:v>23.46</c:v>
                </c:pt>
                <c:pt idx="4">
                  <c:v>23.88</c:v>
                </c:pt>
              </c:numCache>
            </c:numRef>
          </c:val>
          <c:extLst xmlns:c16r2="http://schemas.microsoft.com/office/drawing/2015/06/chart">
            <c:ext xmlns:c16="http://schemas.microsoft.com/office/drawing/2014/chart" uri="{C3380CC4-5D6E-409C-BE32-E72D297353CC}">
              <c16:uniqueId val="{00000000-51DD-436A-B2BB-A4A555BA109E}"/>
            </c:ext>
          </c:extLst>
        </c:ser>
        <c:dLbls>
          <c:showLegendKey val="0"/>
          <c:showVal val="0"/>
          <c:showCatName val="0"/>
          <c:showSerName val="0"/>
          <c:showPercent val="0"/>
          <c:showBubbleSize val="0"/>
        </c:dLbls>
        <c:gapWidth val="150"/>
        <c:axId val="171606496"/>
        <c:axId val="171606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44.89</c:v>
                </c:pt>
                <c:pt idx="3">
                  <c:v>40.75</c:v>
                </c:pt>
                <c:pt idx="4">
                  <c:v>42.4</c:v>
                </c:pt>
              </c:numCache>
            </c:numRef>
          </c:val>
          <c:smooth val="0"/>
          <c:extLst xmlns:c16r2="http://schemas.microsoft.com/office/drawing/2015/06/chart">
            <c:ext xmlns:c16="http://schemas.microsoft.com/office/drawing/2014/chart" uri="{C3380CC4-5D6E-409C-BE32-E72D297353CC}">
              <c16:uniqueId val="{00000001-51DD-436A-B2BB-A4A555BA109E}"/>
            </c:ext>
          </c:extLst>
        </c:ser>
        <c:dLbls>
          <c:showLegendKey val="0"/>
          <c:showVal val="0"/>
          <c:showCatName val="0"/>
          <c:showSerName val="0"/>
          <c:showPercent val="0"/>
          <c:showBubbleSize val="0"/>
        </c:dLbls>
        <c:marker val="1"/>
        <c:smooth val="0"/>
        <c:axId val="171606496"/>
        <c:axId val="171606888"/>
      </c:lineChart>
      <c:dateAx>
        <c:axId val="171606496"/>
        <c:scaling>
          <c:orientation val="minMax"/>
        </c:scaling>
        <c:delete val="1"/>
        <c:axPos val="b"/>
        <c:numFmt formatCode="ge" sourceLinked="1"/>
        <c:majorTickMark val="none"/>
        <c:minorTickMark val="none"/>
        <c:tickLblPos val="none"/>
        <c:crossAx val="171606888"/>
        <c:crosses val="autoZero"/>
        <c:auto val="1"/>
        <c:lblOffset val="100"/>
        <c:baseTimeUnit val="years"/>
      </c:dateAx>
      <c:valAx>
        <c:axId val="171606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60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75.19</c:v>
                </c:pt>
                <c:pt idx="1">
                  <c:v>76.739999999999995</c:v>
                </c:pt>
                <c:pt idx="2">
                  <c:v>76.98</c:v>
                </c:pt>
                <c:pt idx="3">
                  <c:v>75.75</c:v>
                </c:pt>
                <c:pt idx="4">
                  <c:v>74.760000000000005</c:v>
                </c:pt>
              </c:numCache>
            </c:numRef>
          </c:val>
          <c:extLst xmlns:c16r2="http://schemas.microsoft.com/office/drawing/2015/06/chart">
            <c:ext xmlns:c16="http://schemas.microsoft.com/office/drawing/2014/chart" uri="{C3380CC4-5D6E-409C-BE32-E72D297353CC}">
              <c16:uniqueId val="{00000000-178F-446D-9792-F1CE95025EDE}"/>
            </c:ext>
          </c:extLst>
        </c:ser>
        <c:dLbls>
          <c:showLegendKey val="0"/>
          <c:showVal val="0"/>
          <c:showCatName val="0"/>
          <c:showSerName val="0"/>
          <c:showPercent val="0"/>
          <c:showBubbleSize val="0"/>
        </c:dLbls>
        <c:gapWidth val="150"/>
        <c:axId val="171831264"/>
        <c:axId val="171831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64.89</c:v>
                </c:pt>
                <c:pt idx="3">
                  <c:v>64.97</c:v>
                </c:pt>
                <c:pt idx="4">
                  <c:v>65.77</c:v>
                </c:pt>
              </c:numCache>
            </c:numRef>
          </c:val>
          <c:smooth val="0"/>
          <c:extLst xmlns:c16r2="http://schemas.microsoft.com/office/drawing/2015/06/chart">
            <c:ext xmlns:c16="http://schemas.microsoft.com/office/drawing/2014/chart" uri="{C3380CC4-5D6E-409C-BE32-E72D297353CC}">
              <c16:uniqueId val="{00000001-178F-446D-9792-F1CE95025EDE}"/>
            </c:ext>
          </c:extLst>
        </c:ser>
        <c:dLbls>
          <c:showLegendKey val="0"/>
          <c:showVal val="0"/>
          <c:showCatName val="0"/>
          <c:showSerName val="0"/>
          <c:showPercent val="0"/>
          <c:showBubbleSize val="0"/>
        </c:dLbls>
        <c:marker val="1"/>
        <c:smooth val="0"/>
        <c:axId val="171831264"/>
        <c:axId val="171831656"/>
      </c:lineChart>
      <c:dateAx>
        <c:axId val="171831264"/>
        <c:scaling>
          <c:orientation val="minMax"/>
        </c:scaling>
        <c:delete val="1"/>
        <c:axPos val="b"/>
        <c:numFmt formatCode="ge" sourceLinked="1"/>
        <c:majorTickMark val="none"/>
        <c:minorTickMark val="none"/>
        <c:tickLblPos val="none"/>
        <c:crossAx val="171831656"/>
        <c:crosses val="autoZero"/>
        <c:auto val="1"/>
        <c:lblOffset val="100"/>
        <c:baseTimeUnit val="years"/>
      </c:dateAx>
      <c:valAx>
        <c:axId val="17183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83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104.02</c:v>
                </c:pt>
                <c:pt idx="1">
                  <c:v>105.2</c:v>
                </c:pt>
                <c:pt idx="2">
                  <c:v>103.65</c:v>
                </c:pt>
                <c:pt idx="3">
                  <c:v>103.91</c:v>
                </c:pt>
                <c:pt idx="4">
                  <c:v>109.59</c:v>
                </c:pt>
              </c:numCache>
            </c:numRef>
          </c:val>
          <c:extLst xmlns:c16r2="http://schemas.microsoft.com/office/drawing/2015/06/chart">
            <c:ext xmlns:c16="http://schemas.microsoft.com/office/drawing/2014/chart" uri="{C3380CC4-5D6E-409C-BE32-E72D297353CC}">
              <c16:uniqueId val="{00000000-083F-4D94-BCD5-2E4335A60735}"/>
            </c:ext>
          </c:extLst>
        </c:ser>
        <c:dLbls>
          <c:showLegendKey val="0"/>
          <c:showVal val="0"/>
          <c:showCatName val="0"/>
          <c:showSerName val="0"/>
          <c:showPercent val="0"/>
          <c:showBubbleSize val="0"/>
        </c:dLbls>
        <c:gapWidth val="150"/>
        <c:axId val="112331384"/>
        <c:axId val="11233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3F-4D94-BCD5-2E4335A60735}"/>
            </c:ext>
          </c:extLst>
        </c:ser>
        <c:dLbls>
          <c:showLegendKey val="0"/>
          <c:showVal val="0"/>
          <c:showCatName val="0"/>
          <c:showSerName val="0"/>
          <c:showPercent val="0"/>
          <c:showBubbleSize val="0"/>
        </c:dLbls>
        <c:marker val="1"/>
        <c:smooth val="0"/>
        <c:axId val="112331384"/>
        <c:axId val="112331776"/>
      </c:lineChart>
      <c:dateAx>
        <c:axId val="112331384"/>
        <c:scaling>
          <c:orientation val="minMax"/>
        </c:scaling>
        <c:delete val="1"/>
        <c:axPos val="b"/>
        <c:numFmt formatCode="ge" sourceLinked="1"/>
        <c:majorTickMark val="none"/>
        <c:minorTickMark val="none"/>
        <c:tickLblPos val="none"/>
        <c:crossAx val="112331776"/>
        <c:crosses val="autoZero"/>
        <c:auto val="1"/>
        <c:lblOffset val="100"/>
        <c:baseTimeUnit val="years"/>
      </c:dateAx>
      <c:valAx>
        <c:axId val="11233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3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30-41F6-A1E5-6AF378CF2FE5}"/>
            </c:ext>
          </c:extLst>
        </c:ser>
        <c:dLbls>
          <c:showLegendKey val="0"/>
          <c:showVal val="0"/>
          <c:showCatName val="0"/>
          <c:showSerName val="0"/>
          <c:showPercent val="0"/>
          <c:showBubbleSize val="0"/>
        </c:dLbls>
        <c:gapWidth val="150"/>
        <c:axId val="112332952"/>
        <c:axId val="11233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30-41F6-A1E5-6AF378CF2FE5}"/>
            </c:ext>
          </c:extLst>
        </c:ser>
        <c:dLbls>
          <c:showLegendKey val="0"/>
          <c:showVal val="0"/>
          <c:showCatName val="0"/>
          <c:showSerName val="0"/>
          <c:showPercent val="0"/>
          <c:showBubbleSize val="0"/>
        </c:dLbls>
        <c:marker val="1"/>
        <c:smooth val="0"/>
        <c:axId val="112332952"/>
        <c:axId val="112333344"/>
      </c:lineChart>
      <c:dateAx>
        <c:axId val="112332952"/>
        <c:scaling>
          <c:orientation val="minMax"/>
        </c:scaling>
        <c:delete val="1"/>
        <c:axPos val="b"/>
        <c:numFmt formatCode="ge" sourceLinked="1"/>
        <c:majorTickMark val="none"/>
        <c:minorTickMark val="none"/>
        <c:tickLblPos val="none"/>
        <c:crossAx val="112333344"/>
        <c:crosses val="autoZero"/>
        <c:auto val="1"/>
        <c:lblOffset val="100"/>
        <c:baseTimeUnit val="years"/>
      </c:dateAx>
      <c:valAx>
        <c:axId val="11233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3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C0-4C13-A905-404C391472BB}"/>
            </c:ext>
          </c:extLst>
        </c:ser>
        <c:dLbls>
          <c:showLegendKey val="0"/>
          <c:showVal val="0"/>
          <c:showCatName val="0"/>
          <c:showSerName val="0"/>
          <c:showPercent val="0"/>
          <c:showBubbleSize val="0"/>
        </c:dLbls>
        <c:gapWidth val="150"/>
        <c:axId val="171292888"/>
        <c:axId val="17129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C0-4C13-A905-404C391472BB}"/>
            </c:ext>
          </c:extLst>
        </c:ser>
        <c:dLbls>
          <c:showLegendKey val="0"/>
          <c:showVal val="0"/>
          <c:showCatName val="0"/>
          <c:showSerName val="0"/>
          <c:showPercent val="0"/>
          <c:showBubbleSize val="0"/>
        </c:dLbls>
        <c:marker val="1"/>
        <c:smooth val="0"/>
        <c:axId val="171292888"/>
        <c:axId val="171293280"/>
      </c:lineChart>
      <c:dateAx>
        <c:axId val="171292888"/>
        <c:scaling>
          <c:orientation val="minMax"/>
        </c:scaling>
        <c:delete val="1"/>
        <c:axPos val="b"/>
        <c:numFmt formatCode="ge" sourceLinked="1"/>
        <c:majorTickMark val="none"/>
        <c:minorTickMark val="none"/>
        <c:tickLblPos val="none"/>
        <c:crossAx val="171293280"/>
        <c:crosses val="autoZero"/>
        <c:auto val="1"/>
        <c:lblOffset val="100"/>
        <c:baseTimeUnit val="years"/>
      </c:dateAx>
      <c:valAx>
        <c:axId val="17129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92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7A-4B12-93B3-5F8893FB82C6}"/>
            </c:ext>
          </c:extLst>
        </c:ser>
        <c:dLbls>
          <c:showLegendKey val="0"/>
          <c:showVal val="0"/>
          <c:showCatName val="0"/>
          <c:showSerName val="0"/>
          <c:showPercent val="0"/>
          <c:showBubbleSize val="0"/>
        </c:dLbls>
        <c:gapWidth val="150"/>
        <c:axId val="171294456"/>
        <c:axId val="17129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7A-4B12-93B3-5F8893FB82C6}"/>
            </c:ext>
          </c:extLst>
        </c:ser>
        <c:dLbls>
          <c:showLegendKey val="0"/>
          <c:showVal val="0"/>
          <c:showCatName val="0"/>
          <c:showSerName val="0"/>
          <c:showPercent val="0"/>
          <c:showBubbleSize val="0"/>
        </c:dLbls>
        <c:marker val="1"/>
        <c:smooth val="0"/>
        <c:axId val="171294456"/>
        <c:axId val="171294848"/>
      </c:lineChart>
      <c:dateAx>
        <c:axId val="171294456"/>
        <c:scaling>
          <c:orientation val="minMax"/>
        </c:scaling>
        <c:delete val="1"/>
        <c:axPos val="b"/>
        <c:numFmt formatCode="ge" sourceLinked="1"/>
        <c:majorTickMark val="none"/>
        <c:minorTickMark val="none"/>
        <c:tickLblPos val="none"/>
        <c:crossAx val="171294848"/>
        <c:crosses val="autoZero"/>
        <c:auto val="1"/>
        <c:lblOffset val="100"/>
        <c:baseTimeUnit val="years"/>
      </c:dateAx>
      <c:valAx>
        <c:axId val="17129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9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859-413A-B119-2D073F6CBCCB}"/>
            </c:ext>
          </c:extLst>
        </c:ser>
        <c:dLbls>
          <c:showLegendKey val="0"/>
          <c:showVal val="0"/>
          <c:showCatName val="0"/>
          <c:showSerName val="0"/>
          <c:showPercent val="0"/>
          <c:showBubbleSize val="0"/>
        </c:dLbls>
        <c:gapWidth val="150"/>
        <c:axId val="171497432"/>
        <c:axId val="17149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59-413A-B119-2D073F6CBCCB}"/>
            </c:ext>
          </c:extLst>
        </c:ser>
        <c:dLbls>
          <c:showLegendKey val="0"/>
          <c:showVal val="0"/>
          <c:showCatName val="0"/>
          <c:showSerName val="0"/>
          <c:showPercent val="0"/>
          <c:showBubbleSize val="0"/>
        </c:dLbls>
        <c:marker val="1"/>
        <c:smooth val="0"/>
        <c:axId val="171497432"/>
        <c:axId val="171497824"/>
      </c:lineChart>
      <c:dateAx>
        <c:axId val="171497432"/>
        <c:scaling>
          <c:orientation val="minMax"/>
        </c:scaling>
        <c:delete val="1"/>
        <c:axPos val="b"/>
        <c:numFmt formatCode="ge" sourceLinked="1"/>
        <c:majorTickMark val="none"/>
        <c:minorTickMark val="none"/>
        <c:tickLblPos val="none"/>
        <c:crossAx val="171497824"/>
        <c:crosses val="autoZero"/>
        <c:auto val="1"/>
        <c:lblOffset val="100"/>
        <c:baseTimeUnit val="years"/>
      </c:dateAx>
      <c:valAx>
        <c:axId val="17149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49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ECB-427B-BCD3-F39193D19F10}"/>
            </c:ext>
          </c:extLst>
        </c:ser>
        <c:dLbls>
          <c:showLegendKey val="0"/>
          <c:showVal val="0"/>
          <c:showCatName val="0"/>
          <c:showSerName val="0"/>
          <c:showPercent val="0"/>
          <c:showBubbleSize val="0"/>
        </c:dLbls>
        <c:gapWidth val="150"/>
        <c:axId val="171499000"/>
        <c:axId val="17149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1240.1600000000001</c:v>
                </c:pt>
                <c:pt idx="3">
                  <c:v>1193.49</c:v>
                </c:pt>
                <c:pt idx="4">
                  <c:v>876.19</c:v>
                </c:pt>
              </c:numCache>
            </c:numRef>
          </c:val>
          <c:smooth val="0"/>
          <c:extLst xmlns:c16r2="http://schemas.microsoft.com/office/drawing/2015/06/chart">
            <c:ext xmlns:c16="http://schemas.microsoft.com/office/drawing/2014/chart" uri="{C3380CC4-5D6E-409C-BE32-E72D297353CC}">
              <c16:uniqueId val="{00000001-8ECB-427B-BCD3-F39193D19F10}"/>
            </c:ext>
          </c:extLst>
        </c:ser>
        <c:dLbls>
          <c:showLegendKey val="0"/>
          <c:showVal val="0"/>
          <c:showCatName val="0"/>
          <c:showSerName val="0"/>
          <c:showPercent val="0"/>
          <c:showBubbleSize val="0"/>
        </c:dLbls>
        <c:marker val="1"/>
        <c:smooth val="0"/>
        <c:axId val="171499000"/>
        <c:axId val="171499392"/>
      </c:lineChart>
      <c:dateAx>
        <c:axId val="171499000"/>
        <c:scaling>
          <c:orientation val="minMax"/>
        </c:scaling>
        <c:delete val="1"/>
        <c:axPos val="b"/>
        <c:numFmt formatCode="ge" sourceLinked="1"/>
        <c:majorTickMark val="none"/>
        <c:minorTickMark val="none"/>
        <c:tickLblPos val="none"/>
        <c:crossAx val="171499392"/>
        <c:crosses val="autoZero"/>
        <c:auto val="1"/>
        <c:lblOffset val="100"/>
        <c:baseTimeUnit val="years"/>
      </c:dateAx>
      <c:valAx>
        <c:axId val="17149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49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138.47</c:v>
                </c:pt>
                <c:pt idx="1">
                  <c:v>87.22</c:v>
                </c:pt>
                <c:pt idx="2">
                  <c:v>130.03</c:v>
                </c:pt>
                <c:pt idx="3">
                  <c:v>118.72</c:v>
                </c:pt>
                <c:pt idx="4">
                  <c:v>93.52</c:v>
                </c:pt>
              </c:numCache>
            </c:numRef>
          </c:val>
          <c:extLst xmlns:c16r2="http://schemas.microsoft.com/office/drawing/2015/06/chart">
            <c:ext xmlns:c16="http://schemas.microsoft.com/office/drawing/2014/chart" uri="{C3380CC4-5D6E-409C-BE32-E72D297353CC}">
              <c16:uniqueId val="{00000000-C9DF-447C-8EAC-691E1CDDD9D5}"/>
            </c:ext>
          </c:extLst>
        </c:ser>
        <c:dLbls>
          <c:showLegendKey val="0"/>
          <c:showVal val="0"/>
          <c:showCatName val="0"/>
          <c:showSerName val="0"/>
          <c:showPercent val="0"/>
          <c:showBubbleSize val="0"/>
        </c:dLbls>
        <c:gapWidth val="150"/>
        <c:axId val="171500568"/>
        <c:axId val="17150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60.17</c:v>
                </c:pt>
                <c:pt idx="3">
                  <c:v>65.569999999999993</c:v>
                </c:pt>
                <c:pt idx="4">
                  <c:v>75.7</c:v>
                </c:pt>
              </c:numCache>
            </c:numRef>
          </c:val>
          <c:smooth val="0"/>
          <c:extLst xmlns:c16r2="http://schemas.microsoft.com/office/drawing/2015/06/chart">
            <c:ext xmlns:c16="http://schemas.microsoft.com/office/drawing/2014/chart" uri="{C3380CC4-5D6E-409C-BE32-E72D297353CC}">
              <c16:uniqueId val="{00000001-C9DF-447C-8EAC-691E1CDDD9D5}"/>
            </c:ext>
          </c:extLst>
        </c:ser>
        <c:dLbls>
          <c:showLegendKey val="0"/>
          <c:showVal val="0"/>
          <c:showCatName val="0"/>
          <c:showSerName val="0"/>
          <c:showPercent val="0"/>
          <c:showBubbleSize val="0"/>
        </c:dLbls>
        <c:marker val="1"/>
        <c:smooth val="0"/>
        <c:axId val="171500568"/>
        <c:axId val="171500960"/>
      </c:lineChart>
      <c:dateAx>
        <c:axId val="171500568"/>
        <c:scaling>
          <c:orientation val="minMax"/>
        </c:scaling>
        <c:delete val="1"/>
        <c:axPos val="b"/>
        <c:numFmt formatCode="ge" sourceLinked="1"/>
        <c:majorTickMark val="none"/>
        <c:minorTickMark val="none"/>
        <c:tickLblPos val="none"/>
        <c:crossAx val="171500960"/>
        <c:crosses val="autoZero"/>
        <c:auto val="1"/>
        <c:lblOffset val="100"/>
        <c:baseTimeUnit val="years"/>
      </c:dateAx>
      <c:valAx>
        <c:axId val="17150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00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97.11</c:v>
                </c:pt>
                <c:pt idx="1">
                  <c:v>159.36000000000001</c:v>
                </c:pt>
                <c:pt idx="2">
                  <c:v>107.49</c:v>
                </c:pt>
                <c:pt idx="3">
                  <c:v>117.94</c:v>
                </c:pt>
                <c:pt idx="4">
                  <c:v>150</c:v>
                </c:pt>
              </c:numCache>
            </c:numRef>
          </c:val>
          <c:extLst xmlns:c16r2="http://schemas.microsoft.com/office/drawing/2015/06/chart">
            <c:ext xmlns:c16="http://schemas.microsoft.com/office/drawing/2014/chart" uri="{C3380CC4-5D6E-409C-BE32-E72D297353CC}">
              <c16:uniqueId val="{00000000-C3F9-4777-BC45-E41DA7A18D31}"/>
            </c:ext>
          </c:extLst>
        </c:ser>
        <c:dLbls>
          <c:showLegendKey val="0"/>
          <c:showVal val="0"/>
          <c:showCatName val="0"/>
          <c:showSerName val="0"/>
          <c:showPercent val="0"/>
          <c:showBubbleSize val="0"/>
        </c:dLbls>
        <c:gapWidth val="150"/>
        <c:axId val="171604928"/>
        <c:axId val="171605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281.52999999999997</c:v>
                </c:pt>
                <c:pt idx="3">
                  <c:v>263.04000000000002</c:v>
                </c:pt>
                <c:pt idx="4">
                  <c:v>230.04</c:v>
                </c:pt>
              </c:numCache>
            </c:numRef>
          </c:val>
          <c:smooth val="0"/>
          <c:extLst xmlns:c16r2="http://schemas.microsoft.com/office/drawing/2015/06/chart">
            <c:ext xmlns:c16="http://schemas.microsoft.com/office/drawing/2014/chart" uri="{C3380CC4-5D6E-409C-BE32-E72D297353CC}">
              <c16:uniqueId val="{00000001-C3F9-4777-BC45-E41DA7A18D31}"/>
            </c:ext>
          </c:extLst>
        </c:ser>
        <c:dLbls>
          <c:showLegendKey val="0"/>
          <c:showVal val="0"/>
          <c:showCatName val="0"/>
          <c:showSerName val="0"/>
          <c:showPercent val="0"/>
          <c:showBubbleSize val="0"/>
        </c:dLbls>
        <c:marker val="1"/>
        <c:smooth val="0"/>
        <c:axId val="171604928"/>
        <c:axId val="171605320"/>
      </c:lineChart>
      <c:dateAx>
        <c:axId val="171604928"/>
        <c:scaling>
          <c:orientation val="minMax"/>
        </c:scaling>
        <c:delete val="1"/>
        <c:axPos val="b"/>
        <c:numFmt formatCode="ge" sourceLinked="1"/>
        <c:majorTickMark val="none"/>
        <c:minorTickMark val="none"/>
        <c:tickLblPos val="none"/>
        <c:crossAx val="171605320"/>
        <c:crosses val="autoZero"/>
        <c:auto val="1"/>
        <c:lblOffset val="100"/>
        <c:baseTimeUnit val="years"/>
      </c:dateAx>
      <c:valAx>
        <c:axId val="171605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60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徳島県　美波町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Cc3</v>
      </c>
      <c r="X8" s="71"/>
      <c r="Y8" s="71"/>
      <c r="Z8" s="71"/>
      <c r="AA8" s="71"/>
      <c r="AB8" s="71"/>
      <c r="AC8" s="71"/>
      <c r="AD8" s="72" t="str">
        <f>データ!$M$6</f>
        <v>非設置</v>
      </c>
      <c r="AE8" s="72"/>
      <c r="AF8" s="72"/>
      <c r="AG8" s="72"/>
      <c r="AH8" s="72"/>
      <c r="AI8" s="72"/>
      <c r="AJ8" s="72"/>
      <c r="AK8" s="3"/>
      <c r="AL8" s="68">
        <f>データ!S6</f>
        <v>6963</v>
      </c>
      <c r="AM8" s="68"/>
      <c r="AN8" s="68"/>
      <c r="AO8" s="68"/>
      <c r="AP8" s="68"/>
      <c r="AQ8" s="68"/>
      <c r="AR8" s="68"/>
      <c r="AS8" s="68"/>
      <c r="AT8" s="67">
        <f>データ!T6</f>
        <v>140.80000000000001</v>
      </c>
      <c r="AU8" s="67"/>
      <c r="AV8" s="67"/>
      <c r="AW8" s="67"/>
      <c r="AX8" s="67"/>
      <c r="AY8" s="67"/>
      <c r="AZ8" s="67"/>
      <c r="BA8" s="67"/>
      <c r="BB8" s="67">
        <f>データ!U6</f>
        <v>49.45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16.46</v>
      </c>
      <c r="Q10" s="67"/>
      <c r="R10" s="67"/>
      <c r="S10" s="67"/>
      <c r="T10" s="67"/>
      <c r="U10" s="67"/>
      <c r="V10" s="67"/>
      <c r="W10" s="67">
        <f>データ!Q6</f>
        <v>101.52</v>
      </c>
      <c r="X10" s="67"/>
      <c r="Y10" s="67"/>
      <c r="Z10" s="67"/>
      <c r="AA10" s="67"/>
      <c r="AB10" s="67"/>
      <c r="AC10" s="67"/>
      <c r="AD10" s="68">
        <f>データ!R6</f>
        <v>2540</v>
      </c>
      <c r="AE10" s="68"/>
      <c r="AF10" s="68"/>
      <c r="AG10" s="68"/>
      <c r="AH10" s="68"/>
      <c r="AI10" s="68"/>
      <c r="AJ10" s="68"/>
      <c r="AK10" s="2"/>
      <c r="AL10" s="68">
        <f>データ!V6</f>
        <v>1133</v>
      </c>
      <c r="AM10" s="68"/>
      <c r="AN10" s="68"/>
      <c r="AO10" s="68"/>
      <c r="AP10" s="68"/>
      <c r="AQ10" s="68"/>
      <c r="AR10" s="68"/>
      <c r="AS10" s="68"/>
      <c r="AT10" s="67">
        <f>データ!W6</f>
        <v>0.4</v>
      </c>
      <c r="AU10" s="67"/>
      <c r="AV10" s="67"/>
      <c r="AW10" s="67"/>
      <c r="AX10" s="67"/>
      <c r="AY10" s="67"/>
      <c r="AZ10" s="67"/>
      <c r="BA10" s="67"/>
      <c r="BB10" s="67">
        <f>データ!X6</f>
        <v>2832.5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56</v>
      </c>
      <c r="O86" s="25" t="str">
        <f>データ!EO6</f>
        <v>【0.23】</v>
      </c>
    </row>
  </sheetData>
  <sheetProtection algorithmName="SHA-512" hashValue="xHpYTIVN5HrBJTR3SeQiGU6m0NIJPfRopk3Ial8msNEnCFtQ4f/pjkv4HM3otlIrKobkLqDRCo1ypnRRA5at8Q==" saltValue="oxbjJq0msTK9nspz9v2dL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363871</v>
      </c>
      <c r="D6" s="32">
        <f t="shared" si="3"/>
        <v>47</v>
      </c>
      <c r="E6" s="32">
        <f t="shared" si="3"/>
        <v>17</v>
      </c>
      <c r="F6" s="32">
        <f t="shared" si="3"/>
        <v>1</v>
      </c>
      <c r="G6" s="32">
        <f t="shared" si="3"/>
        <v>0</v>
      </c>
      <c r="H6" s="32" t="str">
        <f t="shared" si="3"/>
        <v>徳島県　美波町</v>
      </c>
      <c r="I6" s="32" t="str">
        <f t="shared" si="3"/>
        <v>法非適用</v>
      </c>
      <c r="J6" s="32" t="str">
        <f t="shared" si="3"/>
        <v>下水道事業</v>
      </c>
      <c r="K6" s="32" t="str">
        <f t="shared" si="3"/>
        <v>公共下水道</v>
      </c>
      <c r="L6" s="32" t="str">
        <f t="shared" si="3"/>
        <v>Cc3</v>
      </c>
      <c r="M6" s="32" t="str">
        <f t="shared" si="3"/>
        <v>非設置</v>
      </c>
      <c r="N6" s="33" t="str">
        <f t="shared" si="3"/>
        <v>-</v>
      </c>
      <c r="O6" s="33" t="str">
        <f t="shared" si="3"/>
        <v>該当数値なし</v>
      </c>
      <c r="P6" s="33">
        <f t="shared" si="3"/>
        <v>16.46</v>
      </c>
      <c r="Q6" s="33">
        <f t="shared" si="3"/>
        <v>101.52</v>
      </c>
      <c r="R6" s="33">
        <f t="shared" si="3"/>
        <v>2540</v>
      </c>
      <c r="S6" s="33">
        <f t="shared" si="3"/>
        <v>6963</v>
      </c>
      <c r="T6" s="33">
        <f t="shared" si="3"/>
        <v>140.80000000000001</v>
      </c>
      <c r="U6" s="33">
        <f t="shared" si="3"/>
        <v>49.45</v>
      </c>
      <c r="V6" s="33">
        <f t="shared" si="3"/>
        <v>1133</v>
      </c>
      <c r="W6" s="33">
        <f t="shared" si="3"/>
        <v>0.4</v>
      </c>
      <c r="X6" s="33">
        <f t="shared" si="3"/>
        <v>2832.5</v>
      </c>
      <c r="Y6" s="34">
        <f>IF(Y7="",NA(),Y7)</f>
        <v>104.02</v>
      </c>
      <c r="Z6" s="34">
        <f t="shared" ref="Z6:AH6" si="4">IF(Z7="",NA(),Z7)</f>
        <v>105.2</v>
      </c>
      <c r="AA6" s="34">
        <f t="shared" si="4"/>
        <v>103.65</v>
      </c>
      <c r="AB6" s="34">
        <f t="shared" si="4"/>
        <v>103.91</v>
      </c>
      <c r="AC6" s="34">
        <f t="shared" si="4"/>
        <v>109.59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1506.51</v>
      </c>
      <c r="BL6" s="34">
        <f t="shared" si="7"/>
        <v>1315.67</v>
      </c>
      <c r="BM6" s="34">
        <f t="shared" si="7"/>
        <v>1240.1600000000001</v>
      </c>
      <c r="BN6" s="34">
        <f t="shared" si="7"/>
        <v>1193.49</v>
      </c>
      <c r="BO6" s="34">
        <f t="shared" si="7"/>
        <v>876.19</v>
      </c>
      <c r="BP6" s="33" t="str">
        <f>IF(BP7="","",IF(BP7="-","【-】","【"&amp;SUBSTITUTE(TEXT(BP7,"#,##0.00"),"-","△")&amp;"】"))</f>
        <v>【707.33】</v>
      </c>
      <c r="BQ6" s="34">
        <f>IF(BQ7="",NA(),BQ7)</f>
        <v>138.47</v>
      </c>
      <c r="BR6" s="34">
        <f t="shared" ref="BR6:BZ6" si="8">IF(BR7="",NA(),BR7)</f>
        <v>87.22</v>
      </c>
      <c r="BS6" s="34">
        <f t="shared" si="8"/>
        <v>130.03</v>
      </c>
      <c r="BT6" s="34">
        <f t="shared" si="8"/>
        <v>118.72</v>
      </c>
      <c r="BU6" s="34">
        <f t="shared" si="8"/>
        <v>93.52</v>
      </c>
      <c r="BV6" s="34">
        <f t="shared" si="8"/>
        <v>57.33</v>
      </c>
      <c r="BW6" s="34">
        <f t="shared" si="8"/>
        <v>60.78</v>
      </c>
      <c r="BX6" s="34">
        <f t="shared" si="8"/>
        <v>60.17</v>
      </c>
      <c r="BY6" s="34">
        <f t="shared" si="8"/>
        <v>65.569999999999993</v>
      </c>
      <c r="BZ6" s="34">
        <f t="shared" si="8"/>
        <v>75.7</v>
      </c>
      <c r="CA6" s="33" t="str">
        <f>IF(CA7="","",IF(CA7="-","【-】","【"&amp;SUBSTITUTE(TEXT(CA7,"#,##0.00"),"-","△")&amp;"】"))</f>
        <v>【101.26】</v>
      </c>
      <c r="CB6" s="34">
        <f>IF(CB7="",NA(),CB7)</f>
        <v>97.11</v>
      </c>
      <c r="CC6" s="34">
        <f t="shared" ref="CC6:CK6" si="9">IF(CC7="",NA(),CC7)</f>
        <v>159.36000000000001</v>
      </c>
      <c r="CD6" s="34">
        <f t="shared" si="9"/>
        <v>107.49</v>
      </c>
      <c r="CE6" s="34">
        <f t="shared" si="9"/>
        <v>117.94</v>
      </c>
      <c r="CF6" s="34">
        <f t="shared" si="9"/>
        <v>150</v>
      </c>
      <c r="CG6" s="34">
        <f t="shared" si="9"/>
        <v>284.52999999999997</v>
      </c>
      <c r="CH6" s="34">
        <f t="shared" si="9"/>
        <v>276.26</v>
      </c>
      <c r="CI6" s="34">
        <f t="shared" si="9"/>
        <v>281.52999999999997</v>
      </c>
      <c r="CJ6" s="34">
        <f t="shared" si="9"/>
        <v>263.04000000000002</v>
      </c>
      <c r="CK6" s="34">
        <f t="shared" si="9"/>
        <v>230.04</v>
      </c>
      <c r="CL6" s="33" t="str">
        <f>IF(CL7="","",IF(CL7="-","【-】","【"&amp;SUBSTITUTE(TEXT(CL7,"#,##0.00"),"-","△")&amp;"】"))</f>
        <v>【136.39】</v>
      </c>
      <c r="CM6" s="34">
        <f>IF(CM7="",NA(),CM7)</f>
        <v>23.38</v>
      </c>
      <c r="CN6" s="34">
        <f t="shared" ref="CN6:CV6" si="10">IF(CN7="",NA(),CN7)</f>
        <v>23.38</v>
      </c>
      <c r="CO6" s="34">
        <f t="shared" si="10"/>
        <v>22.53</v>
      </c>
      <c r="CP6" s="34">
        <f t="shared" si="10"/>
        <v>23.46</v>
      </c>
      <c r="CQ6" s="34">
        <f t="shared" si="10"/>
        <v>23.88</v>
      </c>
      <c r="CR6" s="34">
        <f t="shared" si="10"/>
        <v>39.92</v>
      </c>
      <c r="CS6" s="34">
        <f t="shared" si="10"/>
        <v>41.63</v>
      </c>
      <c r="CT6" s="34">
        <f t="shared" si="10"/>
        <v>44.89</v>
      </c>
      <c r="CU6" s="34">
        <f t="shared" si="10"/>
        <v>40.75</v>
      </c>
      <c r="CV6" s="34">
        <f t="shared" si="10"/>
        <v>42.4</v>
      </c>
      <c r="CW6" s="33" t="str">
        <f>IF(CW7="","",IF(CW7="-","【-】","【"&amp;SUBSTITUTE(TEXT(CW7,"#,##0.00"),"-","△")&amp;"】"))</f>
        <v>【60.13】</v>
      </c>
      <c r="CX6" s="34">
        <f>IF(CX7="",NA(),CX7)</f>
        <v>75.19</v>
      </c>
      <c r="CY6" s="34">
        <f t="shared" ref="CY6:DG6" si="11">IF(CY7="",NA(),CY7)</f>
        <v>76.739999999999995</v>
      </c>
      <c r="CZ6" s="34">
        <f t="shared" si="11"/>
        <v>76.98</v>
      </c>
      <c r="DA6" s="34">
        <f t="shared" si="11"/>
        <v>75.75</v>
      </c>
      <c r="DB6" s="34">
        <f t="shared" si="11"/>
        <v>74.760000000000005</v>
      </c>
      <c r="DC6" s="34">
        <f t="shared" si="11"/>
        <v>65.86</v>
      </c>
      <c r="DD6" s="34">
        <f t="shared" si="11"/>
        <v>66.33</v>
      </c>
      <c r="DE6" s="34">
        <f t="shared" si="11"/>
        <v>64.89</v>
      </c>
      <c r="DF6" s="34">
        <f t="shared" si="11"/>
        <v>64.97</v>
      </c>
      <c r="DG6" s="34">
        <f t="shared" si="11"/>
        <v>65.77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0.19</v>
      </c>
      <c r="EK6" s="34">
        <f t="shared" si="14"/>
        <v>0.16</v>
      </c>
      <c r="EL6" s="34">
        <f t="shared" si="14"/>
        <v>0.33</v>
      </c>
      <c r="EM6" s="34">
        <f t="shared" si="14"/>
        <v>0.21</v>
      </c>
      <c r="EN6" s="34">
        <f t="shared" si="14"/>
        <v>0.15</v>
      </c>
      <c r="EO6" s="33" t="str">
        <f>IF(EO7="","",IF(EO7="-","【-】","【"&amp;SUBSTITUTE(TEXT(EO7,"#,##0.00"),"-","△")&amp;"】"))</f>
        <v>【0.23】</v>
      </c>
    </row>
    <row r="7" spans="1:145" s="35" customFormat="1" x14ac:dyDescent="0.15">
      <c r="A7" s="27"/>
      <c r="B7" s="36">
        <v>2017</v>
      </c>
      <c r="C7" s="36">
        <v>363871</v>
      </c>
      <c r="D7" s="36">
        <v>47</v>
      </c>
      <c r="E7" s="36">
        <v>17</v>
      </c>
      <c r="F7" s="36">
        <v>1</v>
      </c>
      <c r="G7" s="36">
        <v>0</v>
      </c>
      <c r="H7" s="36" t="s">
        <v>110</v>
      </c>
      <c r="I7" s="36" t="s">
        <v>111</v>
      </c>
      <c r="J7" s="36" t="s">
        <v>112</v>
      </c>
      <c r="K7" s="36" t="s">
        <v>113</v>
      </c>
      <c r="L7" s="36" t="s">
        <v>114</v>
      </c>
      <c r="M7" s="36" t="s">
        <v>115</v>
      </c>
      <c r="N7" s="37" t="s">
        <v>116</v>
      </c>
      <c r="O7" s="37" t="s">
        <v>117</v>
      </c>
      <c r="P7" s="37">
        <v>16.46</v>
      </c>
      <c r="Q7" s="37">
        <v>101.52</v>
      </c>
      <c r="R7" s="37">
        <v>2540</v>
      </c>
      <c r="S7" s="37">
        <v>6963</v>
      </c>
      <c r="T7" s="37">
        <v>140.80000000000001</v>
      </c>
      <c r="U7" s="37">
        <v>49.45</v>
      </c>
      <c r="V7" s="37">
        <v>1133</v>
      </c>
      <c r="W7" s="37">
        <v>0.4</v>
      </c>
      <c r="X7" s="37">
        <v>2832.5</v>
      </c>
      <c r="Y7" s="37">
        <v>104.02</v>
      </c>
      <c r="Z7" s="37">
        <v>105.2</v>
      </c>
      <c r="AA7" s="37">
        <v>103.65</v>
      </c>
      <c r="AB7" s="37">
        <v>103.91</v>
      </c>
      <c r="AC7" s="37">
        <v>109.59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1506.51</v>
      </c>
      <c r="BL7" s="37">
        <v>1315.67</v>
      </c>
      <c r="BM7" s="37">
        <v>1240.1600000000001</v>
      </c>
      <c r="BN7" s="37">
        <v>1193.49</v>
      </c>
      <c r="BO7" s="37">
        <v>876.19</v>
      </c>
      <c r="BP7" s="37">
        <v>707.33</v>
      </c>
      <c r="BQ7" s="37">
        <v>138.47</v>
      </c>
      <c r="BR7" s="37">
        <v>87.22</v>
      </c>
      <c r="BS7" s="37">
        <v>130.03</v>
      </c>
      <c r="BT7" s="37">
        <v>118.72</v>
      </c>
      <c r="BU7" s="37">
        <v>93.52</v>
      </c>
      <c r="BV7" s="37">
        <v>57.33</v>
      </c>
      <c r="BW7" s="37">
        <v>60.78</v>
      </c>
      <c r="BX7" s="37">
        <v>60.17</v>
      </c>
      <c r="BY7" s="37">
        <v>65.569999999999993</v>
      </c>
      <c r="BZ7" s="37">
        <v>75.7</v>
      </c>
      <c r="CA7" s="37">
        <v>101.26</v>
      </c>
      <c r="CB7" s="37">
        <v>97.11</v>
      </c>
      <c r="CC7" s="37">
        <v>159.36000000000001</v>
      </c>
      <c r="CD7" s="37">
        <v>107.49</v>
      </c>
      <c r="CE7" s="37">
        <v>117.94</v>
      </c>
      <c r="CF7" s="37">
        <v>150</v>
      </c>
      <c r="CG7" s="37">
        <v>284.52999999999997</v>
      </c>
      <c r="CH7" s="37">
        <v>276.26</v>
      </c>
      <c r="CI7" s="37">
        <v>281.52999999999997</v>
      </c>
      <c r="CJ7" s="37">
        <v>263.04000000000002</v>
      </c>
      <c r="CK7" s="37">
        <v>230.04</v>
      </c>
      <c r="CL7" s="37">
        <v>136.38999999999999</v>
      </c>
      <c r="CM7" s="37">
        <v>23.38</v>
      </c>
      <c r="CN7" s="37">
        <v>23.38</v>
      </c>
      <c r="CO7" s="37">
        <v>22.53</v>
      </c>
      <c r="CP7" s="37">
        <v>23.46</v>
      </c>
      <c r="CQ7" s="37">
        <v>23.88</v>
      </c>
      <c r="CR7" s="37">
        <v>39.92</v>
      </c>
      <c r="CS7" s="37">
        <v>41.63</v>
      </c>
      <c r="CT7" s="37">
        <v>44.89</v>
      </c>
      <c r="CU7" s="37">
        <v>40.75</v>
      </c>
      <c r="CV7" s="37">
        <v>42.4</v>
      </c>
      <c r="CW7" s="37">
        <v>60.13</v>
      </c>
      <c r="CX7" s="37">
        <v>75.19</v>
      </c>
      <c r="CY7" s="37">
        <v>76.739999999999995</v>
      </c>
      <c r="CZ7" s="37">
        <v>76.98</v>
      </c>
      <c r="DA7" s="37">
        <v>75.75</v>
      </c>
      <c r="DB7" s="37">
        <v>74.760000000000005</v>
      </c>
      <c r="DC7" s="37">
        <v>65.86</v>
      </c>
      <c r="DD7" s="37">
        <v>66.33</v>
      </c>
      <c r="DE7" s="37">
        <v>64.89</v>
      </c>
      <c r="DF7" s="37">
        <v>64.97</v>
      </c>
      <c r="DG7" s="37">
        <v>65.77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0.16</v>
      </c>
      <c r="EL7" s="37">
        <v>0.33</v>
      </c>
      <c r="EM7" s="37">
        <v>0.21</v>
      </c>
      <c r="EN7" s="37">
        <v>0.15</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cp:lastModifiedBy>
  <dcterms:created xsi:type="dcterms:W3CDTF">2018-12-03T09:07:28Z</dcterms:created>
  <dcterms:modified xsi:type="dcterms:W3CDTF">2019-01-21T01:14:07Z</dcterms:modified>
  <cp:category/>
</cp:coreProperties>
</file>