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文書管理\改革プラン\経営分析比較表調査\平成29年度　経営比較分析表\"/>
    </mc:Choice>
  </mc:AlternateContent>
  <workbookProtection workbookAlgorithmName="SHA-512" workbookHashValue="LXkmvXCat3jzBNYvJh6iJknV8/rXgZZdrt6QKkyVmk+arYuc2k+3CRmPsqx2/NELbOzxmL7fHdVNmxp9NCo5xg==" workbookSaltValue="d3mcjEN9JkD0qDu2ovX6o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54" i="4" l="1"/>
  <c r="MN32" i="4"/>
  <c r="HM78" i="4"/>
  <c r="MH78" i="4"/>
  <c r="IZ54" i="4"/>
  <c r="IZ32" i="4"/>
  <c r="FL32" i="4"/>
  <c r="CS78" i="4"/>
  <c r="BX54" i="4"/>
  <c r="BX32" i="4"/>
  <c r="FL54" i="4"/>
  <c r="C11" i="5"/>
  <c r="D11" i="5"/>
  <c r="E11" i="5"/>
  <c r="B11" i="5"/>
  <c r="AE32" i="4" l="1"/>
  <c r="FH78" i="4"/>
  <c r="DS54" i="4"/>
  <c r="DS32" i="4"/>
  <c r="AN78" i="4"/>
  <c r="AE54" i="4"/>
  <c r="KU54" i="4"/>
  <c r="KU32" i="4"/>
  <c r="KC78" i="4"/>
  <c r="HG54" i="4"/>
  <c r="HG32" i="4"/>
  <c r="DD54" i="4"/>
  <c r="JJ78" i="4"/>
  <c r="GR54" i="4"/>
  <c r="GR32" i="4"/>
  <c r="U78" i="4"/>
  <c r="P54" i="4"/>
  <c r="P32" i="4"/>
  <c r="KF54" i="4"/>
  <c r="KF32" i="4"/>
  <c r="EO78" i="4"/>
  <c r="DD32" i="4"/>
  <c r="BI54" i="4"/>
  <c r="LY54" i="4"/>
  <c r="LY32" i="4"/>
  <c r="IK54" i="4"/>
  <c r="GT78" i="4"/>
  <c r="EW54" i="4"/>
  <c r="EW32" i="4"/>
  <c r="BZ78" i="4"/>
  <c r="BI32" i="4"/>
  <c r="LO78" i="4"/>
  <c r="IK32" i="4"/>
  <c r="EH32" i="4"/>
  <c r="BG78" i="4"/>
  <c r="AT54" i="4"/>
  <c r="AT32" i="4"/>
  <c r="LJ32" i="4"/>
  <c r="KV78" i="4"/>
  <c r="HV54" i="4"/>
  <c r="HV32" i="4"/>
  <c r="GA78" i="4"/>
  <c r="EH54" i="4"/>
  <c r="LJ54" i="4"/>
</calcChain>
</file>

<file path=xl/sharedStrings.xml><?xml version="1.0" encoding="utf-8"?>
<sst xmlns="http://schemas.openxmlformats.org/spreadsheetml/2006/main" count="288" uniqueCount="148">
  <si>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</si>
  <si>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</si>
  <si>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</si>
  <si>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</si>
  <si>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</si>
  <si>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</si>
  <si>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</si>
  <si>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</si>
  <si>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</si>
  <si>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</si>
  <si>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</si>
  <si>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</si>
  <si>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</si>
  <si>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</si>
  <si>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</si>
  <si>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</si>
  <si>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</si>
  <si>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</si>
  <si>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</si>
  <si>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</si>
  <si>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</si>
  <si>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</si>
  <si>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</si>
  <si>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</si>
  <si>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</si>
  <si>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</si>
  <si>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</si>
  <si>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</si>
  <si>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</si>
  <si>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</si>
  <si>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</si>
  <si>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</si>
  <si>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</si>
  <si>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</si>
  <si>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</si>
  <si>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</si>
  <si>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</si>
  <si>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</si>
  <si>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</si>
  <si>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</si>
  <si>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</si>
  <si>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</si>
  <si>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</si>
  <si>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</si>
  <si>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</si>
  <si>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</si>
  <si>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</si>
  <si>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</si>
  <si>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</si>
  <si>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</si>
  <si>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</si>
  <si>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</si>
  <si>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</si>
  <si>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</si>
  <si>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</si>
  <si>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</si>
  <si>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</si>
  <si>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</si>
  <si>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</si>
  <si>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</si>
  <si>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</si>
  <si>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</si>
  <si>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</si>
  <si>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</si>
  <si>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</si>
  <si>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</si>
  <si>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</si>
  <si>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</si>
  <si>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</si>
  <si>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</si>
  <si>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</si>
  <si>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</si>
  <si>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</si>
  <si>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</si>
  <si>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</si>
  <si>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</si>
  <si>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</si>
  <si>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</si>
  <si>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</si>
  <si>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</si>
  <si>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</si>
  <si>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</si>
  <si>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</si>
  <si>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</si>
  <si>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</si>
  <si>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</si>
  <si>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</si>
  <si>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</si>
  <si>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</si>
  <si>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</si>
  <si>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</si>
  <si>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</si>
  <si>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</si>
  <si>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</si>
  <si>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</si>
  <si>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</si>
  <si>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</si>
  <si>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</si>
  <si>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</si>
  <si>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</si>
  <si>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</si>
  <si>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</si>
  <si>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</si>
  <si>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</si>
  <si>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</si>
  <si>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</si>
  <si>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</si>
  <si>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</si>
  <si>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</si>
  <si>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</si>
  <si>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</si>
  <si>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</si>
  <si>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</si>
  <si>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</si>
  <si>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</si>
  <si>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</si>
  <si>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</si>
  <si>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</si>
  <si>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</si>
  <si>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</si>
  <si>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</si>
  <si>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</si>
  <si>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</si>
  <si>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徳島県</t>
  </si>
  <si>
    <t>つるぎ町</t>
  </si>
  <si>
    <t>つるぎ町立半田病院</t>
  </si>
  <si>
    <t>条例全部</t>
  </si>
  <si>
    <t>病院事業</t>
  </si>
  <si>
    <t>一般病院</t>
  </si>
  <si>
    <t>100床以上～200床未満</t>
  </si>
  <si>
    <t>自治体職員 民間企業出身</t>
  </si>
  <si>
    <t>直営</t>
  </si>
  <si>
    <t>対象</t>
  </si>
  <si>
    <t>ド 透</t>
  </si>
  <si>
    <t>救 臨 へ 災 輪</t>
  </si>
  <si>
    <t>第２種該当</t>
  </si>
  <si>
    <t>１０：１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</si>
  <si>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</si>
  <si>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</si>
  <si>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</si>
  <si>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</si>
  <si>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</si>
  <si>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</si>
  <si>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</si>
  <si>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徳島県西部医療圏における５疾病（がん、脳卒中、急性心筋梗塞、糖尿病、精神疾患）、５事業（救急医療、災害医療、へき地医療、周産期医療、小児医療）を担っている。特に、産科医療・小児医療・透析医療においては、当該地域において拠点となる医療機能である。</t>
    <rPh sb="0" eb="3">
      <t>トクシマケン</t>
    </rPh>
    <rPh sb="3" eb="5">
      <t>セイブ</t>
    </rPh>
    <rPh sb="5" eb="8">
      <t>イリョウケン</t>
    </rPh>
    <rPh sb="13" eb="15">
      <t>シッペイ</t>
    </rPh>
    <rPh sb="19" eb="22">
      <t>ノウソッチュウ</t>
    </rPh>
    <rPh sb="23" eb="25">
      <t>キュウセイ</t>
    </rPh>
    <rPh sb="25" eb="27">
      <t>シンキン</t>
    </rPh>
    <rPh sb="27" eb="29">
      <t>コウソク</t>
    </rPh>
    <rPh sb="30" eb="33">
      <t>トウニョウビョウ</t>
    </rPh>
    <rPh sb="34" eb="36">
      <t>セイシン</t>
    </rPh>
    <rPh sb="36" eb="38">
      <t>シッカン</t>
    </rPh>
    <rPh sb="41" eb="43">
      <t>ジギョウ</t>
    </rPh>
    <rPh sb="44" eb="46">
      <t>キュウキュウ</t>
    </rPh>
    <rPh sb="46" eb="48">
      <t>イリョウ</t>
    </rPh>
    <rPh sb="49" eb="51">
      <t>サイガイ</t>
    </rPh>
    <rPh sb="51" eb="53">
      <t>イリョウ</t>
    </rPh>
    <rPh sb="56" eb="57">
      <t>チ</t>
    </rPh>
    <rPh sb="57" eb="59">
      <t>イリョウ</t>
    </rPh>
    <rPh sb="60" eb="63">
      <t>シュウサンキ</t>
    </rPh>
    <rPh sb="63" eb="65">
      <t>イリョウ</t>
    </rPh>
    <rPh sb="66" eb="68">
      <t>ショウニ</t>
    </rPh>
    <rPh sb="68" eb="70">
      <t>イリョウ</t>
    </rPh>
    <rPh sb="72" eb="73">
      <t>ニナ</t>
    </rPh>
    <rPh sb="78" eb="79">
      <t>トク</t>
    </rPh>
    <rPh sb="81" eb="83">
      <t>サンカ</t>
    </rPh>
    <rPh sb="83" eb="85">
      <t>イリョウ</t>
    </rPh>
    <rPh sb="86" eb="88">
      <t>ショウニ</t>
    </rPh>
    <rPh sb="88" eb="90">
      <t>イリョウ</t>
    </rPh>
    <rPh sb="91" eb="93">
      <t>トウセキ</t>
    </rPh>
    <rPh sb="93" eb="95">
      <t>イリョウ</t>
    </rPh>
    <rPh sb="101" eb="103">
      <t>トウガイ</t>
    </rPh>
    <rPh sb="103" eb="105">
      <t>チイキ</t>
    </rPh>
    <rPh sb="109" eb="111">
      <t>キョテン</t>
    </rPh>
    <rPh sb="114" eb="116">
      <t>イリョウ</t>
    </rPh>
    <rPh sb="116" eb="118">
      <t>キノウ</t>
    </rPh>
    <phoneticPr fontId="5"/>
  </si>
  <si>
    <t>①経常収支比率：前年度決算と比較し、0.3％の比率減少となったが、所定内での繰入金を以て100％以上を維持できていることから、病院事業としての健全化は保たれている。
②医業収支比率：繰入基準改正後、医業損失へ転じ、この傾向は今後も続く見込みであるが、全国平均・類似平均を大きく上回っていることからも、本業である医業活動は良好であると考える。
④病床利用率：2年続いて利用率80％を上回っている。近年、若干の在院日数増加はあるものの、急性期を維持する上では、十分な数値であり、病床管理が上手く機能しているものと考えている。
⑤入院患者収益：在院日数の増加によって、減少傾向ではあるものの、前項の病床利用率が増加していることから、安定した収益確保の根幹となっている。
⑥外来患者収益：総患者数は減少しているものの、平成28年12月に腎センター拡幅工事を行ったことによる透析患者の増加から、平均単価は増加している。</t>
    <rPh sb="1" eb="3">
      <t>ケイジョウ</t>
    </rPh>
    <rPh sb="3" eb="5">
      <t>シュウシ</t>
    </rPh>
    <rPh sb="5" eb="7">
      <t>ヒリツ</t>
    </rPh>
    <rPh sb="8" eb="11">
      <t>ゼンネンド</t>
    </rPh>
    <rPh sb="11" eb="13">
      <t>ケッサン</t>
    </rPh>
    <rPh sb="14" eb="16">
      <t>ヒカク</t>
    </rPh>
    <rPh sb="23" eb="25">
      <t>ヒリツ</t>
    </rPh>
    <rPh sb="25" eb="27">
      <t>ゲンショウ</t>
    </rPh>
    <rPh sb="33" eb="36">
      <t>ショテイナイ</t>
    </rPh>
    <rPh sb="38" eb="41">
      <t>クリイレキン</t>
    </rPh>
    <rPh sb="42" eb="43">
      <t>モッ</t>
    </rPh>
    <rPh sb="48" eb="50">
      <t>イジョウ</t>
    </rPh>
    <rPh sb="51" eb="53">
      <t>イジ</t>
    </rPh>
    <rPh sb="63" eb="65">
      <t>ビョウイン</t>
    </rPh>
    <rPh sb="65" eb="67">
      <t>ジギョウ</t>
    </rPh>
    <rPh sb="71" eb="74">
      <t>ケンゼンカ</t>
    </rPh>
    <rPh sb="75" eb="76">
      <t>タモ</t>
    </rPh>
    <rPh sb="84" eb="86">
      <t>イギョウ</t>
    </rPh>
    <rPh sb="86" eb="88">
      <t>シュウシ</t>
    </rPh>
    <rPh sb="88" eb="90">
      <t>ヒリツ</t>
    </rPh>
    <rPh sb="91" eb="93">
      <t>クリイレ</t>
    </rPh>
    <rPh sb="93" eb="95">
      <t>キジュン</t>
    </rPh>
    <rPh sb="95" eb="98">
      <t>カイセイゴ</t>
    </rPh>
    <rPh sb="99" eb="101">
      <t>イギョウ</t>
    </rPh>
    <rPh sb="101" eb="103">
      <t>ソンシツ</t>
    </rPh>
    <rPh sb="104" eb="105">
      <t>テン</t>
    </rPh>
    <rPh sb="109" eb="111">
      <t>ケイコウ</t>
    </rPh>
    <rPh sb="112" eb="114">
      <t>コンゴ</t>
    </rPh>
    <rPh sb="115" eb="116">
      <t>ツヅ</t>
    </rPh>
    <rPh sb="117" eb="119">
      <t>ミコミ</t>
    </rPh>
    <rPh sb="125" eb="127">
      <t>ゼンコク</t>
    </rPh>
    <rPh sb="127" eb="129">
      <t>ヘイキン</t>
    </rPh>
    <rPh sb="130" eb="132">
      <t>ルイジ</t>
    </rPh>
    <rPh sb="132" eb="134">
      <t>ヘイキン</t>
    </rPh>
    <rPh sb="135" eb="136">
      <t>オオ</t>
    </rPh>
    <rPh sb="138" eb="140">
      <t>ウワマワ</t>
    </rPh>
    <rPh sb="150" eb="152">
      <t>ホンギョウ</t>
    </rPh>
    <rPh sb="155" eb="157">
      <t>イギョウ</t>
    </rPh>
    <rPh sb="157" eb="159">
      <t>カツドウ</t>
    </rPh>
    <rPh sb="160" eb="162">
      <t>リョウコウ</t>
    </rPh>
    <rPh sb="166" eb="167">
      <t>カンガ</t>
    </rPh>
    <rPh sb="172" eb="174">
      <t>ビョウショウ</t>
    </rPh>
    <rPh sb="174" eb="177">
      <t>リヨウリツ</t>
    </rPh>
    <rPh sb="302" eb="304">
      <t>ゾウカ</t>
    </rPh>
    <rPh sb="313" eb="315">
      <t>アンテイ</t>
    </rPh>
    <rPh sb="317" eb="319">
      <t>シュウエキ</t>
    </rPh>
    <rPh sb="319" eb="321">
      <t>カクホ</t>
    </rPh>
    <rPh sb="322" eb="324">
      <t>コンカン</t>
    </rPh>
    <rPh sb="333" eb="335">
      <t>ガイライ</t>
    </rPh>
    <rPh sb="335" eb="337">
      <t>カンジャ</t>
    </rPh>
    <rPh sb="337" eb="339">
      <t>シュウエキ</t>
    </rPh>
    <rPh sb="340" eb="341">
      <t>ソウ</t>
    </rPh>
    <rPh sb="341" eb="344">
      <t>カンジャスウ</t>
    </rPh>
    <rPh sb="345" eb="347">
      <t>ゲンショウ</t>
    </rPh>
    <rPh sb="355" eb="357">
      <t>ヘイセイ</t>
    </rPh>
    <phoneticPr fontId="5"/>
  </si>
  <si>
    <t>新公立病院改革プランで掲げた当院の役割を十分に遂行し、公営企業としての公立性と収益性のバランスを保ちながら、黒字経営を継続することができている。
今後においても、新公立病院改革プランの推進を図り、地域の将来像を見据えた医療機能の維持・確保に努める。</t>
    <rPh sb="0" eb="1">
      <t>シン</t>
    </rPh>
    <rPh sb="1" eb="3">
      <t>コウリツ</t>
    </rPh>
    <rPh sb="3" eb="5">
      <t>ビョウイン</t>
    </rPh>
    <rPh sb="5" eb="7">
      <t>カイカク</t>
    </rPh>
    <rPh sb="11" eb="12">
      <t>カカ</t>
    </rPh>
    <rPh sb="14" eb="16">
      <t>トウイン</t>
    </rPh>
    <rPh sb="17" eb="19">
      <t>ヤクワリ</t>
    </rPh>
    <rPh sb="20" eb="22">
      <t>ジュウブン</t>
    </rPh>
    <rPh sb="23" eb="25">
      <t>スイコウ</t>
    </rPh>
    <rPh sb="27" eb="29">
      <t>コウエイ</t>
    </rPh>
    <rPh sb="29" eb="31">
      <t>キギョウ</t>
    </rPh>
    <rPh sb="35" eb="37">
      <t>コウリツ</t>
    </rPh>
    <rPh sb="37" eb="38">
      <t>セイ</t>
    </rPh>
    <rPh sb="39" eb="42">
      <t>シュウエキセイ</t>
    </rPh>
    <rPh sb="48" eb="49">
      <t>タモ</t>
    </rPh>
    <rPh sb="54" eb="56">
      <t>クロジ</t>
    </rPh>
    <rPh sb="56" eb="58">
      <t>ケイエイ</t>
    </rPh>
    <rPh sb="59" eb="61">
      <t>ケイゾク</t>
    </rPh>
    <rPh sb="73" eb="75">
      <t>コンゴ</t>
    </rPh>
    <rPh sb="81" eb="82">
      <t>シン</t>
    </rPh>
    <rPh sb="82" eb="84">
      <t>コウリツ</t>
    </rPh>
    <rPh sb="84" eb="86">
      <t>ビョウイン</t>
    </rPh>
    <rPh sb="86" eb="88">
      <t>カイカク</t>
    </rPh>
    <rPh sb="92" eb="94">
      <t>スイシン</t>
    </rPh>
    <rPh sb="95" eb="96">
      <t>ハカ</t>
    </rPh>
    <rPh sb="98" eb="100">
      <t>チイキ</t>
    </rPh>
    <rPh sb="101" eb="104">
      <t>ショウライゾウ</t>
    </rPh>
    <rPh sb="105" eb="107">
      <t>ミス</t>
    </rPh>
    <rPh sb="109" eb="111">
      <t>イリョウ</t>
    </rPh>
    <rPh sb="111" eb="113">
      <t>キノウ</t>
    </rPh>
    <rPh sb="114" eb="116">
      <t>イジ</t>
    </rPh>
    <rPh sb="117" eb="119">
      <t>カクホ</t>
    </rPh>
    <rPh sb="120" eb="121">
      <t>ツト</t>
    </rPh>
    <phoneticPr fontId="5"/>
  </si>
  <si>
    <t>①有形固定資産減価償却率：施設全体としては、耐震化工事による病棟を建て替えた事が大きく影響し、年数も経過していないので、平均に比べ老朽化は進んでいない。
②機械備品減価償却率：機械備品については定期的に更新しているが、比較的耐用年数が短いものが多く、平均より数値が高くなってきている。
③1床当たり有形固定資産：従来の病床数134床から14床削減した120床運用となったことに加え、耐震化工事による固定資産の増加により、建設投資の状況としては高くなっている。</t>
    <rPh sb="97" eb="100">
      <t>テイキテキ</t>
    </rPh>
    <rPh sb="101" eb="103">
      <t>コウシン</t>
    </rPh>
    <rPh sb="109" eb="112">
      <t>ヒカクテキ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</si>
</sst>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79.3</c:v>
                </c:pt>
                <c:pt idx="1">
                  <c:v>78.400000000000006</c:v>
                </c:pt>
                <c:pt idx="2">
                  <c:v>77.400000000000006</c:v>
                </c:pt>
                <c:pt idx="3">
                  <c:v>83.9</c:v>
                </c:pt>
                <c:pt idx="4">
                  <c:v>81.599999999999994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58-4105-BF8B-65AAE291C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10768"/>
        <c:axId val="24881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58-4105-BF8B-65AAE291C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10768"/>
        <c:axId val="248811152"/>
      </c:lineChart>
      <c:dateAx>
        <c:axId val="24881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811152"/>
        <c:crosses val="autoZero"/>
        <c:auto val="1"/>
        <c:lblOffset val="100"/>
        <c:baseTimeUnit val="years"/>
      </c:dateAx>
      <c:valAx>
        <c:axId val="24881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8810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11105</c:v>
                </c:pt>
                <c:pt idx="1">
                  <c:v>11654</c:v>
                </c:pt>
                <c:pt idx="2">
                  <c:v>11767</c:v>
                </c:pt>
                <c:pt idx="3">
                  <c:v>12003</c:v>
                </c:pt>
                <c:pt idx="4">
                  <c:v>12046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51-4711-A4C3-120E0DD5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20728"/>
        <c:axId val="24892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9437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51-4711-A4C3-120E0DD5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20728"/>
        <c:axId val="248921120"/>
      </c:lineChart>
      <c:dateAx>
        <c:axId val="248920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921120"/>
        <c:crosses val="autoZero"/>
        <c:auto val="1"/>
        <c:lblOffset val="100"/>
        <c:baseTimeUnit val="years"/>
      </c:dateAx>
      <c:valAx>
        <c:axId val="24892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8920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37193</c:v>
                </c:pt>
                <c:pt idx="1">
                  <c:v>37261</c:v>
                </c:pt>
                <c:pt idx="2">
                  <c:v>36405</c:v>
                </c:pt>
                <c:pt idx="3">
                  <c:v>35971</c:v>
                </c:pt>
                <c:pt idx="4">
                  <c:v>35836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FD-492D-9DEE-7AF634F8A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21904"/>
        <c:axId val="48445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31585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FD-492D-9DEE-7AF634F8A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21904"/>
        <c:axId val="484454224"/>
      </c:lineChart>
      <c:dateAx>
        <c:axId val="24892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4454224"/>
        <c:crosses val="autoZero"/>
        <c:auto val="1"/>
        <c:lblOffset val="100"/>
        <c:baseTimeUnit val="years"/>
      </c:dateAx>
      <c:valAx>
        <c:axId val="48445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8921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16.899999999999999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8F-41AC-AF07-D7D0C6C10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57384"/>
        <c:axId val="248757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8F-41AC-AF07-D7D0C6C10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57384"/>
        <c:axId val="248757768"/>
      </c:lineChart>
      <c:dateAx>
        <c:axId val="248757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757768"/>
        <c:crosses val="autoZero"/>
        <c:auto val="1"/>
        <c:lblOffset val="100"/>
        <c:baseTimeUnit val="years"/>
      </c:dateAx>
      <c:valAx>
        <c:axId val="248757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8757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102.5</c:v>
                </c:pt>
                <c:pt idx="1">
                  <c:v>101.6</c:v>
                </c:pt>
                <c:pt idx="2">
                  <c:v>100.5</c:v>
                </c:pt>
                <c:pt idx="3">
                  <c:v>99.5</c:v>
                </c:pt>
                <c:pt idx="4">
                  <c:v>99.3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90-4D96-A476-AA0252283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14488"/>
        <c:axId val="24861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90-4D96-A476-AA0252283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14488"/>
        <c:axId val="248614872"/>
      </c:lineChart>
      <c:dateAx>
        <c:axId val="248614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614872"/>
        <c:crosses val="autoZero"/>
        <c:auto val="1"/>
        <c:lblOffset val="100"/>
        <c:baseTimeUnit val="years"/>
      </c:dateAx>
      <c:valAx>
        <c:axId val="248614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8614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101.5</c:v>
                </c:pt>
                <c:pt idx="1">
                  <c:v>101.8</c:v>
                </c:pt>
                <c:pt idx="2">
                  <c:v>100.5</c:v>
                </c:pt>
                <c:pt idx="3">
                  <c:v>100.8</c:v>
                </c:pt>
                <c:pt idx="4">
                  <c:v>100.5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91-4937-9A6F-C697EA3A6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34144"/>
        <c:axId val="246534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91-4937-9A6F-C697EA3A6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534144"/>
        <c:axId val="246534536"/>
      </c:lineChart>
      <c:dateAx>
        <c:axId val="24653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534536"/>
        <c:crosses val="autoZero"/>
        <c:auto val="1"/>
        <c:lblOffset val="100"/>
        <c:baseTimeUnit val="years"/>
      </c:dateAx>
      <c:valAx>
        <c:axId val="246534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46534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25.7</c:v>
                </c:pt>
                <c:pt idx="1">
                  <c:v>30.4</c:v>
                </c:pt>
                <c:pt idx="2">
                  <c:v>33.299999999999997</c:v>
                </c:pt>
                <c:pt idx="3">
                  <c:v>35.9</c:v>
                </c:pt>
                <c:pt idx="4">
                  <c:v>38.4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42-4C76-B6D3-F11F104F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205120"/>
        <c:axId val="249205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42-4C76-B6D3-F11F104F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05120"/>
        <c:axId val="249205512"/>
      </c:lineChart>
      <c:dateAx>
        <c:axId val="24920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205512"/>
        <c:crosses val="autoZero"/>
        <c:auto val="1"/>
        <c:lblOffset val="100"/>
        <c:baseTimeUnit val="years"/>
      </c:dateAx>
      <c:valAx>
        <c:axId val="249205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9205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46.6</c:v>
                </c:pt>
                <c:pt idx="1">
                  <c:v>62.6</c:v>
                </c:pt>
                <c:pt idx="2">
                  <c:v>67.099999999999994</c:v>
                </c:pt>
                <c:pt idx="3">
                  <c:v>72.2</c:v>
                </c:pt>
                <c:pt idx="4">
                  <c:v>73.900000000000006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2E-40BE-B443-B21C28B9B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206296"/>
        <c:axId val="24920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2E-40BE-B443-B21C28B9B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06296"/>
        <c:axId val="249206688"/>
      </c:lineChart>
      <c:dateAx>
        <c:axId val="249206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206688"/>
        <c:crosses val="autoZero"/>
        <c:auto val="1"/>
        <c:lblOffset val="100"/>
        <c:baseTimeUnit val="years"/>
      </c:dateAx>
      <c:valAx>
        <c:axId val="24920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9206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46204775</c:v>
                </c:pt>
                <c:pt idx="1">
                  <c:v>47726183</c:v>
                </c:pt>
                <c:pt idx="2">
                  <c:v>48261417</c:v>
                </c:pt>
                <c:pt idx="3">
                  <c:v>48863525</c:v>
                </c:pt>
                <c:pt idx="4">
                  <c:v>49296067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E6-4BC9-8CC7-3E80CA17A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207472"/>
        <c:axId val="249207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34139294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E6-4BC9-8CC7-3E80CA17A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07472"/>
        <c:axId val="249207864"/>
      </c:lineChart>
      <c:dateAx>
        <c:axId val="24920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207864"/>
        <c:crosses val="autoZero"/>
        <c:auto val="1"/>
        <c:lblOffset val="100"/>
        <c:baseTimeUnit val="years"/>
      </c:dateAx>
      <c:valAx>
        <c:axId val="249207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9207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16.100000000000001</c:v>
                </c:pt>
                <c:pt idx="2">
                  <c:v>15.8</c:v>
                </c:pt>
                <c:pt idx="3">
                  <c:v>16.2</c:v>
                </c:pt>
                <c:pt idx="4">
                  <c:v>15.3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82-4AEA-97E6-52FFF9A73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18376"/>
        <c:axId val="24891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82-4AEA-97E6-52FFF9A73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18376"/>
        <c:axId val="248918768"/>
      </c:lineChart>
      <c:dateAx>
        <c:axId val="248918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918768"/>
        <c:crosses val="autoZero"/>
        <c:auto val="1"/>
        <c:lblOffset val="100"/>
        <c:baseTimeUnit val="years"/>
      </c:dateAx>
      <c:valAx>
        <c:axId val="24891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8918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58.2</c:v>
                </c:pt>
                <c:pt idx="1">
                  <c:v>55</c:v>
                </c:pt>
                <c:pt idx="2">
                  <c:v>55.5</c:v>
                </c:pt>
                <c:pt idx="3">
                  <c:v>56</c:v>
                </c:pt>
                <c:pt idx="4">
                  <c:v>57.5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7-4764-9F54-8AE5884AF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19552"/>
        <c:axId val="248919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7-4764-9F54-8AE5884AF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19552"/>
        <c:axId val="248919944"/>
      </c:lineChart>
      <c:dateAx>
        <c:axId val="24891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919944"/>
        <c:crosses val="autoZero"/>
        <c:auto val="1"/>
        <c:lblOffset val="100"/>
        <c:baseTimeUnit val="years"/>
      </c:dateAx>
      <c:valAx>
        <c:axId val="248919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8919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EJ49" zoomScaleNormal="100" zoomScaleSheetLayoutView="70" workbookViewId="0">
      <selection activeCell="NJ66" sqref="NJ66:NX67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  <c r="NS2" s="137"/>
      <c r="NT2" s="137"/>
      <c r="NU2" s="137"/>
      <c r="NV2" s="137"/>
      <c r="NW2" s="137"/>
      <c r="NX2" s="137"/>
    </row>
    <row r="3" spans="1:388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  <c r="NS3" s="137"/>
      <c r="NT3" s="137"/>
      <c r="NU3" s="137"/>
      <c r="NV3" s="137"/>
      <c r="NW3" s="137"/>
      <c r="NX3" s="137"/>
    </row>
    <row r="4" spans="1:388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  <c r="NS4" s="137"/>
      <c r="NT4" s="137"/>
      <c r="NU4" s="137"/>
      <c r="NV4" s="137"/>
      <c r="NW4" s="137"/>
      <c r="NX4" s="137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8" t="str">
        <f>データ!H6</f>
        <v>徳島県つるぎ町　つるぎ町立半田病院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2"/>
      <c r="AU7" s="130" t="s">
        <v>2</v>
      </c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/>
      <c r="CN7" s="130" t="s">
        <v>3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2"/>
      <c r="EG7" s="130" t="s">
        <v>4</v>
      </c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2"/>
      <c r="FZ7" s="130" t="s">
        <v>5</v>
      </c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2"/>
      <c r="ID7" s="130" t="s">
        <v>6</v>
      </c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  <c r="IW7" s="131"/>
      <c r="IX7" s="131"/>
      <c r="IY7" s="131"/>
      <c r="IZ7" s="131"/>
      <c r="JA7" s="131"/>
      <c r="JB7" s="131"/>
      <c r="JC7" s="131"/>
      <c r="JD7" s="131"/>
      <c r="JE7" s="131"/>
      <c r="JF7" s="131"/>
      <c r="JG7" s="131"/>
      <c r="JH7" s="131"/>
      <c r="JI7" s="131"/>
      <c r="JJ7" s="131"/>
      <c r="JK7" s="131"/>
      <c r="JL7" s="131"/>
      <c r="JM7" s="131"/>
      <c r="JN7" s="131"/>
      <c r="JO7" s="131"/>
      <c r="JP7" s="131"/>
      <c r="JQ7" s="131"/>
      <c r="JR7" s="131"/>
      <c r="JS7" s="131"/>
      <c r="JT7" s="131"/>
      <c r="JU7" s="131"/>
      <c r="JV7" s="132"/>
      <c r="JW7" s="130" t="s">
        <v>7</v>
      </c>
      <c r="JX7" s="131"/>
      <c r="JY7" s="131"/>
      <c r="JZ7" s="131"/>
      <c r="KA7" s="131"/>
      <c r="KB7" s="131"/>
      <c r="KC7" s="131"/>
      <c r="KD7" s="131"/>
      <c r="KE7" s="131"/>
      <c r="KF7" s="131"/>
      <c r="KG7" s="131"/>
      <c r="KH7" s="131"/>
      <c r="KI7" s="131"/>
      <c r="KJ7" s="131"/>
      <c r="KK7" s="131"/>
      <c r="KL7" s="131"/>
      <c r="KM7" s="131"/>
      <c r="KN7" s="131"/>
      <c r="KO7" s="131"/>
      <c r="KP7" s="131"/>
      <c r="KQ7" s="131"/>
      <c r="KR7" s="131"/>
      <c r="KS7" s="131"/>
      <c r="KT7" s="131"/>
      <c r="KU7" s="131"/>
      <c r="KV7" s="131"/>
      <c r="KW7" s="131"/>
      <c r="KX7" s="131"/>
      <c r="KY7" s="131"/>
      <c r="KZ7" s="131"/>
      <c r="LA7" s="131"/>
      <c r="LB7" s="131"/>
      <c r="LC7" s="131"/>
      <c r="LD7" s="131"/>
      <c r="LE7" s="131"/>
      <c r="LF7" s="131"/>
      <c r="LG7" s="131"/>
      <c r="LH7" s="131"/>
      <c r="LI7" s="131"/>
      <c r="LJ7" s="131"/>
      <c r="LK7" s="131"/>
      <c r="LL7" s="131"/>
      <c r="LM7" s="131"/>
      <c r="LN7" s="131"/>
      <c r="LO7" s="132"/>
      <c r="LP7" s="130" t="s">
        <v>8</v>
      </c>
      <c r="LQ7" s="131"/>
      <c r="LR7" s="131"/>
      <c r="LS7" s="131"/>
      <c r="LT7" s="131"/>
      <c r="LU7" s="131"/>
      <c r="LV7" s="131"/>
      <c r="LW7" s="131"/>
      <c r="LX7" s="131"/>
      <c r="LY7" s="131"/>
      <c r="LZ7" s="131"/>
      <c r="MA7" s="131"/>
      <c r="MB7" s="131"/>
      <c r="MC7" s="131"/>
      <c r="MD7" s="131"/>
      <c r="ME7" s="131"/>
      <c r="MF7" s="131"/>
      <c r="MG7" s="131"/>
      <c r="MH7" s="131"/>
      <c r="MI7" s="131"/>
      <c r="MJ7" s="131"/>
      <c r="MK7" s="131"/>
      <c r="ML7" s="131"/>
      <c r="MM7" s="131"/>
      <c r="MN7" s="131"/>
      <c r="MO7" s="131"/>
      <c r="MP7" s="131"/>
      <c r="MQ7" s="131"/>
      <c r="MR7" s="131"/>
      <c r="MS7" s="131"/>
      <c r="MT7" s="131"/>
      <c r="MU7" s="131"/>
      <c r="MV7" s="131"/>
      <c r="MW7" s="131"/>
      <c r="MX7" s="131"/>
      <c r="MY7" s="131"/>
      <c r="MZ7" s="131"/>
      <c r="NA7" s="131"/>
      <c r="NB7" s="131"/>
      <c r="NC7" s="131"/>
      <c r="ND7" s="131"/>
      <c r="NE7" s="131"/>
      <c r="NF7" s="131"/>
      <c r="NG7" s="131"/>
      <c r="NH7" s="13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25" t="str">
        <f>データ!K6</f>
        <v>条例全部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7"/>
      <c r="AU8" s="125" t="str">
        <f>データ!L6</f>
        <v>病院事業</v>
      </c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7"/>
      <c r="CN8" s="125" t="str">
        <f>データ!M6</f>
        <v>一般病院</v>
      </c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7"/>
      <c r="EG8" s="125" t="str">
        <f>データ!N6</f>
        <v>100床以上～200床未満</v>
      </c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7"/>
      <c r="FZ8" s="125" t="str">
        <f>データ!O7</f>
        <v>自治体職員 民間企業出身</v>
      </c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7"/>
      <c r="ID8" s="118">
        <f>データ!Y6</f>
        <v>120</v>
      </c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20"/>
      <c r="JW8" s="118" t="str">
        <f>データ!Z6</f>
        <v>-</v>
      </c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20"/>
      <c r="LP8" s="118" t="str">
        <f>データ!AA6</f>
        <v>-</v>
      </c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120"/>
      <c r="NI8" s="3"/>
      <c r="NJ8" s="135" t="s">
        <v>10</v>
      </c>
      <c r="NK8" s="136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2"/>
      <c r="AU9" s="130" t="s">
        <v>13</v>
      </c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2"/>
      <c r="CN9" s="130" t="s">
        <v>14</v>
      </c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2"/>
      <c r="EG9" s="130" t="s">
        <v>15</v>
      </c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2"/>
      <c r="FZ9" s="130" t="s">
        <v>16</v>
      </c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2"/>
      <c r="ID9" s="130" t="s">
        <v>17</v>
      </c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  <c r="IW9" s="131"/>
      <c r="IX9" s="131"/>
      <c r="IY9" s="131"/>
      <c r="IZ9" s="131"/>
      <c r="JA9" s="131"/>
      <c r="JB9" s="131"/>
      <c r="JC9" s="131"/>
      <c r="JD9" s="131"/>
      <c r="JE9" s="131"/>
      <c r="JF9" s="131"/>
      <c r="JG9" s="131"/>
      <c r="JH9" s="131"/>
      <c r="JI9" s="131"/>
      <c r="JJ9" s="131"/>
      <c r="JK9" s="131"/>
      <c r="JL9" s="131"/>
      <c r="JM9" s="131"/>
      <c r="JN9" s="131"/>
      <c r="JO9" s="131"/>
      <c r="JP9" s="131"/>
      <c r="JQ9" s="131"/>
      <c r="JR9" s="131"/>
      <c r="JS9" s="131"/>
      <c r="JT9" s="131"/>
      <c r="JU9" s="131"/>
      <c r="JV9" s="132"/>
      <c r="JW9" s="130" t="s">
        <v>18</v>
      </c>
      <c r="JX9" s="131"/>
      <c r="JY9" s="131"/>
      <c r="JZ9" s="131"/>
      <c r="KA9" s="131"/>
      <c r="KB9" s="131"/>
      <c r="KC9" s="131"/>
      <c r="KD9" s="131"/>
      <c r="KE9" s="131"/>
      <c r="KF9" s="131"/>
      <c r="KG9" s="131"/>
      <c r="KH9" s="131"/>
      <c r="KI9" s="131"/>
      <c r="KJ9" s="131"/>
      <c r="KK9" s="131"/>
      <c r="KL9" s="131"/>
      <c r="KM9" s="131"/>
      <c r="KN9" s="131"/>
      <c r="KO9" s="131"/>
      <c r="KP9" s="131"/>
      <c r="KQ9" s="131"/>
      <c r="KR9" s="131"/>
      <c r="KS9" s="131"/>
      <c r="KT9" s="131"/>
      <c r="KU9" s="131"/>
      <c r="KV9" s="131"/>
      <c r="KW9" s="131"/>
      <c r="KX9" s="131"/>
      <c r="KY9" s="131"/>
      <c r="KZ9" s="131"/>
      <c r="LA9" s="131"/>
      <c r="LB9" s="131"/>
      <c r="LC9" s="131"/>
      <c r="LD9" s="131"/>
      <c r="LE9" s="131"/>
      <c r="LF9" s="131"/>
      <c r="LG9" s="131"/>
      <c r="LH9" s="131"/>
      <c r="LI9" s="131"/>
      <c r="LJ9" s="131"/>
      <c r="LK9" s="131"/>
      <c r="LL9" s="131"/>
      <c r="LM9" s="131"/>
      <c r="LN9" s="131"/>
      <c r="LO9" s="132"/>
      <c r="LP9" s="130" t="s">
        <v>19</v>
      </c>
      <c r="LQ9" s="131"/>
      <c r="LR9" s="131"/>
      <c r="LS9" s="131"/>
      <c r="LT9" s="131"/>
      <c r="LU9" s="131"/>
      <c r="LV9" s="131"/>
      <c r="LW9" s="131"/>
      <c r="LX9" s="131"/>
      <c r="LY9" s="131"/>
      <c r="LZ9" s="131"/>
      <c r="MA9" s="131"/>
      <c r="MB9" s="131"/>
      <c r="MC9" s="131"/>
      <c r="MD9" s="131"/>
      <c r="ME9" s="131"/>
      <c r="MF9" s="131"/>
      <c r="MG9" s="131"/>
      <c r="MH9" s="131"/>
      <c r="MI9" s="131"/>
      <c r="MJ9" s="131"/>
      <c r="MK9" s="131"/>
      <c r="ML9" s="131"/>
      <c r="MM9" s="131"/>
      <c r="MN9" s="131"/>
      <c r="MO9" s="131"/>
      <c r="MP9" s="131"/>
      <c r="MQ9" s="131"/>
      <c r="MR9" s="131"/>
      <c r="MS9" s="131"/>
      <c r="MT9" s="131"/>
      <c r="MU9" s="131"/>
      <c r="MV9" s="131"/>
      <c r="MW9" s="131"/>
      <c r="MX9" s="131"/>
      <c r="MY9" s="131"/>
      <c r="MZ9" s="131"/>
      <c r="NA9" s="131"/>
      <c r="NB9" s="131"/>
      <c r="NC9" s="131"/>
      <c r="ND9" s="131"/>
      <c r="NE9" s="131"/>
      <c r="NF9" s="131"/>
      <c r="NG9" s="131"/>
      <c r="NH9" s="132"/>
      <c r="NI9" s="3"/>
      <c r="NJ9" s="133" t="s">
        <v>20</v>
      </c>
      <c r="NK9" s="13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25" t="str">
        <f>データ!P6</f>
        <v>直営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118">
        <f>データ!Q6</f>
        <v>10</v>
      </c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20"/>
      <c r="CN10" s="125" t="str">
        <f>データ!R6</f>
        <v>対象</v>
      </c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7"/>
      <c r="EG10" s="125" t="str">
        <f>データ!S6</f>
        <v>ド 透</v>
      </c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7"/>
      <c r="FZ10" s="125" t="str">
        <f>データ!T6</f>
        <v>救 臨 へ 災 輪</v>
      </c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7"/>
      <c r="ID10" s="118" t="str">
        <f>データ!AB6</f>
        <v>-</v>
      </c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20"/>
      <c r="JW10" s="118" t="str">
        <f>データ!AC6</f>
        <v>-</v>
      </c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19"/>
      <c r="LK10" s="119"/>
      <c r="LL10" s="119"/>
      <c r="LM10" s="119"/>
      <c r="LN10" s="119"/>
      <c r="LO10" s="120"/>
      <c r="LP10" s="118">
        <f>データ!AD6</f>
        <v>120</v>
      </c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120"/>
      <c r="NI10" s="2"/>
      <c r="NJ10" s="128" t="s">
        <v>22</v>
      </c>
      <c r="NK10" s="129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30" t="s">
        <v>24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/>
      <c r="AU11" s="130" t="s">
        <v>25</v>
      </c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2"/>
      <c r="CN11" s="130" t="s">
        <v>26</v>
      </c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2"/>
      <c r="EG11" s="130" t="s">
        <v>27</v>
      </c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2"/>
      <c r="ID11" s="130" t="s">
        <v>28</v>
      </c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  <c r="IW11" s="131"/>
      <c r="IX11" s="131"/>
      <c r="IY11" s="131"/>
      <c r="IZ11" s="131"/>
      <c r="JA11" s="131"/>
      <c r="JB11" s="131"/>
      <c r="JC11" s="131"/>
      <c r="JD11" s="131"/>
      <c r="JE11" s="131"/>
      <c r="JF11" s="131"/>
      <c r="JG11" s="131"/>
      <c r="JH11" s="131"/>
      <c r="JI11" s="131"/>
      <c r="JJ11" s="131"/>
      <c r="JK11" s="131"/>
      <c r="JL11" s="131"/>
      <c r="JM11" s="131"/>
      <c r="JN11" s="131"/>
      <c r="JO11" s="131"/>
      <c r="JP11" s="131"/>
      <c r="JQ11" s="131"/>
      <c r="JR11" s="131"/>
      <c r="JS11" s="131"/>
      <c r="JT11" s="131"/>
      <c r="JU11" s="131"/>
      <c r="JV11" s="132"/>
      <c r="JW11" s="130" t="s">
        <v>29</v>
      </c>
      <c r="JX11" s="131"/>
      <c r="JY11" s="131"/>
      <c r="JZ11" s="131"/>
      <c r="KA11" s="131"/>
      <c r="KB11" s="131"/>
      <c r="KC11" s="131"/>
      <c r="KD11" s="131"/>
      <c r="KE11" s="131"/>
      <c r="KF11" s="131"/>
      <c r="KG11" s="131"/>
      <c r="KH11" s="131"/>
      <c r="KI11" s="131"/>
      <c r="KJ11" s="131"/>
      <c r="KK11" s="131"/>
      <c r="KL11" s="131"/>
      <c r="KM11" s="131"/>
      <c r="KN11" s="131"/>
      <c r="KO11" s="131"/>
      <c r="KP11" s="131"/>
      <c r="KQ11" s="131"/>
      <c r="KR11" s="131"/>
      <c r="KS11" s="131"/>
      <c r="KT11" s="131"/>
      <c r="KU11" s="131"/>
      <c r="KV11" s="131"/>
      <c r="KW11" s="131"/>
      <c r="KX11" s="131"/>
      <c r="KY11" s="131"/>
      <c r="KZ11" s="131"/>
      <c r="LA11" s="131"/>
      <c r="LB11" s="131"/>
      <c r="LC11" s="131"/>
      <c r="LD11" s="131"/>
      <c r="LE11" s="131"/>
      <c r="LF11" s="131"/>
      <c r="LG11" s="131"/>
      <c r="LH11" s="131"/>
      <c r="LI11" s="131"/>
      <c r="LJ11" s="131"/>
      <c r="LK11" s="131"/>
      <c r="LL11" s="131"/>
      <c r="LM11" s="131"/>
      <c r="LN11" s="131"/>
      <c r="LO11" s="132"/>
      <c r="LP11" s="130" t="s">
        <v>30</v>
      </c>
      <c r="LQ11" s="131"/>
      <c r="LR11" s="131"/>
      <c r="LS11" s="131"/>
      <c r="LT11" s="131"/>
      <c r="LU11" s="131"/>
      <c r="LV11" s="131"/>
      <c r="LW11" s="131"/>
      <c r="LX11" s="131"/>
      <c r="LY11" s="131"/>
      <c r="LZ11" s="131"/>
      <c r="MA11" s="131"/>
      <c r="MB11" s="131"/>
      <c r="MC11" s="131"/>
      <c r="MD11" s="131"/>
      <c r="ME11" s="131"/>
      <c r="MF11" s="131"/>
      <c r="MG11" s="131"/>
      <c r="MH11" s="131"/>
      <c r="MI11" s="131"/>
      <c r="MJ11" s="131"/>
      <c r="MK11" s="131"/>
      <c r="ML11" s="131"/>
      <c r="MM11" s="131"/>
      <c r="MN11" s="131"/>
      <c r="MO11" s="131"/>
      <c r="MP11" s="131"/>
      <c r="MQ11" s="131"/>
      <c r="MR11" s="131"/>
      <c r="MS11" s="131"/>
      <c r="MT11" s="131"/>
      <c r="MU11" s="131"/>
      <c r="MV11" s="131"/>
      <c r="MW11" s="131"/>
      <c r="MX11" s="131"/>
      <c r="MY11" s="131"/>
      <c r="MZ11" s="131"/>
      <c r="NA11" s="131"/>
      <c r="NB11" s="131"/>
      <c r="NC11" s="131"/>
      <c r="ND11" s="131"/>
      <c r="NE11" s="131"/>
      <c r="NF11" s="131"/>
      <c r="NG11" s="131"/>
      <c r="NH11" s="13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8">
        <f>データ!U6</f>
        <v>9308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20"/>
      <c r="AU12" s="118">
        <f>データ!V6</f>
        <v>12311</v>
      </c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20"/>
      <c r="CN12" s="125" t="str">
        <f>データ!W6</f>
        <v>第２種該当</v>
      </c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7"/>
      <c r="EG12" s="125" t="str">
        <f>データ!X6</f>
        <v>１０：１</v>
      </c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7"/>
      <c r="ID12" s="118">
        <f>データ!AE6</f>
        <v>120</v>
      </c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  <c r="IW12" s="119"/>
      <c r="IX12" s="119"/>
      <c r="IY12" s="119"/>
      <c r="IZ12" s="119"/>
      <c r="JA12" s="119"/>
      <c r="JB12" s="119"/>
      <c r="JC12" s="119"/>
      <c r="JD12" s="119"/>
      <c r="JE12" s="119"/>
      <c r="JF12" s="119"/>
      <c r="JG12" s="119"/>
      <c r="JH12" s="119"/>
      <c r="JI12" s="119"/>
      <c r="JJ12" s="119"/>
      <c r="JK12" s="119"/>
      <c r="JL12" s="119"/>
      <c r="JM12" s="119"/>
      <c r="JN12" s="119"/>
      <c r="JO12" s="119"/>
      <c r="JP12" s="119"/>
      <c r="JQ12" s="119"/>
      <c r="JR12" s="119"/>
      <c r="JS12" s="119"/>
      <c r="JT12" s="119"/>
      <c r="JU12" s="119"/>
      <c r="JV12" s="120"/>
      <c r="JW12" s="118" t="str">
        <f>データ!AF6</f>
        <v>-</v>
      </c>
      <c r="JX12" s="119"/>
      <c r="JY12" s="119"/>
      <c r="JZ12" s="119"/>
      <c r="KA12" s="119"/>
      <c r="KB12" s="119"/>
      <c r="KC12" s="119"/>
      <c r="KD12" s="119"/>
      <c r="KE12" s="119"/>
      <c r="KF12" s="119"/>
      <c r="KG12" s="119"/>
      <c r="KH12" s="119"/>
      <c r="KI12" s="119"/>
      <c r="KJ12" s="119"/>
      <c r="KK12" s="119"/>
      <c r="KL12" s="119"/>
      <c r="KM12" s="119"/>
      <c r="KN12" s="119"/>
      <c r="KO12" s="119"/>
      <c r="KP12" s="119"/>
      <c r="KQ12" s="119"/>
      <c r="KR12" s="119"/>
      <c r="KS12" s="119"/>
      <c r="KT12" s="119"/>
      <c r="KU12" s="119"/>
      <c r="KV12" s="119"/>
      <c r="KW12" s="119"/>
      <c r="KX12" s="119"/>
      <c r="KY12" s="119"/>
      <c r="KZ12" s="119"/>
      <c r="LA12" s="119"/>
      <c r="LB12" s="119"/>
      <c r="LC12" s="119"/>
      <c r="LD12" s="119"/>
      <c r="LE12" s="119"/>
      <c r="LF12" s="119"/>
      <c r="LG12" s="119"/>
      <c r="LH12" s="119"/>
      <c r="LI12" s="119"/>
      <c r="LJ12" s="119"/>
      <c r="LK12" s="119"/>
      <c r="LL12" s="119"/>
      <c r="LM12" s="119"/>
      <c r="LN12" s="119"/>
      <c r="LO12" s="120"/>
      <c r="LP12" s="118">
        <f>データ!AG6</f>
        <v>120</v>
      </c>
      <c r="LQ12" s="119"/>
      <c r="LR12" s="119"/>
      <c r="LS12" s="119"/>
      <c r="LT12" s="119"/>
      <c r="LU12" s="119"/>
      <c r="LV12" s="119"/>
      <c r="LW12" s="119"/>
      <c r="LX12" s="119"/>
      <c r="LY12" s="119"/>
      <c r="LZ12" s="119"/>
      <c r="MA12" s="119"/>
      <c r="MB12" s="119"/>
      <c r="MC12" s="119"/>
      <c r="MD12" s="119"/>
      <c r="ME12" s="119"/>
      <c r="MF12" s="119"/>
      <c r="MG12" s="119"/>
      <c r="MH12" s="119"/>
      <c r="MI12" s="119"/>
      <c r="MJ12" s="119"/>
      <c r="MK12" s="119"/>
      <c r="ML12" s="119"/>
      <c r="MM12" s="119"/>
      <c r="MN12" s="119"/>
      <c r="MO12" s="119"/>
      <c r="MP12" s="119"/>
      <c r="MQ12" s="119"/>
      <c r="MR12" s="119"/>
      <c r="MS12" s="119"/>
      <c r="MT12" s="119"/>
      <c r="MU12" s="119"/>
      <c r="MV12" s="119"/>
      <c r="MW12" s="119"/>
      <c r="MX12" s="119"/>
      <c r="MY12" s="119"/>
      <c r="MZ12" s="119"/>
      <c r="NA12" s="119"/>
      <c r="NB12" s="119"/>
      <c r="NC12" s="119"/>
      <c r="ND12" s="119"/>
      <c r="NE12" s="119"/>
      <c r="NF12" s="119"/>
      <c r="NG12" s="119"/>
      <c r="NH12" s="12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1" t="s">
        <v>31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  <c r="IW13" s="121"/>
      <c r="IX13" s="121"/>
      <c r="IY13" s="121"/>
      <c r="IZ13" s="121"/>
      <c r="JA13" s="121"/>
      <c r="JB13" s="121"/>
      <c r="JC13" s="121"/>
      <c r="JD13" s="121"/>
      <c r="JE13" s="121"/>
      <c r="JF13" s="121"/>
      <c r="JG13" s="121"/>
      <c r="JH13" s="121"/>
      <c r="JI13" s="121"/>
      <c r="JJ13" s="121"/>
      <c r="JK13" s="121"/>
      <c r="JL13" s="121"/>
      <c r="JM13" s="121"/>
      <c r="JN13" s="121"/>
      <c r="JO13" s="121"/>
      <c r="JP13" s="121"/>
      <c r="JQ13" s="121"/>
      <c r="JR13" s="121"/>
      <c r="JS13" s="121"/>
      <c r="JT13" s="121"/>
      <c r="JU13" s="121"/>
      <c r="JV13" s="121"/>
      <c r="JW13" s="121"/>
      <c r="JX13" s="121"/>
      <c r="JY13" s="121"/>
      <c r="JZ13" s="121"/>
      <c r="KA13" s="121"/>
      <c r="KB13" s="121"/>
      <c r="KC13" s="121"/>
      <c r="KD13" s="121"/>
      <c r="KE13" s="121"/>
      <c r="KF13" s="121"/>
      <c r="KG13" s="121"/>
      <c r="KH13" s="121"/>
      <c r="KI13" s="121"/>
      <c r="KJ13" s="121"/>
      <c r="KK13" s="121"/>
      <c r="KL13" s="121"/>
      <c r="KM13" s="121"/>
      <c r="KN13" s="121"/>
      <c r="KO13" s="121"/>
      <c r="KP13" s="121"/>
      <c r="KQ13" s="121"/>
      <c r="KR13" s="121"/>
      <c r="KS13" s="121"/>
      <c r="KT13" s="121"/>
      <c r="KU13" s="121"/>
      <c r="KV13" s="121"/>
      <c r="KW13" s="121"/>
      <c r="KX13" s="121"/>
      <c r="KY13" s="121"/>
      <c r="KZ13" s="121"/>
      <c r="LA13" s="121"/>
      <c r="LB13" s="121"/>
      <c r="LC13" s="121"/>
      <c r="LD13" s="121"/>
      <c r="LE13" s="121"/>
      <c r="LF13" s="121"/>
      <c r="LG13" s="121"/>
      <c r="LH13" s="121"/>
      <c r="LI13" s="121"/>
      <c r="LJ13" s="121"/>
      <c r="LK13" s="121"/>
      <c r="LL13" s="121"/>
      <c r="LM13" s="121"/>
      <c r="LN13" s="121"/>
      <c r="LO13" s="121"/>
      <c r="LP13" s="121"/>
      <c r="LQ13" s="121"/>
      <c r="LR13" s="121"/>
      <c r="LS13" s="121"/>
      <c r="LT13" s="121"/>
      <c r="LU13" s="121"/>
      <c r="LV13" s="121"/>
      <c r="LW13" s="121"/>
      <c r="LX13" s="121"/>
      <c r="LY13" s="121"/>
      <c r="LZ13" s="121"/>
      <c r="MA13" s="121"/>
      <c r="MB13" s="121"/>
      <c r="MC13" s="121"/>
      <c r="MD13" s="121"/>
      <c r="ME13" s="121"/>
      <c r="MF13" s="121"/>
      <c r="MG13" s="121"/>
      <c r="MH13" s="121"/>
      <c r="MI13" s="121"/>
      <c r="MJ13" s="121"/>
      <c r="MK13" s="121"/>
      <c r="ML13" s="121"/>
      <c r="MM13" s="121"/>
      <c r="MN13" s="121"/>
      <c r="MO13" s="121"/>
      <c r="MP13" s="121"/>
      <c r="MQ13" s="121"/>
      <c r="MR13" s="121"/>
      <c r="MS13" s="121"/>
      <c r="MT13" s="121"/>
      <c r="MU13" s="121"/>
      <c r="MV13" s="121"/>
      <c r="MW13" s="121"/>
      <c r="MX13" s="121"/>
      <c r="MY13" s="121"/>
      <c r="MZ13" s="121"/>
      <c r="NA13" s="121"/>
      <c r="NB13" s="121"/>
      <c r="NC13" s="121"/>
      <c r="ND13" s="121"/>
      <c r="NE13" s="121"/>
      <c r="NF13" s="121"/>
      <c r="NG13" s="121"/>
      <c r="NH13" s="12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21" t="s">
        <v>32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  <c r="IW14" s="121"/>
      <c r="IX14" s="121"/>
      <c r="IY14" s="121"/>
      <c r="IZ14" s="121"/>
      <c r="JA14" s="121"/>
      <c r="JB14" s="121"/>
      <c r="JC14" s="121"/>
      <c r="JD14" s="121"/>
      <c r="JE14" s="121"/>
      <c r="JF14" s="121"/>
      <c r="JG14" s="121"/>
      <c r="JH14" s="121"/>
      <c r="JI14" s="121"/>
      <c r="JJ14" s="121"/>
      <c r="JK14" s="121"/>
      <c r="JL14" s="121"/>
      <c r="JM14" s="121"/>
      <c r="JN14" s="121"/>
      <c r="JO14" s="121"/>
      <c r="JP14" s="121"/>
      <c r="JQ14" s="121"/>
      <c r="JR14" s="121"/>
      <c r="JS14" s="121"/>
      <c r="JT14" s="121"/>
      <c r="JU14" s="121"/>
      <c r="JV14" s="121"/>
      <c r="JW14" s="121"/>
      <c r="JX14" s="121"/>
      <c r="JY14" s="121"/>
      <c r="JZ14" s="121"/>
      <c r="KA14" s="121"/>
      <c r="KB14" s="121"/>
      <c r="KC14" s="121"/>
      <c r="KD14" s="121"/>
      <c r="KE14" s="121"/>
      <c r="KF14" s="121"/>
      <c r="KG14" s="121"/>
      <c r="KH14" s="121"/>
      <c r="KI14" s="121"/>
      <c r="KJ14" s="121"/>
      <c r="KK14" s="121"/>
      <c r="KL14" s="121"/>
      <c r="KM14" s="121"/>
      <c r="KN14" s="121"/>
      <c r="KO14" s="121"/>
      <c r="KP14" s="121"/>
      <c r="KQ14" s="121"/>
      <c r="KR14" s="121"/>
      <c r="KS14" s="121"/>
      <c r="KT14" s="121"/>
      <c r="KU14" s="121"/>
      <c r="KV14" s="121"/>
      <c r="KW14" s="121"/>
      <c r="KX14" s="121"/>
      <c r="KY14" s="121"/>
      <c r="KZ14" s="121"/>
      <c r="LA14" s="121"/>
      <c r="LB14" s="121"/>
      <c r="LC14" s="121"/>
      <c r="LD14" s="121"/>
      <c r="LE14" s="121"/>
      <c r="LF14" s="121"/>
      <c r="LG14" s="121"/>
      <c r="LH14" s="121"/>
      <c r="LI14" s="121"/>
      <c r="LJ14" s="121"/>
      <c r="LK14" s="121"/>
      <c r="LL14" s="121"/>
      <c r="LM14" s="121"/>
      <c r="LN14" s="121"/>
      <c r="LO14" s="121"/>
      <c r="LP14" s="121"/>
      <c r="LQ14" s="121"/>
      <c r="LR14" s="121"/>
      <c r="LS14" s="121"/>
      <c r="LT14" s="121"/>
      <c r="LU14" s="121"/>
      <c r="LV14" s="121"/>
      <c r="LW14" s="121"/>
      <c r="LX14" s="121"/>
      <c r="LY14" s="121"/>
      <c r="LZ14" s="121"/>
      <c r="MA14" s="121"/>
      <c r="MB14" s="121"/>
      <c r="MC14" s="121"/>
      <c r="MD14" s="121"/>
      <c r="ME14" s="121"/>
      <c r="MF14" s="121"/>
      <c r="MG14" s="121"/>
      <c r="MH14" s="121"/>
      <c r="MI14" s="121"/>
      <c r="MJ14" s="121"/>
      <c r="MK14" s="121"/>
      <c r="ML14" s="121"/>
      <c r="MM14" s="121"/>
      <c r="MN14" s="121"/>
      <c r="MO14" s="121"/>
      <c r="MP14" s="121"/>
      <c r="MQ14" s="121"/>
      <c r="MR14" s="121"/>
      <c r="MS14" s="121"/>
      <c r="MT14" s="121"/>
      <c r="MU14" s="121"/>
      <c r="MV14" s="121"/>
      <c r="MW14" s="121"/>
      <c r="MX14" s="121"/>
      <c r="MY14" s="121"/>
      <c r="MZ14" s="121"/>
      <c r="NA14" s="121"/>
      <c r="NB14" s="121"/>
      <c r="NC14" s="121"/>
      <c r="ND14" s="121"/>
      <c r="NE14" s="121"/>
      <c r="NF14" s="121"/>
      <c r="NG14" s="121"/>
      <c r="NH14" s="121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22" t="s">
        <v>144</v>
      </c>
      <c r="NK16" s="123"/>
      <c r="NL16" s="123"/>
      <c r="NM16" s="123"/>
      <c r="NN16" s="123"/>
      <c r="NO16" s="123"/>
      <c r="NP16" s="123"/>
      <c r="NQ16" s="123"/>
      <c r="NR16" s="123"/>
      <c r="NS16" s="123"/>
      <c r="NT16" s="123"/>
      <c r="NU16" s="123"/>
      <c r="NV16" s="123"/>
      <c r="NW16" s="123"/>
      <c r="NX16" s="124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2" t="s">
        <v>145</v>
      </c>
      <c r="NK30" s="113"/>
      <c r="NL30" s="113"/>
      <c r="NM30" s="113"/>
      <c r="NN30" s="113"/>
      <c r="NO30" s="113"/>
      <c r="NP30" s="113"/>
      <c r="NQ30" s="113"/>
      <c r="NR30" s="113"/>
      <c r="NS30" s="113"/>
      <c r="NT30" s="113"/>
      <c r="NU30" s="113"/>
      <c r="NV30" s="113"/>
      <c r="NW30" s="113"/>
      <c r="NX30" s="114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2"/>
      <c r="NK31" s="113"/>
      <c r="NL31" s="113"/>
      <c r="NM31" s="113"/>
      <c r="NN31" s="113"/>
      <c r="NO31" s="113"/>
      <c r="NP31" s="113"/>
      <c r="NQ31" s="113"/>
      <c r="NR31" s="113"/>
      <c r="NS31" s="113"/>
      <c r="NT31" s="113"/>
      <c r="NU31" s="113"/>
      <c r="NV31" s="113"/>
      <c r="NW31" s="113"/>
      <c r="NX31" s="114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112"/>
      <c r="NK32" s="113"/>
      <c r="NL32" s="113"/>
      <c r="NM32" s="113"/>
      <c r="NN32" s="113"/>
      <c r="NO32" s="113"/>
      <c r="NP32" s="113"/>
      <c r="NQ32" s="113"/>
      <c r="NR32" s="113"/>
      <c r="NS32" s="113"/>
      <c r="NT32" s="113"/>
      <c r="NU32" s="113"/>
      <c r="NV32" s="113"/>
      <c r="NW32" s="113"/>
      <c r="NX32" s="114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101.5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101.8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100.5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100.8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100.5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102.5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101.6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100.5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99.5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99.3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16.899999999999999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0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0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0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0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79.3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78.400000000000006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77.400000000000006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83.9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81.599999999999994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112"/>
      <c r="NK33" s="113"/>
      <c r="NL33" s="113"/>
      <c r="NM33" s="113"/>
      <c r="NN33" s="113"/>
      <c r="NO33" s="113"/>
      <c r="NP33" s="113"/>
      <c r="NQ33" s="113"/>
      <c r="NR33" s="113"/>
      <c r="NS33" s="113"/>
      <c r="NT33" s="113"/>
      <c r="NU33" s="113"/>
      <c r="NV33" s="113"/>
      <c r="NW33" s="113"/>
      <c r="NX33" s="114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96.3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96.9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98.3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96.7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96.6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86.6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85.4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85.3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84.2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83.9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121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112.9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118.9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119.5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116.9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68.5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68.3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67.900000000000006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69.8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69.7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112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4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2"/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4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112"/>
      <c r="NK36" s="113"/>
      <c r="NL36" s="113"/>
      <c r="NM36" s="113"/>
      <c r="NN36" s="113"/>
      <c r="NO36" s="113"/>
      <c r="NP36" s="113"/>
      <c r="NQ36" s="113"/>
      <c r="NR36" s="113"/>
      <c r="NS36" s="113"/>
      <c r="NT36" s="113"/>
      <c r="NU36" s="113"/>
      <c r="NV36" s="113"/>
      <c r="NW36" s="113"/>
      <c r="NX36" s="114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112"/>
      <c r="NK37" s="113"/>
      <c r="NL37" s="113"/>
      <c r="NM37" s="113"/>
      <c r="NN37" s="113"/>
      <c r="NO37" s="113"/>
      <c r="NP37" s="113"/>
      <c r="NQ37" s="113"/>
      <c r="NR37" s="113"/>
      <c r="NS37" s="113"/>
      <c r="NT37" s="113"/>
      <c r="NU37" s="113"/>
      <c r="NV37" s="113"/>
      <c r="NW37" s="113"/>
      <c r="NX37" s="114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12"/>
      <c r="NK38" s="113"/>
      <c r="NL38" s="113"/>
      <c r="NM38" s="113"/>
      <c r="NN38" s="113"/>
      <c r="NO38" s="113"/>
      <c r="NP38" s="113"/>
      <c r="NQ38" s="113"/>
      <c r="NR38" s="113"/>
      <c r="NS38" s="113"/>
      <c r="NT38" s="113"/>
      <c r="NU38" s="113"/>
      <c r="NV38" s="113"/>
      <c r="NW38" s="113"/>
      <c r="NX38" s="114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2"/>
      <c r="NK39" s="113"/>
      <c r="NL39" s="113"/>
      <c r="NM39" s="113"/>
      <c r="NN39" s="113"/>
      <c r="NO39" s="113"/>
      <c r="NP39" s="113"/>
      <c r="NQ39" s="113"/>
      <c r="NR39" s="113"/>
      <c r="NS39" s="113"/>
      <c r="NT39" s="113"/>
      <c r="NU39" s="113"/>
      <c r="NV39" s="113"/>
      <c r="NW39" s="113"/>
      <c r="NX39" s="114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2"/>
      <c r="NK40" s="113"/>
      <c r="NL40" s="113"/>
      <c r="NM40" s="113"/>
      <c r="NN40" s="113"/>
      <c r="NO40" s="113"/>
      <c r="NP40" s="113"/>
      <c r="NQ40" s="113"/>
      <c r="NR40" s="113"/>
      <c r="NS40" s="113"/>
      <c r="NT40" s="113"/>
      <c r="NU40" s="113"/>
      <c r="NV40" s="113"/>
      <c r="NW40" s="113"/>
      <c r="NX40" s="114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2"/>
      <c r="NK41" s="113"/>
      <c r="NL41" s="113"/>
      <c r="NM41" s="113"/>
      <c r="NN41" s="113"/>
      <c r="NO41" s="113"/>
      <c r="NP41" s="113"/>
      <c r="NQ41" s="113"/>
      <c r="NR41" s="113"/>
      <c r="NS41" s="113"/>
      <c r="NT41" s="113"/>
      <c r="NU41" s="113"/>
      <c r="NV41" s="113"/>
      <c r="NW41" s="113"/>
      <c r="NX41" s="114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2"/>
      <c r="NK42" s="113"/>
      <c r="NL42" s="113"/>
      <c r="NM42" s="113"/>
      <c r="NN42" s="113"/>
      <c r="NO42" s="113"/>
      <c r="NP42" s="113"/>
      <c r="NQ42" s="113"/>
      <c r="NR42" s="113"/>
      <c r="NS42" s="113"/>
      <c r="NT42" s="113"/>
      <c r="NU42" s="113"/>
      <c r="NV42" s="113"/>
      <c r="NW42" s="113"/>
      <c r="NX42" s="114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2"/>
      <c r="NK43" s="113"/>
      <c r="NL43" s="113"/>
      <c r="NM43" s="113"/>
      <c r="NN43" s="113"/>
      <c r="NO43" s="113"/>
      <c r="NP43" s="113"/>
      <c r="NQ43" s="113"/>
      <c r="NR43" s="113"/>
      <c r="NS43" s="113"/>
      <c r="NT43" s="113"/>
      <c r="NU43" s="113"/>
      <c r="NV43" s="113"/>
      <c r="NW43" s="113"/>
      <c r="NX43" s="114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2"/>
      <c r="NK44" s="113"/>
      <c r="NL44" s="113"/>
      <c r="NM44" s="113"/>
      <c r="NN44" s="113"/>
      <c r="NO44" s="113"/>
      <c r="NP44" s="113"/>
      <c r="NQ44" s="113"/>
      <c r="NR44" s="113"/>
      <c r="NS44" s="113"/>
      <c r="NT44" s="113"/>
      <c r="NU44" s="113"/>
      <c r="NV44" s="113"/>
      <c r="NW44" s="113"/>
      <c r="NX44" s="114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2"/>
      <c r="NK45" s="113"/>
      <c r="NL45" s="113"/>
      <c r="NM45" s="113"/>
      <c r="NN45" s="113"/>
      <c r="NO45" s="113"/>
      <c r="NP45" s="113"/>
      <c r="NQ45" s="113"/>
      <c r="NR45" s="113"/>
      <c r="NS45" s="113"/>
      <c r="NT45" s="113"/>
      <c r="NU45" s="113"/>
      <c r="NV45" s="113"/>
      <c r="NW45" s="113"/>
      <c r="NX45" s="114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5"/>
      <c r="NK46" s="116"/>
      <c r="NL46" s="116"/>
      <c r="NM46" s="116"/>
      <c r="NN46" s="116"/>
      <c r="NO46" s="116"/>
      <c r="NP46" s="116"/>
      <c r="NQ46" s="116"/>
      <c r="NR46" s="116"/>
      <c r="NS46" s="116"/>
      <c r="NT46" s="116"/>
      <c r="NU46" s="116"/>
      <c r="NV46" s="116"/>
      <c r="NW46" s="116"/>
      <c r="NX46" s="117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147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37193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37261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36405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35971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35836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11105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11654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11767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12003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12046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58.2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55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55.5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56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57.5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17.5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16.100000000000001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15.8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16.2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15.3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31585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32431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32532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33492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34136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9437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9726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10037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9976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10130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61.2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62.1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62.5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63.4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63.4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19.3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18.899999999999999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19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18.7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18.3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146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25.7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30.4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33.299999999999997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35.9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38.4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46.6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62.6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67.099999999999994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72.2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73.900000000000006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46204775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47726183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48261417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48863525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49296067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48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52.2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52.4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52.5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53.5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63.3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69.599999999999994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69.2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69.7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71.3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34139294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35115689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35730958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37752628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39094598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+wq5IaOMfr1U+dCim6ZXyO2GIsGJN+Gy6dl4xKFpYic9nvMvto4o4RKgPtt04QI3FgY/BW8/S9EfRg8bdQYdqQ==" saltValue="6SMA/7hRvjVYrMRRz1F4lA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40" t="s">
        <v>75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2"/>
      <c r="AS4" s="143" t="s">
        <v>76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43" t="s">
        <v>77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40" t="s">
        <v>78</v>
      </c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39" t="s">
        <v>79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43" t="s">
        <v>80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 t="s">
        <v>81</v>
      </c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 t="s">
        <v>82</v>
      </c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40" t="s">
        <v>83</v>
      </c>
      <c r="DS4" s="141"/>
      <c r="DT4" s="141"/>
      <c r="DU4" s="141"/>
      <c r="DV4" s="141"/>
      <c r="DW4" s="141"/>
      <c r="DX4" s="141"/>
      <c r="DY4" s="141"/>
      <c r="DZ4" s="141"/>
      <c r="EA4" s="141"/>
      <c r="EB4" s="142"/>
      <c r="EC4" s="139" t="s">
        <v>84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 t="s">
        <v>85</v>
      </c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109</v>
      </c>
      <c r="AT5" s="61" t="s">
        <v>110</v>
      </c>
      <c r="AU5" s="61" t="s">
        <v>111</v>
      </c>
      <c r="AV5" s="61" t="s">
        <v>112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109</v>
      </c>
      <c r="BE5" s="61" t="s">
        <v>110</v>
      </c>
      <c r="BF5" s="61" t="s">
        <v>111</v>
      </c>
      <c r="BG5" s="61" t="s">
        <v>112</v>
      </c>
      <c r="BH5" s="61" t="s">
        <v>113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109</v>
      </c>
      <c r="BP5" s="61" t="s">
        <v>110</v>
      </c>
      <c r="BQ5" s="61" t="s">
        <v>111</v>
      </c>
      <c r="BR5" s="61" t="s">
        <v>112</v>
      </c>
      <c r="BS5" s="61" t="s">
        <v>113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109</v>
      </c>
      <c r="CA5" s="61" t="s">
        <v>110</v>
      </c>
      <c r="CB5" s="61" t="s">
        <v>111</v>
      </c>
      <c r="CC5" s="61" t="s">
        <v>112</v>
      </c>
      <c r="CD5" s="61" t="s">
        <v>113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109</v>
      </c>
      <c r="CL5" s="61" t="s">
        <v>110</v>
      </c>
      <c r="CM5" s="61" t="s">
        <v>111</v>
      </c>
      <c r="CN5" s="61" t="s">
        <v>112</v>
      </c>
      <c r="CO5" s="61" t="s">
        <v>113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109</v>
      </c>
      <c r="CW5" s="61" t="s">
        <v>110</v>
      </c>
      <c r="CX5" s="61" t="s">
        <v>111</v>
      </c>
      <c r="CY5" s="61" t="s">
        <v>112</v>
      </c>
      <c r="CZ5" s="61" t="s">
        <v>113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109</v>
      </c>
      <c r="DH5" s="61" t="s">
        <v>110</v>
      </c>
      <c r="DI5" s="61" t="s">
        <v>111</v>
      </c>
      <c r="DJ5" s="61" t="s">
        <v>112</v>
      </c>
      <c r="DK5" s="61" t="s">
        <v>113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109</v>
      </c>
      <c r="DS5" s="61" t="s">
        <v>110</v>
      </c>
      <c r="DT5" s="61" t="s">
        <v>111</v>
      </c>
      <c r="DU5" s="61" t="s">
        <v>112</v>
      </c>
      <c r="DV5" s="61" t="s">
        <v>113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109</v>
      </c>
      <c r="ED5" s="61" t="s">
        <v>110</v>
      </c>
      <c r="EE5" s="61" t="s">
        <v>111</v>
      </c>
      <c r="EF5" s="61" t="s">
        <v>112</v>
      </c>
      <c r="EG5" s="61" t="s">
        <v>113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120</v>
      </c>
      <c r="EN5" s="61" t="s">
        <v>109</v>
      </c>
      <c r="EO5" s="61" t="s">
        <v>110</v>
      </c>
      <c r="EP5" s="61" t="s">
        <v>111</v>
      </c>
      <c r="EQ5" s="61" t="s">
        <v>112</v>
      </c>
      <c r="ER5" s="61" t="s">
        <v>113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121</v>
      </c>
      <c r="B6" s="62">
        <f>B8</f>
        <v>2017</v>
      </c>
      <c r="C6" s="62">
        <f t="shared" ref="C6:M6" si="2">C8</f>
        <v>364681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44" t="str">
        <f>IF(H8&lt;&gt;I8,H8,"")&amp;IF(I8&lt;&gt;J8,I8,"")&amp;"　"&amp;J8</f>
        <v>徳島県つるぎ町　つるぎ町立半田病院</v>
      </c>
      <c r="I6" s="145"/>
      <c r="J6" s="146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100床以上～200床未満</v>
      </c>
      <c r="O6" s="62" t="str">
        <f>O8</f>
        <v>自治体職員 民間企業出身</v>
      </c>
      <c r="P6" s="62" t="str">
        <f>P8</f>
        <v>直営</v>
      </c>
      <c r="Q6" s="63">
        <f t="shared" ref="Q6:AG6" si="3">Q8</f>
        <v>10</v>
      </c>
      <c r="R6" s="62" t="str">
        <f t="shared" si="3"/>
        <v>対象</v>
      </c>
      <c r="S6" s="62" t="str">
        <f t="shared" si="3"/>
        <v>ド 透</v>
      </c>
      <c r="T6" s="62" t="str">
        <f t="shared" si="3"/>
        <v>救 臨 へ 災 輪</v>
      </c>
      <c r="U6" s="63">
        <f>U8</f>
        <v>9308</v>
      </c>
      <c r="V6" s="63">
        <f>V8</f>
        <v>12311</v>
      </c>
      <c r="W6" s="62" t="str">
        <f>W8</f>
        <v>第２種該当</v>
      </c>
      <c r="X6" s="62" t="str">
        <f t="shared" si="3"/>
        <v>１０：１</v>
      </c>
      <c r="Y6" s="63">
        <f t="shared" si="3"/>
        <v>120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120</v>
      </c>
      <c r="AE6" s="63">
        <f t="shared" si="3"/>
        <v>120</v>
      </c>
      <c r="AF6" s="63" t="str">
        <f t="shared" si="3"/>
        <v>-</v>
      </c>
      <c r="AG6" s="63">
        <f t="shared" si="3"/>
        <v>120</v>
      </c>
      <c r="AH6" s="64">
        <f>IF(AH8="-",NA(),AH8)</f>
        <v>101.5</v>
      </c>
      <c r="AI6" s="64">
        <f t="shared" ref="AI6:AQ6" si="4">IF(AI8="-",NA(),AI8)</f>
        <v>101.8</v>
      </c>
      <c r="AJ6" s="64">
        <f t="shared" si="4"/>
        <v>100.5</v>
      </c>
      <c r="AK6" s="64">
        <f t="shared" si="4"/>
        <v>100.8</v>
      </c>
      <c r="AL6" s="64">
        <f t="shared" si="4"/>
        <v>100.5</v>
      </c>
      <c r="AM6" s="64">
        <f t="shared" si="4"/>
        <v>96.3</v>
      </c>
      <c r="AN6" s="64">
        <f t="shared" si="4"/>
        <v>96.9</v>
      </c>
      <c r="AO6" s="64">
        <f t="shared" si="4"/>
        <v>98.3</v>
      </c>
      <c r="AP6" s="64">
        <f t="shared" si="4"/>
        <v>96.7</v>
      </c>
      <c r="AQ6" s="64">
        <f t="shared" si="4"/>
        <v>96.6</v>
      </c>
      <c r="AR6" s="64" t="str">
        <f>IF(AR8="-","【-】","【"&amp;SUBSTITUTE(TEXT(AR8,"#,##0.0"),"-","△")&amp;"】")</f>
        <v>【98.5】</v>
      </c>
      <c r="AS6" s="64">
        <f>IF(AS8="-",NA(),AS8)</f>
        <v>102.5</v>
      </c>
      <c r="AT6" s="64">
        <f t="shared" ref="AT6:BB6" si="5">IF(AT8="-",NA(),AT8)</f>
        <v>101.6</v>
      </c>
      <c r="AU6" s="64">
        <f t="shared" si="5"/>
        <v>100.5</v>
      </c>
      <c r="AV6" s="64">
        <f t="shared" si="5"/>
        <v>99.5</v>
      </c>
      <c r="AW6" s="64">
        <f t="shared" si="5"/>
        <v>99.3</v>
      </c>
      <c r="AX6" s="64">
        <f t="shared" si="5"/>
        <v>86.6</v>
      </c>
      <c r="AY6" s="64">
        <f t="shared" si="5"/>
        <v>85.4</v>
      </c>
      <c r="AZ6" s="64">
        <f t="shared" si="5"/>
        <v>85.3</v>
      </c>
      <c r="BA6" s="64">
        <f t="shared" si="5"/>
        <v>84.2</v>
      </c>
      <c r="BB6" s="64">
        <f t="shared" si="5"/>
        <v>83.9</v>
      </c>
      <c r="BC6" s="64" t="str">
        <f>IF(BC8="-","【-】","【"&amp;SUBSTITUTE(TEXT(BC8,"#,##0.0"),"-","△")&amp;"】")</f>
        <v>【89.7】</v>
      </c>
      <c r="BD6" s="64">
        <f>IF(BD8="-",NA(),BD8)</f>
        <v>16.899999999999999</v>
      </c>
      <c r="BE6" s="64">
        <f t="shared" ref="BE6:BM6" si="6">IF(BE8="-",NA(),BE8)</f>
        <v>0</v>
      </c>
      <c r="BF6" s="64">
        <f t="shared" si="6"/>
        <v>0</v>
      </c>
      <c r="BG6" s="64">
        <f t="shared" si="6"/>
        <v>0</v>
      </c>
      <c r="BH6" s="64">
        <f t="shared" si="6"/>
        <v>0</v>
      </c>
      <c r="BI6" s="64">
        <f t="shared" si="6"/>
        <v>121</v>
      </c>
      <c r="BJ6" s="64">
        <f t="shared" si="6"/>
        <v>112.9</v>
      </c>
      <c r="BK6" s="64">
        <f t="shared" si="6"/>
        <v>118.9</v>
      </c>
      <c r="BL6" s="64">
        <f t="shared" si="6"/>
        <v>119.5</v>
      </c>
      <c r="BM6" s="64">
        <f t="shared" si="6"/>
        <v>116.9</v>
      </c>
      <c r="BN6" s="64" t="str">
        <f>IF(BN8="-","【-】","【"&amp;SUBSTITUTE(TEXT(BN8,"#,##0.0"),"-","△")&amp;"】")</f>
        <v>【64.7】</v>
      </c>
      <c r="BO6" s="64">
        <f>IF(BO8="-",NA(),BO8)</f>
        <v>79.3</v>
      </c>
      <c r="BP6" s="64">
        <f t="shared" ref="BP6:BX6" si="7">IF(BP8="-",NA(),BP8)</f>
        <v>78.400000000000006</v>
      </c>
      <c r="BQ6" s="64">
        <f t="shared" si="7"/>
        <v>77.400000000000006</v>
      </c>
      <c r="BR6" s="64">
        <f t="shared" si="7"/>
        <v>83.9</v>
      </c>
      <c r="BS6" s="64">
        <f t="shared" si="7"/>
        <v>81.599999999999994</v>
      </c>
      <c r="BT6" s="64">
        <f t="shared" si="7"/>
        <v>68.5</v>
      </c>
      <c r="BU6" s="64">
        <f t="shared" si="7"/>
        <v>68.3</v>
      </c>
      <c r="BV6" s="64">
        <f t="shared" si="7"/>
        <v>67.900000000000006</v>
      </c>
      <c r="BW6" s="64">
        <f t="shared" si="7"/>
        <v>69.8</v>
      </c>
      <c r="BX6" s="64">
        <f t="shared" si="7"/>
        <v>69.7</v>
      </c>
      <c r="BY6" s="64" t="str">
        <f>IF(BY8="-","【-】","【"&amp;SUBSTITUTE(TEXT(BY8,"#,##0.0"),"-","△")&amp;"】")</f>
        <v>【74.8】</v>
      </c>
      <c r="BZ6" s="65">
        <f>IF(BZ8="-",NA(),BZ8)</f>
        <v>37193</v>
      </c>
      <c r="CA6" s="65">
        <f t="shared" ref="CA6:CI6" si="8">IF(CA8="-",NA(),CA8)</f>
        <v>37261</v>
      </c>
      <c r="CB6" s="65">
        <f t="shared" si="8"/>
        <v>36405</v>
      </c>
      <c r="CC6" s="65">
        <f t="shared" si="8"/>
        <v>35971</v>
      </c>
      <c r="CD6" s="65">
        <f t="shared" si="8"/>
        <v>35836</v>
      </c>
      <c r="CE6" s="65">
        <f t="shared" si="8"/>
        <v>31585</v>
      </c>
      <c r="CF6" s="65">
        <f t="shared" si="8"/>
        <v>32431</v>
      </c>
      <c r="CG6" s="65">
        <f t="shared" si="8"/>
        <v>32532</v>
      </c>
      <c r="CH6" s="65">
        <f t="shared" si="8"/>
        <v>33492</v>
      </c>
      <c r="CI6" s="65">
        <f t="shared" si="8"/>
        <v>34136</v>
      </c>
      <c r="CJ6" s="64" t="str">
        <f>IF(CJ8="-","【-】","【"&amp;SUBSTITUTE(TEXT(CJ8,"#,##0"),"-","△")&amp;"】")</f>
        <v>【50,718】</v>
      </c>
      <c r="CK6" s="65">
        <f>IF(CK8="-",NA(),CK8)</f>
        <v>11105</v>
      </c>
      <c r="CL6" s="65">
        <f t="shared" ref="CL6:CT6" si="9">IF(CL8="-",NA(),CL8)</f>
        <v>11654</v>
      </c>
      <c r="CM6" s="65">
        <f t="shared" si="9"/>
        <v>11767</v>
      </c>
      <c r="CN6" s="65">
        <f t="shared" si="9"/>
        <v>12003</v>
      </c>
      <c r="CO6" s="65">
        <f t="shared" si="9"/>
        <v>12046</v>
      </c>
      <c r="CP6" s="65">
        <f t="shared" si="9"/>
        <v>9437</v>
      </c>
      <c r="CQ6" s="65">
        <f t="shared" si="9"/>
        <v>9726</v>
      </c>
      <c r="CR6" s="65">
        <f t="shared" si="9"/>
        <v>10037</v>
      </c>
      <c r="CS6" s="65">
        <f t="shared" si="9"/>
        <v>9976</v>
      </c>
      <c r="CT6" s="65">
        <f t="shared" si="9"/>
        <v>10130</v>
      </c>
      <c r="CU6" s="64" t="str">
        <f>IF(CU8="-","【-】","【"&amp;SUBSTITUTE(TEXT(CU8,"#,##0"),"-","△")&amp;"】")</f>
        <v>【14,202】</v>
      </c>
      <c r="CV6" s="64">
        <f>IF(CV8="-",NA(),CV8)</f>
        <v>58.2</v>
      </c>
      <c r="CW6" s="64">
        <f t="shared" ref="CW6:DE6" si="10">IF(CW8="-",NA(),CW8)</f>
        <v>55</v>
      </c>
      <c r="CX6" s="64">
        <f t="shared" si="10"/>
        <v>55.5</v>
      </c>
      <c r="CY6" s="64">
        <f t="shared" si="10"/>
        <v>56</v>
      </c>
      <c r="CZ6" s="64">
        <f t="shared" si="10"/>
        <v>57.5</v>
      </c>
      <c r="DA6" s="64">
        <f t="shared" si="10"/>
        <v>61.2</v>
      </c>
      <c r="DB6" s="64">
        <f t="shared" si="10"/>
        <v>62.1</v>
      </c>
      <c r="DC6" s="64">
        <f t="shared" si="10"/>
        <v>62.5</v>
      </c>
      <c r="DD6" s="64">
        <f t="shared" si="10"/>
        <v>63.4</v>
      </c>
      <c r="DE6" s="64">
        <f t="shared" si="10"/>
        <v>63.4</v>
      </c>
      <c r="DF6" s="64" t="str">
        <f>IF(DF8="-","【-】","【"&amp;SUBSTITUTE(TEXT(DF8,"#,##0.0"),"-","△")&amp;"】")</f>
        <v>【55.0】</v>
      </c>
      <c r="DG6" s="64">
        <f>IF(DG8="-",NA(),DG8)</f>
        <v>17.5</v>
      </c>
      <c r="DH6" s="64">
        <f t="shared" ref="DH6:DP6" si="11">IF(DH8="-",NA(),DH8)</f>
        <v>16.100000000000001</v>
      </c>
      <c r="DI6" s="64">
        <f t="shared" si="11"/>
        <v>15.8</v>
      </c>
      <c r="DJ6" s="64">
        <f t="shared" si="11"/>
        <v>16.2</v>
      </c>
      <c r="DK6" s="64">
        <f t="shared" si="11"/>
        <v>15.3</v>
      </c>
      <c r="DL6" s="64">
        <f t="shared" si="11"/>
        <v>19.3</v>
      </c>
      <c r="DM6" s="64">
        <f t="shared" si="11"/>
        <v>18.899999999999999</v>
      </c>
      <c r="DN6" s="64">
        <f t="shared" si="11"/>
        <v>19</v>
      </c>
      <c r="DO6" s="64">
        <f t="shared" si="11"/>
        <v>18.7</v>
      </c>
      <c r="DP6" s="64">
        <f t="shared" si="11"/>
        <v>18.3</v>
      </c>
      <c r="DQ6" s="64" t="str">
        <f>IF(DQ8="-","【-】","【"&amp;SUBSTITUTE(TEXT(DQ8,"#,##0.0"),"-","△")&amp;"】")</f>
        <v>【24.3】</v>
      </c>
      <c r="DR6" s="64">
        <f>IF(DR8="-",NA(),DR8)</f>
        <v>25.7</v>
      </c>
      <c r="DS6" s="64">
        <f t="shared" ref="DS6:EA6" si="12">IF(DS8="-",NA(),DS8)</f>
        <v>30.4</v>
      </c>
      <c r="DT6" s="64">
        <f t="shared" si="12"/>
        <v>33.299999999999997</v>
      </c>
      <c r="DU6" s="64">
        <f t="shared" si="12"/>
        <v>35.9</v>
      </c>
      <c r="DV6" s="64">
        <f t="shared" si="12"/>
        <v>38.4</v>
      </c>
      <c r="DW6" s="64">
        <f t="shared" si="12"/>
        <v>48</v>
      </c>
      <c r="DX6" s="64">
        <f t="shared" si="12"/>
        <v>52.2</v>
      </c>
      <c r="DY6" s="64">
        <f t="shared" si="12"/>
        <v>52.4</v>
      </c>
      <c r="DZ6" s="64">
        <f t="shared" si="12"/>
        <v>52.5</v>
      </c>
      <c r="EA6" s="64">
        <f t="shared" si="12"/>
        <v>53.5</v>
      </c>
      <c r="EB6" s="64" t="str">
        <f>IF(EB8="-","【-】","【"&amp;SUBSTITUTE(TEXT(EB8,"#,##0.0"),"-","△")&amp;"】")</f>
        <v>【51.6】</v>
      </c>
      <c r="EC6" s="64">
        <f>IF(EC8="-",NA(),EC8)</f>
        <v>46.6</v>
      </c>
      <c r="ED6" s="64">
        <f t="shared" ref="ED6:EL6" si="13">IF(ED8="-",NA(),ED8)</f>
        <v>62.6</v>
      </c>
      <c r="EE6" s="64">
        <f t="shared" si="13"/>
        <v>67.099999999999994</v>
      </c>
      <c r="EF6" s="64">
        <f t="shared" si="13"/>
        <v>72.2</v>
      </c>
      <c r="EG6" s="64">
        <f t="shared" si="13"/>
        <v>73.900000000000006</v>
      </c>
      <c r="EH6" s="64">
        <f t="shared" si="13"/>
        <v>63.3</v>
      </c>
      <c r="EI6" s="64">
        <f t="shared" si="13"/>
        <v>69.599999999999994</v>
      </c>
      <c r="EJ6" s="64">
        <f t="shared" si="13"/>
        <v>69.2</v>
      </c>
      <c r="EK6" s="64">
        <f t="shared" si="13"/>
        <v>69.7</v>
      </c>
      <c r="EL6" s="64">
        <f t="shared" si="13"/>
        <v>71.3</v>
      </c>
      <c r="EM6" s="64" t="str">
        <f>IF(EM8="-","【-】","【"&amp;SUBSTITUTE(TEXT(EM8,"#,##0.0"),"-","△")&amp;"】")</f>
        <v>【67.6】</v>
      </c>
      <c r="EN6" s="65">
        <f>IF(EN8="-",NA(),EN8)</f>
        <v>46204775</v>
      </c>
      <c r="EO6" s="65">
        <f t="shared" ref="EO6:EW6" si="14">IF(EO8="-",NA(),EO8)</f>
        <v>47726183</v>
      </c>
      <c r="EP6" s="65">
        <f t="shared" si="14"/>
        <v>48261417</v>
      </c>
      <c r="EQ6" s="65">
        <f t="shared" si="14"/>
        <v>48863525</v>
      </c>
      <c r="ER6" s="65">
        <f t="shared" si="14"/>
        <v>49296067</v>
      </c>
      <c r="ES6" s="65">
        <f t="shared" si="14"/>
        <v>34139294</v>
      </c>
      <c r="ET6" s="65">
        <f t="shared" si="14"/>
        <v>35115689</v>
      </c>
      <c r="EU6" s="65">
        <f t="shared" si="14"/>
        <v>35730958</v>
      </c>
      <c r="EV6" s="65">
        <f t="shared" si="14"/>
        <v>37752628</v>
      </c>
      <c r="EW6" s="65">
        <f t="shared" si="14"/>
        <v>39094598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122</v>
      </c>
      <c r="B7" s="62">
        <f t="shared" ref="B7:AG7" si="15">B8</f>
        <v>2017</v>
      </c>
      <c r="C7" s="62">
        <f t="shared" si="15"/>
        <v>364681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100床以上～200床未満</v>
      </c>
      <c r="O7" s="62" t="str">
        <f>O8</f>
        <v>自治体職員 民間企業出身</v>
      </c>
      <c r="P7" s="62" t="str">
        <f>P8</f>
        <v>直営</v>
      </c>
      <c r="Q7" s="63">
        <f t="shared" si="15"/>
        <v>10</v>
      </c>
      <c r="R7" s="62" t="str">
        <f t="shared" si="15"/>
        <v>対象</v>
      </c>
      <c r="S7" s="62" t="str">
        <f t="shared" si="15"/>
        <v>ド 透</v>
      </c>
      <c r="T7" s="62" t="str">
        <f t="shared" si="15"/>
        <v>救 臨 へ 災 輪</v>
      </c>
      <c r="U7" s="63">
        <f>U8</f>
        <v>9308</v>
      </c>
      <c r="V7" s="63">
        <f>V8</f>
        <v>12311</v>
      </c>
      <c r="W7" s="62" t="str">
        <f>W8</f>
        <v>第２種該当</v>
      </c>
      <c r="X7" s="62" t="str">
        <f t="shared" si="15"/>
        <v>１０：１</v>
      </c>
      <c r="Y7" s="63">
        <f t="shared" si="15"/>
        <v>120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120</v>
      </c>
      <c r="AE7" s="63">
        <f t="shared" si="15"/>
        <v>120</v>
      </c>
      <c r="AF7" s="63" t="str">
        <f t="shared" si="15"/>
        <v>-</v>
      </c>
      <c r="AG7" s="63">
        <f t="shared" si="15"/>
        <v>120</v>
      </c>
      <c r="AH7" s="64">
        <f>AH8</f>
        <v>101.5</v>
      </c>
      <c r="AI7" s="64">
        <f t="shared" ref="AI7:AQ7" si="16">AI8</f>
        <v>101.8</v>
      </c>
      <c r="AJ7" s="64">
        <f t="shared" si="16"/>
        <v>100.5</v>
      </c>
      <c r="AK7" s="64">
        <f t="shared" si="16"/>
        <v>100.8</v>
      </c>
      <c r="AL7" s="64">
        <f t="shared" si="16"/>
        <v>100.5</v>
      </c>
      <c r="AM7" s="64">
        <f t="shared" si="16"/>
        <v>96.3</v>
      </c>
      <c r="AN7" s="64">
        <f t="shared" si="16"/>
        <v>96.9</v>
      </c>
      <c r="AO7" s="64">
        <f t="shared" si="16"/>
        <v>98.3</v>
      </c>
      <c r="AP7" s="64">
        <f t="shared" si="16"/>
        <v>96.7</v>
      </c>
      <c r="AQ7" s="64">
        <f t="shared" si="16"/>
        <v>96.6</v>
      </c>
      <c r="AR7" s="64"/>
      <c r="AS7" s="64">
        <f>AS8</f>
        <v>102.5</v>
      </c>
      <c r="AT7" s="64">
        <f t="shared" ref="AT7:BB7" si="17">AT8</f>
        <v>101.6</v>
      </c>
      <c r="AU7" s="64">
        <f t="shared" si="17"/>
        <v>100.5</v>
      </c>
      <c r="AV7" s="64">
        <f t="shared" si="17"/>
        <v>99.5</v>
      </c>
      <c r="AW7" s="64">
        <f t="shared" si="17"/>
        <v>99.3</v>
      </c>
      <c r="AX7" s="64">
        <f t="shared" si="17"/>
        <v>86.6</v>
      </c>
      <c r="AY7" s="64">
        <f t="shared" si="17"/>
        <v>85.4</v>
      </c>
      <c r="AZ7" s="64">
        <f t="shared" si="17"/>
        <v>85.3</v>
      </c>
      <c r="BA7" s="64">
        <f t="shared" si="17"/>
        <v>84.2</v>
      </c>
      <c r="BB7" s="64">
        <f t="shared" si="17"/>
        <v>83.9</v>
      </c>
      <c r="BC7" s="64"/>
      <c r="BD7" s="64">
        <f>BD8</f>
        <v>16.899999999999999</v>
      </c>
      <c r="BE7" s="64">
        <f t="shared" ref="BE7:BM7" si="18">BE8</f>
        <v>0</v>
      </c>
      <c r="BF7" s="64">
        <f t="shared" si="18"/>
        <v>0</v>
      </c>
      <c r="BG7" s="64">
        <f t="shared" si="18"/>
        <v>0</v>
      </c>
      <c r="BH7" s="64">
        <f t="shared" si="18"/>
        <v>0</v>
      </c>
      <c r="BI7" s="64">
        <f t="shared" si="18"/>
        <v>121</v>
      </c>
      <c r="BJ7" s="64">
        <f t="shared" si="18"/>
        <v>112.9</v>
      </c>
      <c r="BK7" s="64">
        <f t="shared" si="18"/>
        <v>118.9</v>
      </c>
      <c r="BL7" s="64">
        <f t="shared" si="18"/>
        <v>119.5</v>
      </c>
      <c r="BM7" s="64">
        <f t="shared" si="18"/>
        <v>116.9</v>
      </c>
      <c r="BN7" s="64"/>
      <c r="BO7" s="64">
        <f>BO8</f>
        <v>79.3</v>
      </c>
      <c r="BP7" s="64">
        <f t="shared" ref="BP7:BX7" si="19">BP8</f>
        <v>78.400000000000006</v>
      </c>
      <c r="BQ7" s="64">
        <f t="shared" si="19"/>
        <v>77.400000000000006</v>
      </c>
      <c r="BR7" s="64">
        <f t="shared" si="19"/>
        <v>83.9</v>
      </c>
      <c r="BS7" s="64">
        <f t="shared" si="19"/>
        <v>81.599999999999994</v>
      </c>
      <c r="BT7" s="64">
        <f t="shared" si="19"/>
        <v>68.5</v>
      </c>
      <c r="BU7" s="64">
        <f t="shared" si="19"/>
        <v>68.3</v>
      </c>
      <c r="BV7" s="64">
        <f t="shared" si="19"/>
        <v>67.900000000000006</v>
      </c>
      <c r="BW7" s="64">
        <f t="shared" si="19"/>
        <v>69.8</v>
      </c>
      <c r="BX7" s="64">
        <f t="shared" si="19"/>
        <v>69.7</v>
      </c>
      <c r="BY7" s="64"/>
      <c r="BZ7" s="65">
        <f>BZ8</f>
        <v>37193</v>
      </c>
      <c r="CA7" s="65">
        <f t="shared" ref="CA7:CI7" si="20">CA8</f>
        <v>37261</v>
      </c>
      <c r="CB7" s="65">
        <f t="shared" si="20"/>
        <v>36405</v>
      </c>
      <c r="CC7" s="65">
        <f t="shared" si="20"/>
        <v>35971</v>
      </c>
      <c r="CD7" s="65">
        <f t="shared" si="20"/>
        <v>35836</v>
      </c>
      <c r="CE7" s="65">
        <f t="shared" si="20"/>
        <v>31585</v>
      </c>
      <c r="CF7" s="65">
        <f t="shared" si="20"/>
        <v>32431</v>
      </c>
      <c r="CG7" s="65">
        <f t="shared" si="20"/>
        <v>32532</v>
      </c>
      <c r="CH7" s="65">
        <f t="shared" si="20"/>
        <v>33492</v>
      </c>
      <c r="CI7" s="65">
        <f t="shared" si="20"/>
        <v>34136</v>
      </c>
      <c r="CJ7" s="64"/>
      <c r="CK7" s="65">
        <f>CK8</f>
        <v>11105</v>
      </c>
      <c r="CL7" s="65">
        <f t="shared" ref="CL7:CT7" si="21">CL8</f>
        <v>11654</v>
      </c>
      <c r="CM7" s="65">
        <f t="shared" si="21"/>
        <v>11767</v>
      </c>
      <c r="CN7" s="65">
        <f t="shared" si="21"/>
        <v>12003</v>
      </c>
      <c r="CO7" s="65">
        <f t="shared" si="21"/>
        <v>12046</v>
      </c>
      <c r="CP7" s="65">
        <f t="shared" si="21"/>
        <v>9437</v>
      </c>
      <c r="CQ7" s="65">
        <f t="shared" si="21"/>
        <v>9726</v>
      </c>
      <c r="CR7" s="65">
        <f t="shared" si="21"/>
        <v>10037</v>
      </c>
      <c r="CS7" s="65">
        <f t="shared" si="21"/>
        <v>9976</v>
      </c>
      <c r="CT7" s="65">
        <f t="shared" si="21"/>
        <v>10130</v>
      </c>
      <c r="CU7" s="64"/>
      <c r="CV7" s="64">
        <f>CV8</f>
        <v>58.2</v>
      </c>
      <c r="CW7" s="64">
        <f t="shared" ref="CW7:DE7" si="22">CW8</f>
        <v>55</v>
      </c>
      <c r="CX7" s="64">
        <f t="shared" si="22"/>
        <v>55.5</v>
      </c>
      <c r="CY7" s="64">
        <f t="shared" si="22"/>
        <v>56</v>
      </c>
      <c r="CZ7" s="64">
        <f t="shared" si="22"/>
        <v>57.5</v>
      </c>
      <c r="DA7" s="64">
        <f t="shared" si="22"/>
        <v>61.2</v>
      </c>
      <c r="DB7" s="64">
        <f t="shared" si="22"/>
        <v>62.1</v>
      </c>
      <c r="DC7" s="64">
        <f t="shared" si="22"/>
        <v>62.5</v>
      </c>
      <c r="DD7" s="64">
        <f t="shared" si="22"/>
        <v>63.4</v>
      </c>
      <c r="DE7" s="64">
        <f t="shared" si="22"/>
        <v>63.4</v>
      </c>
      <c r="DF7" s="64"/>
      <c r="DG7" s="64">
        <f>DG8</f>
        <v>17.5</v>
      </c>
      <c r="DH7" s="64">
        <f t="shared" ref="DH7:DP7" si="23">DH8</f>
        <v>16.100000000000001</v>
      </c>
      <c r="DI7" s="64">
        <f t="shared" si="23"/>
        <v>15.8</v>
      </c>
      <c r="DJ7" s="64">
        <f t="shared" si="23"/>
        <v>16.2</v>
      </c>
      <c r="DK7" s="64">
        <f t="shared" si="23"/>
        <v>15.3</v>
      </c>
      <c r="DL7" s="64">
        <f t="shared" si="23"/>
        <v>19.3</v>
      </c>
      <c r="DM7" s="64">
        <f t="shared" si="23"/>
        <v>18.899999999999999</v>
      </c>
      <c r="DN7" s="64">
        <f t="shared" si="23"/>
        <v>19</v>
      </c>
      <c r="DO7" s="64">
        <f t="shared" si="23"/>
        <v>18.7</v>
      </c>
      <c r="DP7" s="64">
        <f t="shared" si="23"/>
        <v>18.3</v>
      </c>
      <c r="DQ7" s="64"/>
      <c r="DR7" s="64">
        <f>DR8</f>
        <v>25.7</v>
      </c>
      <c r="DS7" s="64">
        <f t="shared" ref="DS7:EA7" si="24">DS8</f>
        <v>30.4</v>
      </c>
      <c r="DT7" s="64">
        <f t="shared" si="24"/>
        <v>33.299999999999997</v>
      </c>
      <c r="DU7" s="64">
        <f t="shared" si="24"/>
        <v>35.9</v>
      </c>
      <c r="DV7" s="64">
        <f t="shared" si="24"/>
        <v>38.4</v>
      </c>
      <c r="DW7" s="64">
        <f t="shared" si="24"/>
        <v>48</v>
      </c>
      <c r="DX7" s="64">
        <f t="shared" si="24"/>
        <v>52.2</v>
      </c>
      <c r="DY7" s="64">
        <f t="shared" si="24"/>
        <v>52.4</v>
      </c>
      <c r="DZ7" s="64">
        <f t="shared" si="24"/>
        <v>52.5</v>
      </c>
      <c r="EA7" s="64">
        <f t="shared" si="24"/>
        <v>53.5</v>
      </c>
      <c r="EB7" s="64"/>
      <c r="EC7" s="64">
        <f>EC8</f>
        <v>46.6</v>
      </c>
      <c r="ED7" s="64">
        <f t="shared" ref="ED7:EL7" si="25">ED8</f>
        <v>62.6</v>
      </c>
      <c r="EE7" s="64">
        <f t="shared" si="25"/>
        <v>67.099999999999994</v>
      </c>
      <c r="EF7" s="64">
        <f t="shared" si="25"/>
        <v>72.2</v>
      </c>
      <c r="EG7" s="64">
        <f t="shared" si="25"/>
        <v>73.900000000000006</v>
      </c>
      <c r="EH7" s="64">
        <f t="shared" si="25"/>
        <v>63.3</v>
      </c>
      <c r="EI7" s="64">
        <f t="shared" si="25"/>
        <v>69.599999999999994</v>
      </c>
      <c r="EJ7" s="64">
        <f t="shared" si="25"/>
        <v>69.2</v>
      </c>
      <c r="EK7" s="64">
        <f t="shared" si="25"/>
        <v>69.7</v>
      </c>
      <c r="EL7" s="64">
        <f t="shared" si="25"/>
        <v>71.3</v>
      </c>
      <c r="EM7" s="64"/>
      <c r="EN7" s="65">
        <f>EN8</f>
        <v>46204775</v>
      </c>
      <c r="EO7" s="65">
        <f t="shared" ref="EO7:EW7" si="26">EO8</f>
        <v>47726183</v>
      </c>
      <c r="EP7" s="65">
        <f t="shared" si="26"/>
        <v>48261417</v>
      </c>
      <c r="EQ7" s="65">
        <f t="shared" si="26"/>
        <v>48863525</v>
      </c>
      <c r="ER7" s="65">
        <f t="shared" si="26"/>
        <v>49296067</v>
      </c>
      <c r="ES7" s="65">
        <f t="shared" si="26"/>
        <v>34139294</v>
      </c>
      <c r="ET7" s="65">
        <f t="shared" si="26"/>
        <v>35115689</v>
      </c>
      <c r="EU7" s="65">
        <f t="shared" si="26"/>
        <v>35730958</v>
      </c>
      <c r="EV7" s="65">
        <f t="shared" si="26"/>
        <v>37752628</v>
      </c>
      <c r="EW7" s="65">
        <f t="shared" si="26"/>
        <v>39094598</v>
      </c>
      <c r="EX7" s="65"/>
    </row>
    <row r="8" spans="1:154" s="66" customFormat="1">
      <c r="A8" s="47"/>
      <c r="B8" s="67">
        <v>2017</v>
      </c>
      <c r="C8" s="67">
        <v>364681</v>
      </c>
      <c r="D8" s="67">
        <v>46</v>
      </c>
      <c r="E8" s="67">
        <v>6</v>
      </c>
      <c r="F8" s="67">
        <v>0</v>
      </c>
      <c r="G8" s="67">
        <v>1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7" t="s">
        <v>130</v>
      </c>
      <c r="P8" s="67" t="s">
        <v>131</v>
      </c>
      <c r="Q8" s="68">
        <v>10</v>
      </c>
      <c r="R8" s="67" t="s">
        <v>132</v>
      </c>
      <c r="S8" s="67" t="s">
        <v>133</v>
      </c>
      <c r="T8" s="67" t="s">
        <v>134</v>
      </c>
      <c r="U8" s="68">
        <v>9308</v>
      </c>
      <c r="V8" s="68">
        <v>12311</v>
      </c>
      <c r="W8" s="67" t="s">
        <v>135</v>
      </c>
      <c r="X8" s="69" t="s">
        <v>136</v>
      </c>
      <c r="Y8" s="68">
        <v>120</v>
      </c>
      <c r="Z8" s="68" t="s">
        <v>137</v>
      </c>
      <c r="AA8" s="68" t="s">
        <v>137</v>
      </c>
      <c r="AB8" s="68" t="s">
        <v>137</v>
      </c>
      <c r="AC8" s="68" t="s">
        <v>137</v>
      </c>
      <c r="AD8" s="68">
        <v>120</v>
      </c>
      <c r="AE8" s="68">
        <v>120</v>
      </c>
      <c r="AF8" s="68" t="s">
        <v>137</v>
      </c>
      <c r="AG8" s="68">
        <v>120</v>
      </c>
      <c r="AH8" s="70">
        <v>101.5</v>
      </c>
      <c r="AI8" s="70">
        <v>101.8</v>
      </c>
      <c r="AJ8" s="70">
        <v>100.5</v>
      </c>
      <c r="AK8" s="70">
        <v>100.8</v>
      </c>
      <c r="AL8" s="70">
        <v>100.5</v>
      </c>
      <c r="AM8" s="70">
        <v>96.3</v>
      </c>
      <c r="AN8" s="70">
        <v>96.9</v>
      </c>
      <c r="AO8" s="70">
        <v>98.3</v>
      </c>
      <c r="AP8" s="70">
        <v>96.7</v>
      </c>
      <c r="AQ8" s="70">
        <v>96.6</v>
      </c>
      <c r="AR8" s="70">
        <v>98.5</v>
      </c>
      <c r="AS8" s="70">
        <v>102.5</v>
      </c>
      <c r="AT8" s="70">
        <v>101.6</v>
      </c>
      <c r="AU8" s="70">
        <v>100.5</v>
      </c>
      <c r="AV8" s="70">
        <v>99.5</v>
      </c>
      <c r="AW8" s="70">
        <v>99.3</v>
      </c>
      <c r="AX8" s="70">
        <v>86.6</v>
      </c>
      <c r="AY8" s="70">
        <v>85.4</v>
      </c>
      <c r="AZ8" s="70">
        <v>85.3</v>
      </c>
      <c r="BA8" s="70">
        <v>84.2</v>
      </c>
      <c r="BB8" s="70">
        <v>83.9</v>
      </c>
      <c r="BC8" s="70">
        <v>89.7</v>
      </c>
      <c r="BD8" s="71">
        <v>16.899999999999999</v>
      </c>
      <c r="BE8" s="71">
        <v>0</v>
      </c>
      <c r="BF8" s="71">
        <v>0</v>
      </c>
      <c r="BG8" s="71">
        <v>0</v>
      </c>
      <c r="BH8" s="71">
        <v>0</v>
      </c>
      <c r="BI8" s="71">
        <v>121</v>
      </c>
      <c r="BJ8" s="71">
        <v>112.9</v>
      </c>
      <c r="BK8" s="71">
        <v>118.9</v>
      </c>
      <c r="BL8" s="71">
        <v>119.5</v>
      </c>
      <c r="BM8" s="71">
        <v>116.9</v>
      </c>
      <c r="BN8" s="71">
        <v>64.7</v>
      </c>
      <c r="BO8" s="70">
        <v>79.3</v>
      </c>
      <c r="BP8" s="70">
        <v>78.400000000000006</v>
      </c>
      <c r="BQ8" s="70">
        <v>77.400000000000006</v>
      </c>
      <c r="BR8" s="70">
        <v>83.9</v>
      </c>
      <c r="BS8" s="70">
        <v>81.599999999999994</v>
      </c>
      <c r="BT8" s="70">
        <v>68.5</v>
      </c>
      <c r="BU8" s="70">
        <v>68.3</v>
      </c>
      <c r="BV8" s="70">
        <v>67.900000000000006</v>
      </c>
      <c r="BW8" s="70">
        <v>69.8</v>
      </c>
      <c r="BX8" s="70">
        <v>69.7</v>
      </c>
      <c r="BY8" s="70">
        <v>74.8</v>
      </c>
      <c r="BZ8" s="71">
        <v>37193</v>
      </c>
      <c r="CA8" s="71">
        <v>37261</v>
      </c>
      <c r="CB8" s="71">
        <v>36405</v>
      </c>
      <c r="CC8" s="71">
        <v>35971</v>
      </c>
      <c r="CD8" s="71">
        <v>35836</v>
      </c>
      <c r="CE8" s="71">
        <v>31585</v>
      </c>
      <c r="CF8" s="71">
        <v>32431</v>
      </c>
      <c r="CG8" s="71">
        <v>32532</v>
      </c>
      <c r="CH8" s="71">
        <v>33492</v>
      </c>
      <c r="CI8" s="71">
        <v>34136</v>
      </c>
      <c r="CJ8" s="70">
        <v>50718</v>
      </c>
      <c r="CK8" s="71">
        <v>11105</v>
      </c>
      <c r="CL8" s="71">
        <v>11654</v>
      </c>
      <c r="CM8" s="71">
        <v>11767</v>
      </c>
      <c r="CN8" s="71">
        <v>12003</v>
      </c>
      <c r="CO8" s="71">
        <v>12046</v>
      </c>
      <c r="CP8" s="71">
        <v>9437</v>
      </c>
      <c r="CQ8" s="71">
        <v>9726</v>
      </c>
      <c r="CR8" s="71">
        <v>10037</v>
      </c>
      <c r="CS8" s="71">
        <v>9976</v>
      </c>
      <c r="CT8" s="71">
        <v>10130</v>
      </c>
      <c r="CU8" s="70">
        <v>14202</v>
      </c>
      <c r="CV8" s="71">
        <v>58.2</v>
      </c>
      <c r="CW8" s="71">
        <v>55</v>
      </c>
      <c r="CX8" s="71">
        <v>55.5</v>
      </c>
      <c r="CY8" s="71">
        <v>56</v>
      </c>
      <c r="CZ8" s="71">
        <v>57.5</v>
      </c>
      <c r="DA8" s="71">
        <v>61.2</v>
      </c>
      <c r="DB8" s="71">
        <v>62.1</v>
      </c>
      <c r="DC8" s="71">
        <v>62.5</v>
      </c>
      <c r="DD8" s="71">
        <v>63.4</v>
      </c>
      <c r="DE8" s="71">
        <v>63.4</v>
      </c>
      <c r="DF8" s="71">
        <v>55</v>
      </c>
      <c r="DG8" s="71">
        <v>17.5</v>
      </c>
      <c r="DH8" s="71">
        <v>16.100000000000001</v>
      </c>
      <c r="DI8" s="71">
        <v>15.8</v>
      </c>
      <c r="DJ8" s="71">
        <v>16.2</v>
      </c>
      <c r="DK8" s="71">
        <v>15.3</v>
      </c>
      <c r="DL8" s="71">
        <v>19.3</v>
      </c>
      <c r="DM8" s="71">
        <v>18.899999999999999</v>
      </c>
      <c r="DN8" s="71">
        <v>19</v>
      </c>
      <c r="DO8" s="71">
        <v>18.7</v>
      </c>
      <c r="DP8" s="71">
        <v>18.3</v>
      </c>
      <c r="DQ8" s="71">
        <v>24.3</v>
      </c>
      <c r="DR8" s="70">
        <v>25.7</v>
      </c>
      <c r="DS8" s="70">
        <v>30.4</v>
      </c>
      <c r="DT8" s="70">
        <v>33.299999999999997</v>
      </c>
      <c r="DU8" s="70">
        <v>35.9</v>
      </c>
      <c r="DV8" s="70">
        <v>38.4</v>
      </c>
      <c r="DW8" s="70">
        <v>48</v>
      </c>
      <c r="DX8" s="70">
        <v>52.2</v>
      </c>
      <c r="DY8" s="70">
        <v>52.4</v>
      </c>
      <c r="DZ8" s="70">
        <v>52.5</v>
      </c>
      <c r="EA8" s="70">
        <v>53.5</v>
      </c>
      <c r="EB8" s="70">
        <v>51.6</v>
      </c>
      <c r="EC8" s="70">
        <v>46.6</v>
      </c>
      <c r="ED8" s="70">
        <v>62.6</v>
      </c>
      <c r="EE8" s="70">
        <v>67.099999999999994</v>
      </c>
      <c r="EF8" s="70">
        <v>72.2</v>
      </c>
      <c r="EG8" s="70">
        <v>73.900000000000006</v>
      </c>
      <c r="EH8" s="70">
        <v>63.3</v>
      </c>
      <c r="EI8" s="70">
        <v>69.599999999999994</v>
      </c>
      <c r="EJ8" s="70">
        <v>69.2</v>
      </c>
      <c r="EK8" s="70">
        <v>69.7</v>
      </c>
      <c r="EL8" s="70">
        <v>71.3</v>
      </c>
      <c r="EM8" s="70">
        <v>67.599999999999994</v>
      </c>
      <c r="EN8" s="71">
        <v>46204775</v>
      </c>
      <c r="EO8" s="71">
        <v>47726183</v>
      </c>
      <c r="EP8" s="71">
        <v>48261417</v>
      </c>
      <c r="EQ8" s="71">
        <v>48863525</v>
      </c>
      <c r="ER8" s="71">
        <v>49296067</v>
      </c>
      <c r="ES8" s="71">
        <v>34139294</v>
      </c>
      <c r="ET8" s="71">
        <v>35115689</v>
      </c>
      <c r="EU8" s="71">
        <v>35730958</v>
      </c>
      <c r="EV8" s="71">
        <v>37752628</v>
      </c>
      <c r="EW8" s="71">
        <v>39094598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138</v>
      </c>
      <c r="C10" s="76" t="s">
        <v>139</v>
      </c>
      <c r="D10" s="76" t="s">
        <v>140</v>
      </c>
      <c r="E10" s="76" t="s">
        <v>141</v>
      </c>
      <c r="F10" s="76" t="s">
        <v>142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143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2019-01-24T05:38:53Z</cp:lastPrinted>
  <dcterms:created xsi:type="dcterms:W3CDTF">2018-12-07T10:48:26Z</dcterms:created>
  <dcterms:modified xsi:type="dcterms:W3CDTF">2019-01-30T07:37:28Z</dcterms:modified>
  <cp:category/>
</cp:coreProperties>
</file>