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aEiTnkO8dm8hvBAOAxKRALo9/QC0XAkFHBhPjQUwX1B1Mp8SQPKzD+vMji749y+/aepnjqKGIDb0yBtBeBA9g==" workbookSaltValue="KMyOTcQrxMpthN4iV3/1TQ==" workbookSpinCount="100000" lockStructure="1"/>
  <bookViews>
    <workbookView xWindow="0" yWindow="0" windowWidth="15360" windowHeight="7635"/>
  </bookViews>
  <sheets>
    <sheet name="法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30" i="4"/>
  <c r="BZ76" i="4"/>
  <c r="MA51" i="4"/>
  <c r="CS51" i="4"/>
  <c r="HJ30" i="4"/>
  <c r="C11" i="5"/>
  <c r="D11" i="5"/>
  <c r="E11" i="5"/>
  <c r="B11" i="5"/>
  <c r="BK76" i="4" l="1"/>
  <c r="LH51" i="4"/>
  <c r="GQ51" i="4"/>
  <c r="IE76" i="4"/>
  <c r="BZ51" i="4"/>
  <c r="GQ30" i="4"/>
  <c r="LT76" i="4"/>
  <c r="LH30" i="4"/>
  <c r="BZ30" i="4"/>
  <c r="BG30" i="4"/>
  <c r="KO51" i="4"/>
  <c r="LE76" i="4"/>
  <c r="FX51" i="4"/>
  <c r="KO30" i="4"/>
  <c r="HP76" i="4"/>
  <c r="BG51" i="4"/>
  <c r="FX30" i="4"/>
  <c r="AV76" i="4"/>
  <c r="HA76" i="4"/>
  <c r="AN51" i="4"/>
  <c r="FE30" i="4"/>
  <c r="AN30" i="4"/>
  <c r="AG76" i="4"/>
  <c r="JV51" i="4"/>
  <c r="KP76" i="4"/>
  <c r="FE51" i="4"/>
  <c r="JV30" i="4"/>
  <c r="KA76" i="4"/>
  <c r="EL51" i="4"/>
  <c r="JC30" i="4"/>
  <c r="EL30" i="4"/>
  <c r="U30" i="4"/>
  <c r="U51" i="4"/>
  <c r="R76" i="4"/>
  <c r="JC51" i="4"/>
  <c r="GL76" i="4"/>
</calcChain>
</file>

<file path=xl/sharedStrings.xml><?xml version="1.0" encoding="utf-8"?>
<sst xmlns="http://schemas.openxmlformats.org/spreadsheetml/2006/main" count="241" uniqueCount="134">
  <si>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</si>
  <si>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</si>
  <si>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</si>
  <si>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</si>
  <si>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</si>
  <si>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</si>
  <si>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</si>
  <si>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</si>
  <si>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</si>
  <si>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</si>
  <si>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</si>
  <si>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</si>
  <si>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</si>
  <si>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</si>
  <si>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</si>
  <si>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</si>
  <si>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</si>
  <si>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</si>
  <si>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</si>
  <si>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</si>
  <si>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</si>
  <si>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</si>
  <si>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</si>
  <si>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</si>
  <si>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</si>
  <si>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</si>
  <si>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</si>
  <si>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</si>
  <si>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</si>
  <si>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</si>
  <si>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</si>
  <si>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</si>
  <si>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</si>
  <si>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</si>
  <si>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</si>
  <si>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</si>
  <si>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</si>
  <si>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</si>
  <si>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</si>
  <si>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</si>
  <si>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</si>
  <si>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</si>
  <si>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</si>
  <si>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</si>
  <si>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</si>
  <si>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</si>
  <si>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</si>
  <si>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</si>
  <si>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</si>
  <si>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</si>
  <si>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</si>
  <si>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</si>
  <si>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</si>
  <si>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</si>
  <si>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</si>
  <si>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</si>
  <si>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</si>
  <si>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</si>
  <si>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</si>
  <si>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</si>
  <si>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</si>
  <si>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</si>
  <si>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</si>
  <si>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</si>
  <si>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</si>
  <si>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</si>
  <si>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</si>
  <si>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</si>
  <si>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</si>
  <si>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</si>
  <si>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</si>
  <si>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</si>
  <si>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</si>
  <si>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</si>
  <si>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</si>
  <si>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</si>
  <si>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</si>
  <si>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</si>
  <si>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</si>
  <si>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</si>
  <si>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</si>
  <si>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</si>
  <si>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</si>
  <si>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</si>
  <si>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</si>
  <si>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</si>
  <si>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</si>
  <si>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</si>
  <si>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</si>
  <si>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</si>
  <si>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</si>
  <si>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</si>
  <si>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</si>
  <si>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</si>
  <si>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</si>
  <si>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</si>
  <si>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</si>
  <si>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</si>
  <si>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</si>
  <si>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</si>
  <si>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</si>
  <si>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</si>
  <si>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</si>
  <si>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</si>
  <si>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</si>
  <si>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</si>
  <si>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</si>
  <si>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</si>
  <si>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</si>
  <si>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</si>
  <si>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</si>
  <si>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</si>
  <si>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</si>
  <si>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</si>
  <si>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</si>
  <si>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</si>
  <si>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</si>
  <si>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</si>
  <si>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</si>
  <si>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</si>
  <si>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</si>
  <si>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</si>
  <si>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</si>
  <si>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</si>
  <si>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</si>
  <si>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</si>
  <si>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</si>
  <si>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</si>
  <si>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</si>
  <si>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</si>
  <si>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施設の営業に関する収益性を示す④売上高ＧＯＰ比率及び企業の収益が継続して成長しているかどうかを判断する指標である⑤ＥＢＩＴＤＡの全てで、数値が大きく変動しているのは、当該年度における、算定根拠の見直しによるものである。
　しかしながら、当該年度は収益が減少し①経常収支比率が１００％を下回っている。</t>
    <rPh sb="1" eb="5">
      <t>ケイジョウシュウシ</t>
    </rPh>
    <rPh sb="6" eb="7">
      <t>シメ</t>
    </rPh>
    <rPh sb="8" eb="15">
      <t>マル１ケイジョウシュウシヒリツ</t>
    </rPh>
    <rPh sb="16" eb="18">
      <t>シセツ</t>
    </rPh>
    <rPh sb="19" eb="21">
      <t>エイギョウ</t>
    </rPh>
    <rPh sb="22" eb="23">
      <t>カン</t>
    </rPh>
    <rPh sb="25" eb="28">
      <t>シュウエキセイ</t>
    </rPh>
    <rPh sb="29" eb="30">
      <t>シメ</t>
    </rPh>
    <rPh sb="31" eb="40">
      <t>マル４ウリアゲダカＧＯＰヒリツ</t>
    </rPh>
    <rPh sb="40" eb="41">
      <t>オヨ</t>
    </rPh>
    <rPh sb="42" eb="44">
      <t>キギョウ</t>
    </rPh>
    <rPh sb="45" eb="47">
      <t>シュウエキ</t>
    </rPh>
    <rPh sb="48" eb="50">
      <t>ケイゾク</t>
    </rPh>
    <rPh sb="52" eb="54">
      <t>セイチョウ</t>
    </rPh>
    <rPh sb="63" eb="65">
      <t>ハンダン</t>
    </rPh>
    <rPh sb="67" eb="69">
      <t>シヒョウ</t>
    </rPh>
    <rPh sb="80" eb="81">
      <t>スベ</t>
    </rPh>
    <rPh sb="84" eb="86">
      <t>スウチ</t>
    </rPh>
    <rPh sb="87" eb="88">
      <t>オオ</t>
    </rPh>
    <rPh sb="90" eb="92">
      <t>ヘンドウ</t>
    </rPh>
    <rPh sb="99" eb="103">
      <t>トウガイネンド</t>
    </rPh>
    <rPh sb="113" eb="115">
      <t>ミナオ</t>
    </rPh>
    <rPh sb="134" eb="136">
      <t>トウガイ</t>
    </rPh>
    <rPh sb="136" eb="138">
      <t>ネンド</t>
    </rPh>
    <rPh sb="139" eb="141">
      <t>シュウエキ</t>
    </rPh>
    <rPh sb="142" eb="144">
      <t>ゲンショウ</t>
    </rPh>
    <rPh sb="146" eb="152">
      <t>ケイジョウシュウシヒリツ</t>
    </rPh>
    <rPh sb="158" eb="160">
      <t>シタマワ</t>
    </rPh>
    <phoneticPr fontId="5"/>
  </si>
  <si>
    <t>　資産の老朽化度合いを示す⑥有形固定資産減価償却率について、類似施設平均値を下回っているものの、年々、平均値と同程度、数値が上昇している。</t>
    <rPh sb="1" eb="3">
      <t>シサン</t>
    </rPh>
    <rPh sb="4" eb="9">
      <t>ロウキュウカドア</t>
    </rPh>
    <rPh sb="11" eb="12">
      <t>シメ</t>
    </rPh>
    <rPh sb="13" eb="25">
      <t>マル６ユウケイコテイシサンゲンカショウキャクリツ</t>
    </rPh>
    <rPh sb="30" eb="37">
      <t>ルイジシセツヘイキンチ</t>
    </rPh>
    <rPh sb="38" eb="40">
      <t>シタマワ</t>
    </rPh>
    <rPh sb="48" eb="50">
      <t>ネンネン</t>
    </rPh>
    <rPh sb="51" eb="54">
      <t>ヘイキンチ</t>
    </rPh>
    <rPh sb="55" eb="58">
      <t>ドウテイド</t>
    </rPh>
    <rPh sb="59" eb="61">
      <t>スウチ</t>
    </rPh>
    <rPh sb="62" eb="64">
      <t>ジョウショウ</t>
    </rPh>
    <phoneticPr fontId="5"/>
  </si>
  <si>
    <t>　施設の利用状況を示す⑪稼働率について、類似施設平均値を上回り、安定した水準を維持しているものの、平成２９年６月に利用料金の減額改定等を行っているため、収益には反映されていない。</t>
    <rPh sb="1" eb="3">
      <t>シセツ</t>
    </rPh>
    <rPh sb="4" eb="8">
      <t>リヨウジョウキョウ</t>
    </rPh>
    <rPh sb="9" eb="10">
      <t>シメ</t>
    </rPh>
    <rPh sb="11" eb="15">
      <t>マル１１カドウリツ</t>
    </rPh>
    <rPh sb="20" eb="27">
      <t>ルイジシセツヘイキンチ</t>
    </rPh>
    <rPh sb="28" eb="30">
      <t>ウワマワ</t>
    </rPh>
    <rPh sb="32" eb="34">
      <t>アンテイ</t>
    </rPh>
    <rPh sb="36" eb="38">
      <t>スイジュン</t>
    </rPh>
    <rPh sb="39" eb="41">
      <t>イジ</t>
    </rPh>
    <rPh sb="49" eb="51">
      <t>ヘイセイ</t>
    </rPh>
    <rPh sb="53" eb="54">
      <t>ネン</t>
    </rPh>
    <rPh sb="55" eb="56">
      <t>ガツ</t>
    </rPh>
    <rPh sb="57" eb="59">
      <t>リヨウ</t>
    </rPh>
    <rPh sb="59" eb="61">
      <t>リョウキン</t>
    </rPh>
    <rPh sb="62" eb="64">
      <t>ゲンガク</t>
    </rPh>
    <rPh sb="64" eb="66">
      <t>カイテイ</t>
    </rPh>
    <rPh sb="66" eb="67">
      <t>トウ</t>
    </rPh>
    <rPh sb="68" eb="69">
      <t>オコナ</t>
    </rPh>
    <rPh sb="76" eb="78">
      <t>シュウエキ</t>
    </rPh>
    <rPh sb="80" eb="82">
      <t>ハンエイ</t>
    </rPh>
    <phoneticPr fontId="5"/>
  </si>
  <si>
    <t>　本施設においては、指定管理者制度を導入しており、民間のノウハウを取入れることで、駐車場の特色に合致した運営を実施しているところであるが、近年、当該駐車場付近の商店街の衰退、郊外の大型店舗の進出及び関西圏へのアクセスが容易になったことなどにより、利用者が減少傾向である。
　そのため、利用促進策として、利用料金の減額改定や近隣商店街との連携等により改善を図ったが、効果は得られず、今後も、経費の節減や利用促進策の検討など、経営改善に向けた取組みが必要である。</t>
    <rPh sb="1" eb="4">
      <t>ホンシセツ</t>
    </rPh>
    <rPh sb="10" eb="17">
      <t>シテイカンリシャセイド</t>
    </rPh>
    <rPh sb="18" eb="20">
      <t>ドウニュウ</t>
    </rPh>
    <rPh sb="25" eb="27">
      <t>ミンカン</t>
    </rPh>
    <rPh sb="33" eb="35">
      <t>トリイ</t>
    </rPh>
    <rPh sb="41" eb="44">
      <t>チュウシャジョウ</t>
    </rPh>
    <rPh sb="45" eb="47">
      <t>トクショク</t>
    </rPh>
    <rPh sb="48" eb="50">
      <t>ガッチ</t>
    </rPh>
    <rPh sb="52" eb="54">
      <t>ウンエイ</t>
    </rPh>
    <rPh sb="55" eb="57">
      <t>ジッシ</t>
    </rPh>
    <rPh sb="69" eb="71">
      <t>キンネン</t>
    </rPh>
    <rPh sb="123" eb="126">
      <t>リヨウシャ</t>
    </rPh>
    <rPh sb="127" eb="129">
      <t>ゲンショウ</t>
    </rPh>
    <rPh sb="129" eb="131">
      <t>ケイコウ</t>
    </rPh>
    <rPh sb="142" eb="144">
      <t>リヨウ</t>
    </rPh>
    <rPh sb="144" eb="146">
      <t>ソクシン</t>
    </rPh>
    <rPh sb="146" eb="147">
      <t>サク</t>
    </rPh>
    <rPh sb="151" eb="153">
      <t>リヨウ</t>
    </rPh>
    <rPh sb="153" eb="155">
      <t>リョウキン</t>
    </rPh>
    <rPh sb="156" eb="158">
      <t>ゲンガク</t>
    </rPh>
    <rPh sb="158" eb="160">
      <t>カイテイ</t>
    </rPh>
    <rPh sb="161" eb="163">
      <t>キンリン</t>
    </rPh>
    <rPh sb="163" eb="166">
      <t>ショウテンガイ</t>
    </rPh>
    <rPh sb="168" eb="170">
      <t>レンケイ</t>
    </rPh>
    <rPh sb="170" eb="171">
      <t>トウ</t>
    </rPh>
    <rPh sb="174" eb="176">
      <t>カイゼン</t>
    </rPh>
    <rPh sb="177" eb="178">
      <t>ハカ</t>
    </rPh>
    <rPh sb="182" eb="184">
      <t>コウカ</t>
    </rPh>
    <rPh sb="185" eb="186">
      <t>エ</t>
    </rPh>
    <rPh sb="190" eb="192">
      <t>コンゴ</t>
    </rPh>
    <rPh sb="194" eb="196">
      <t>ケイヒ</t>
    </rPh>
    <rPh sb="197" eb="199">
      <t>セツゲン</t>
    </rPh>
    <rPh sb="200" eb="205">
      <t>リヨウソクシンサク</t>
    </rPh>
    <rPh sb="206" eb="208">
      <t>ケントウ</t>
    </rPh>
    <rPh sb="211" eb="213">
      <t>ケイエイ</t>
    </rPh>
    <rPh sb="213" eb="215">
      <t>カイゼン</t>
    </rPh>
    <rPh sb="216" eb="217">
      <t>ム</t>
    </rPh>
    <rPh sb="219" eb="221">
      <t>トリク</t>
    </rPh>
    <rPh sb="223" eb="22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</si>
</sst>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169.5</c:v>
                </c:pt>
                <c:pt idx="1">
                  <c:v>135.80000000000001</c:v>
                </c:pt>
                <c:pt idx="2">
                  <c:v>137.6</c:v>
                </c:pt>
                <c:pt idx="3">
                  <c:v>143.5</c:v>
                </c:pt>
                <c:pt idx="4">
                  <c:v>92.9</c:v>
                </c:pt>
              </c:numCache>
            </c:numRef>
          </c:val>
          <c:extLst xmlns:c16r2="http://schemas.microsoft.com/office/drawing/2015/06/chart">
            <c:ext xmlns:c16="http://schemas.microsoft.com/office/drawing/2014/chart" uri="{C3380CC4-5D6E-409C-BE32-E72D297353CC}">
              <c16:uniqueId val="{00000000-A77D-4545-8AD1-D90DC0BCC550}"/>
            </c:ext>
          </c:extLst>
        </c:ser>
        <c:dLbls>
          <c:showLegendKey val="0"/>
          <c:showVal val="0"/>
          <c:showCatName val="0"/>
          <c:showSerName val="0"/>
          <c:showPercent val="0"/>
          <c:showBubbleSize val="0"/>
        </c:dLbls>
        <c:gapWidth val="150"/>
        <c:axId val="118597888"/>
        <c:axId val="1186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147.30000000000001</c:v>
                </c:pt>
                <c:pt idx="1">
                  <c:v>140.4</c:v>
                </c:pt>
                <c:pt idx="2">
                  <c:v>128.9</c:v>
                </c:pt>
                <c:pt idx="3">
                  <c:v>158.69999999999999</c:v>
                </c:pt>
                <c:pt idx="4">
                  <c:v>125.3</c:v>
                </c:pt>
              </c:numCache>
            </c:numRef>
          </c:val>
          <c:smooth val="0"/>
          <c:extLst xmlns:c16r2="http://schemas.microsoft.com/office/drawing/2015/06/chart">
            <c:ext xmlns:c16="http://schemas.microsoft.com/office/drawing/2014/chart" uri="{C3380CC4-5D6E-409C-BE32-E72D297353CC}">
              <c16:uniqueId val="{00000001-A77D-4545-8AD1-D90DC0BCC550}"/>
            </c:ext>
          </c:extLst>
        </c:ser>
        <c:dLbls>
          <c:showLegendKey val="0"/>
          <c:showVal val="0"/>
          <c:showCatName val="0"/>
          <c:showSerName val="0"/>
          <c:showPercent val="0"/>
          <c:showBubbleSize val="0"/>
        </c:dLbls>
        <c:marker val="1"/>
        <c:smooth val="0"/>
        <c:axId val="118597888"/>
        <c:axId val="118600064"/>
      </c:lineChart>
      <c:dateAx>
        <c:axId val="118597888"/>
        <c:scaling>
          <c:orientation val="minMax"/>
        </c:scaling>
        <c:delete val="1"/>
        <c:axPos val="b"/>
        <c:numFmt formatCode="ge" sourceLinked="1"/>
        <c:majorTickMark val="none"/>
        <c:minorTickMark val="none"/>
        <c:tickLblPos val="none"/>
        <c:crossAx val="118600064"/>
        <c:crosses val="autoZero"/>
        <c:auto val="1"/>
        <c:lblOffset val="100"/>
        <c:baseTimeUnit val="years"/>
      </c:dateAx>
      <c:valAx>
        <c:axId val="11860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9E-4023-B721-CB3BA891E357}"/>
            </c:ext>
          </c:extLst>
        </c:ser>
        <c:dLbls>
          <c:showLegendKey val="0"/>
          <c:showVal val="0"/>
          <c:showCatName val="0"/>
          <c:showSerName val="0"/>
          <c:showPercent val="0"/>
          <c:showBubbleSize val="0"/>
        </c:dLbls>
        <c:gapWidth val="150"/>
        <c:axId val="57202944"/>
        <c:axId val="572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7.7</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29E-4023-B721-CB3BA891E357}"/>
            </c:ext>
          </c:extLst>
        </c:ser>
        <c:dLbls>
          <c:showLegendKey val="0"/>
          <c:showVal val="0"/>
          <c:showCatName val="0"/>
          <c:showSerName val="0"/>
          <c:showPercent val="0"/>
          <c:showBubbleSize val="0"/>
        </c:dLbls>
        <c:marker val="1"/>
        <c:smooth val="0"/>
        <c:axId val="57202944"/>
        <c:axId val="57221504"/>
      </c:lineChart>
      <c:dateAx>
        <c:axId val="57202944"/>
        <c:scaling>
          <c:orientation val="minMax"/>
        </c:scaling>
        <c:delete val="1"/>
        <c:axPos val="b"/>
        <c:numFmt formatCode="ge" sourceLinked="1"/>
        <c:majorTickMark val="none"/>
        <c:minorTickMark val="none"/>
        <c:tickLblPos val="none"/>
        <c:crossAx val="57221504"/>
        <c:crosses val="autoZero"/>
        <c:auto val="1"/>
        <c:lblOffset val="100"/>
        <c:baseTimeUnit val="years"/>
      </c:dateAx>
      <c:valAx>
        <c:axId val="5722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7C-4203-821C-E582018F0A35}"/>
            </c:ext>
          </c:extLst>
        </c:ser>
        <c:dLbls>
          <c:showLegendKey val="0"/>
          <c:showVal val="0"/>
          <c:showCatName val="0"/>
          <c:showSerName val="0"/>
          <c:showPercent val="0"/>
          <c:showBubbleSize val="0"/>
        </c:dLbls>
        <c:gapWidth val="150"/>
        <c:axId val="57259904"/>
        <c:axId val="572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B7C-4203-821C-E582018F0A35}"/>
            </c:ext>
          </c:extLst>
        </c:ser>
        <c:dLbls>
          <c:showLegendKey val="0"/>
          <c:showVal val="0"/>
          <c:showCatName val="0"/>
          <c:showSerName val="0"/>
          <c:showPercent val="0"/>
          <c:showBubbleSize val="0"/>
        </c:dLbls>
        <c:marker val="1"/>
        <c:smooth val="0"/>
        <c:axId val="57259904"/>
        <c:axId val="57262080"/>
      </c:lineChart>
      <c:dateAx>
        <c:axId val="57259904"/>
        <c:scaling>
          <c:orientation val="minMax"/>
        </c:scaling>
        <c:delete val="1"/>
        <c:axPos val="b"/>
        <c:numFmt formatCode="ge" sourceLinked="1"/>
        <c:majorTickMark val="none"/>
        <c:minorTickMark val="none"/>
        <c:tickLblPos val="none"/>
        <c:crossAx val="57262080"/>
        <c:crosses val="autoZero"/>
        <c:auto val="1"/>
        <c:lblOffset val="100"/>
        <c:baseTimeUnit val="years"/>
      </c:dateAx>
      <c:valAx>
        <c:axId val="5726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5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46.7</c:v>
                </c:pt>
                <c:pt idx="1">
                  <c:v>48.4</c:v>
                </c:pt>
                <c:pt idx="2">
                  <c:v>50.2</c:v>
                </c:pt>
                <c:pt idx="3">
                  <c:v>52</c:v>
                </c:pt>
                <c:pt idx="4">
                  <c:v>53.7</c:v>
                </c:pt>
              </c:numCache>
            </c:numRef>
          </c:val>
          <c:extLst xmlns:c16r2="http://schemas.microsoft.com/office/drawing/2015/06/chart">
            <c:ext xmlns:c16="http://schemas.microsoft.com/office/drawing/2014/chart" uri="{C3380CC4-5D6E-409C-BE32-E72D297353CC}">
              <c16:uniqueId val="{00000000-14BE-4315-916B-D0DAA6D28A24}"/>
            </c:ext>
          </c:extLst>
        </c:ser>
        <c:dLbls>
          <c:showLegendKey val="0"/>
          <c:showVal val="0"/>
          <c:showCatName val="0"/>
          <c:showSerName val="0"/>
          <c:showPercent val="0"/>
          <c:showBubbleSize val="0"/>
        </c:dLbls>
        <c:gapWidth val="150"/>
        <c:axId val="57292288"/>
        <c:axId val="572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57.3</c:v>
                </c:pt>
                <c:pt idx="1">
                  <c:v>60.2</c:v>
                </c:pt>
                <c:pt idx="2">
                  <c:v>62.4</c:v>
                </c:pt>
                <c:pt idx="3">
                  <c:v>64.400000000000006</c:v>
                </c:pt>
                <c:pt idx="4">
                  <c:v>66</c:v>
                </c:pt>
              </c:numCache>
            </c:numRef>
          </c:val>
          <c:smooth val="0"/>
          <c:extLst xmlns:c16r2="http://schemas.microsoft.com/office/drawing/2015/06/chart">
            <c:ext xmlns:c16="http://schemas.microsoft.com/office/drawing/2014/chart" uri="{C3380CC4-5D6E-409C-BE32-E72D297353CC}">
              <c16:uniqueId val="{00000001-14BE-4315-916B-D0DAA6D28A24}"/>
            </c:ext>
          </c:extLst>
        </c:ser>
        <c:dLbls>
          <c:showLegendKey val="0"/>
          <c:showVal val="0"/>
          <c:showCatName val="0"/>
          <c:showSerName val="0"/>
          <c:showPercent val="0"/>
          <c:showBubbleSize val="0"/>
        </c:dLbls>
        <c:marker val="1"/>
        <c:smooth val="0"/>
        <c:axId val="57292288"/>
        <c:axId val="57294208"/>
      </c:lineChart>
      <c:dateAx>
        <c:axId val="57292288"/>
        <c:scaling>
          <c:orientation val="minMax"/>
        </c:scaling>
        <c:delete val="1"/>
        <c:axPos val="b"/>
        <c:numFmt formatCode="ge" sourceLinked="1"/>
        <c:majorTickMark val="none"/>
        <c:minorTickMark val="none"/>
        <c:tickLblPos val="none"/>
        <c:crossAx val="57294208"/>
        <c:crosses val="autoZero"/>
        <c:auto val="1"/>
        <c:lblOffset val="100"/>
        <c:baseTimeUnit val="years"/>
      </c:dateAx>
      <c:valAx>
        <c:axId val="5729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9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53-4035-8764-AC8972BD8D2A}"/>
            </c:ext>
          </c:extLst>
        </c:ser>
        <c:dLbls>
          <c:showLegendKey val="0"/>
          <c:showVal val="0"/>
          <c:showCatName val="0"/>
          <c:showSerName val="0"/>
          <c:showPercent val="0"/>
          <c:showBubbleSize val="0"/>
        </c:dLbls>
        <c:gapWidth val="150"/>
        <c:axId val="57341056"/>
        <c:axId val="573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453-4035-8764-AC8972BD8D2A}"/>
            </c:ext>
          </c:extLst>
        </c:ser>
        <c:dLbls>
          <c:showLegendKey val="0"/>
          <c:showVal val="0"/>
          <c:showCatName val="0"/>
          <c:showSerName val="0"/>
          <c:showPercent val="0"/>
          <c:showBubbleSize val="0"/>
        </c:dLbls>
        <c:marker val="1"/>
        <c:smooth val="0"/>
        <c:axId val="57341056"/>
        <c:axId val="57342976"/>
      </c:lineChart>
      <c:dateAx>
        <c:axId val="57341056"/>
        <c:scaling>
          <c:orientation val="minMax"/>
        </c:scaling>
        <c:delete val="1"/>
        <c:axPos val="b"/>
        <c:numFmt formatCode="ge" sourceLinked="1"/>
        <c:majorTickMark val="none"/>
        <c:minorTickMark val="none"/>
        <c:tickLblPos val="none"/>
        <c:crossAx val="57342976"/>
        <c:crosses val="autoZero"/>
        <c:auto val="1"/>
        <c:lblOffset val="100"/>
        <c:baseTimeUnit val="years"/>
      </c:dateAx>
      <c:valAx>
        <c:axId val="5734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5D-4BFC-8841-44C2CF68F523}"/>
            </c:ext>
          </c:extLst>
        </c:ser>
        <c:dLbls>
          <c:showLegendKey val="0"/>
          <c:showVal val="0"/>
          <c:showCatName val="0"/>
          <c:showSerName val="0"/>
          <c:showPercent val="0"/>
          <c:showBubbleSize val="0"/>
        </c:dLbls>
        <c:gapWidth val="150"/>
        <c:axId val="57520896"/>
        <c:axId val="575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05D-4BFC-8841-44C2CF68F523}"/>
            </c:ext>
          </c:extLst>
        </c:ser>
        <c:dLbls>
          <c:showLegendKey val="0"/>
          <c:showVal val="0"/>
          <c:showCatName val="0"/>
          <c:showSerName val="0"/>
          <c:showPercent val="0"/>
          <c:showBubbleSize val="0"/>
        </c:dLbls>
        <c:marker val="1"/>
        <c:smooth val="0"/>
        <c:axId val="57520896"/>
        <c:axId val="57522816"/>
      </c:lineChart>
      <c:dateAx>
        <c:axId val="57520896"/>
        <c:scaling>
          <c:orientation val="minMax"/>
        </c:scaling>
        <c:delete val="1"/>
        <c:axPos val="b"/>
        <c:numFmt formatCode="ge" sourceLinked="1"/>
        <c:majorTickMark val="none"/>
        <c:minorTickMark val="none"/>
        <c:tickLblPos val="none"/>
        <c:crossAx val="57522816"/>
        <c:crosses val="autoZero"/>
        <c:auto val="1"/>
        <c:lblOffset val="100"/>
        <c:baseTimeUnit val="years"/>
      </c:dateAx>
      <c:valAx>
        <c:axId val="5752281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5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643.5</c:v>
                </c:pt>
                <c:pt idx="1">
                  <c:v>642.9</c:v>
                </c:pt>
                <c:pt idx="2">
                  <c:v>652.6</c:v>
                </c:pt>
                <c:pt idx="3">
                  <c:v>652.6</c:v>
                </c:pt>
                <c:pt idx="4">
                  <c:v>653.9</c:v>
                </c:pt>
              </c:numCache>
            </c:numRef>
          </c:val>
          <c:extLst xmlns:c16r2="http://schemas.microsoft.com/office/drawing/2015/06/chart">
            <c:ext xmlns:c16="http://schemas.microsoft.com/office/drawing/2014/chart" uri="{C3380CC4-5D6E-409C-BE32-E72D297353CC}">
              <c16:uniqueId val="{00000000-815B-4B32-8483-E1AB3CC92A6B}"/>
            </c:ext>
          </c:extLst>
        </c:ser>
        <c:dLbls>
          <c:showLegendKey val="0"/>
          <c:showVal val="0"/>
          <c:showCatName val="0"/>
          <c:showSerName val="0"/>
          <c:showPercent val="0"/>
          <c:showBubbleSize val="0"/>
        </c:dLbls>
        <c:gapWidth val="150"/>
        <c:axId val="118841728"/>
        <c:axId val="1188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385.8</c:v>
                </c:pt>
                <c:pt idx="1">
                  <c:v>386.1</c:v>
                </c:pt>
                <c:pt idx="2">
                  <c:v>397.9</c:v>
                </c:pt>
                <c:pt idx="3">
                  <c:v>400.6</c:v>
                </c:pt>
                <c:pt idx="4">
                  <c:v>396.1</c:v>
                </c:pt>
              </c:numCache>
            </c:numRef>
          </c:val>
          <c:smooth val="0"/>
          <c:extLst xmlns:c16r2="http://schemas.microsoft.com/office/drawing/2015/06/chart">
            <c:ext xmlns:c16="http://schemas.microsoft.com/office/drawing/2014/chart" uri="{C3380CC4-5D6E-409C-BE32-E72D297353CC}">
              <c16:uniqueId val="{00000001-815B-4B32-8483-E1AB3CC92A6B}"/>
            </c:ext>
          </c:extLst>
        </c:ser>
        <c:dLbls>
          <c:showLegendKey val="0"/>
          <c:showVal val="0"/>
          <c:showCatName val="0"/>
          <c:showSerName val="0"/>
          <c:showPercent val="0"/>
          <c:showBubbleSize val="0"/>
        </c:dLbls>
        <c:marker val="1"/>
        <c:smooth val="0"/>
        <c:axId val="118841728"/>
        <c:axId val="118843648"/>
      </c:lineChart>
      <c:dateAx>
        <c:axId val="118841728"/>
        <c:scaling>
          <c:orientation val="minMax"/>
        </c:scaling>
        <c:delete val="1"/>
        <c:axPos val="b"/>
        <c:numFmt formatCode="ge" sourceLinked="1"/>
        <c:majorTickMark val="none"/>
        <c:minorTickMark val="none"/>
        <c:tickLblPos val="none"/>
        <c:crossAx val="118843648"/>
        <c:crosses val="autoZero"/>
        <c:auto val="1"/>
        <c:lblOffset val="100"/>
        <c:baseTimeUnit val="years"/>
      </c:dateAx>
      <c:valAx>
        <c:axId val="11884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4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49.7</c:v>
                </c:pt>
                <c:pt idx="1">
                  <c:v>37.700000000000003</c:v>
                </c:pt>
                <c:pt idx="2">
                  <c:v>38.5</c:v>
                </c:pt>
                <c:pt idx="3">
                  <c:v>41.4</c:v>
                </c:pt>
                <c:pt idx="4">
                  <c:v>4</c:v>
                </c:pt>
              </c:numCache>
            </c:numRef>
          </c:val>
          <c:extLst xmlns:c16r2="http://schemas.microsoft.com/office/drawing/2015/06/chart">
            <c:ext xmlns:c16="http://schemas.microsoft.com/office/drawing/2014/chart" uri="{C3380CC4-5D6E-409C-BE32-E72D297353CC}">
              <c16:uniqueId val="{00000000-9150-4AB1-9787-F3813E97C47C}"/>
            </c:ext>
          </c:extLst>
        </c:ser>
        <c:dLbls>
          <c:showLegendKey val="0"/>
          <c:showVal val="0"/>
          <c:showCatName val="0"/>
          <c:showSerName val="0"/>
          <c:showPercent val="0"/>
          <c:showBubbleSize val="0"/>
        </c:dLbls>
        <c:gapWidth val="150"/>
        <c:axId val="118882304"/>
        <c:axId val="1188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65.8</c:v>
                </c:pt>
                <c:pt idx="1">
                  <c:v>65.099999999999994</c:v>
                </c:pt>
                <c:pt idx="2">
                  <c:v>57</c:v>
                </c:pt>
                <c:pt idx="3">
                  <c:v>69.3</c:v>
                </c:pt>
                <c:pt idx="4">
                  <c:v>46.5</c:v>
                </c:pt>
              </c:numCache>
            </c:numRef>
          </c:val>
          <c:smooth val="0"/>
          <c:extLst xmlns:c16r2="http://schemas.microsoft.com/office/drawing/2015/06/chart">
            <c:ext xmlns:c16="http://schemas.microsoft.com/office/drawing/2014/chart" uri="{C3380CC4-5D6E-409C-BE32-E72D297353CC}">
              <c16:uniqueId val="{00000001-9150-4AB1-9787-F3813E97C47C}"/>
            </c:ext>
          </c:extLst>
        </c:ser>
        <c:dLbls>
          <c:showLegendKey val="0"/>
          <c:showVal val="0"/>
          <c:showCatName val="0"/>
          <c:showSerName val="0"/>
          <c:showPercent val="0"/>
          <c:showBubbleSize val="0"/>
        </c:dLbls>
        <c:marker val="1"/>
        <c:smooth val="0"/>
        <c:axId val="118882304"/>
        <c:axId val="118884224"/>
      </c:lineChart>
      <c:dateAx>
        <c:axId val="118882304"/>
        <c:scaling>
          <c:orientation val="minMax"/>
        </c:scaling>
        <c:delete val="1"/>
        <c:axPos val="b"/>
        <c:numFmt formatCode="ge" sourceLinked="1"/>
        <c:majorTickMark val="none"/>
        <c:minorTickMark val="none"/>
        <c:tickLblPos val="none"/>
        <c:crossAx val="118884224"/>
        <c:crosses val="autoZero"/>
        <c:auto val="1"/>
        <c:lblOffset val="100"/>
        <c:baseTimeUnit val="years"/>
      </c:dateAx>
      <c:valAx>
        <c:axId val="11888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90313</c:v>
                </c:pt>
                <c:pt idx="1">
                  <c:v>55011</c:v>
                </c:pt>
                <c:pt idx="2">
                  <c:v>57023</c:v>
                </c:pt>
                <c:pt idx="3">
                  <c:v>61443</c:v>
                </c:pt>
                <c:pt idx="4">
                  <c:v>5691</c:v>
                </c:pt>
              </c:numCache>
            </c:numRef>
          </c:val>
          <c:extLst xmlns:c16r2="http://schemas.microsoft.com/office/drawing/2015/06/chart">
            <c:ext xmlns:c16="http://schemas.microsoft.com/office/drawing/2014/chart" uri="{C3380CC4-5D6E-409C-BE32-E72D297353CC}">
              <c16:uniqueId val="{00000000-F640-4742-9923-D27565B08F8B}"/>
            </c:ext>
          </c:extLst>
        </c:ser>
        <c:dLbls>
          <c:showLegendKey val="0"/>
          <c:showVal val="0"/>
          <c:showCatName val="0"/>
          <c:showSerName val="0"/>
          <c:showPercent val="0"/>
          <c:showBubbleSize val="0"/>
        </c:dLbls>
        <c:gapWidth val="150"/>
        <c:axId val="118930816"/>
        <c:axId val="1189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74268</c:v>
                </c:pt>
                <c:pt idx="1">
                  <c:v>60124</c:v>
                </c:pt>
                <c:pt idx="2">
                  <c:v>55932</c:v>
                </c:pt>
                <c:pt idx="3">
                  <c:v>66870</c:v>
                </c:pt>
                <c:pt idx="4">
                  <c:v>33937</c:v>
                </c:pt>
              </c:numCache>
            </c:numRef>
          </c:val>
          <c:smooth val="0"/>
          <c:extLst xmlns:c16r2="http://schemas.microsoft.com/office/drawing/2015/06/chart">
            <c:ext xmlns:c16="http://schemas.microsoft.com/office/drawing/2014/chart" uri="{C3380CC4-5D6E-409C-BE32-E72D297353CC}">
              <c16:uniqueId val="{00000001-F640-4742-9923-D27565B08F8B}"/>
            </c:ext>
          </c:extLst>
        </c:ser>
        <c:dLbls>
          <c:showLegendKey val="0"/>
          <c:showVal val="0"/>
          <c:showCatName val="0"/>
          <c:showSerName val="0"/>
          <c:showPercent val="0"/>
          <c:showBubbleSize val="0"/>
        </c:dLbls>
        <c:marker val="1"/>
        <c:smooth val="0"/>
        <c:axId val="118930816"/>
        <c:axId val="118932992"/>
      </c:lineChart>
      <c:dateAx>
        <c:axId val="118930816"/>
        <c:scaling>
          <c:orientation val="minMax"/>
        </c:scaling>
        <c:delete val="1"/>
        <c:axPos val="b"/>
        <c:numFmt formatCode="ge" sourceLinked="1"/>
        <c:majorTickMark val="none"/>
        <c:minorTickMark val="none"/>
        <c:tickLblPos val="none"/>
        <c:crossAx val="118932992"/>
        <c:crosses val="autoZero"/>
        <c:auto val="1"/>
        <c:lblOffset val="100"/>
        <c:baseTimeUnit val="years"/>
      </c:dateAx>
      <c:valAx>
        <c:axId val="11893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57"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徳島駅前西地下駐車場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5726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97.6</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169.5</v>
      </c>
      <c r="V31" s="118"/>
      <c r="W31" s="118"/>
      <c r="X31" s="118"/>
      <c r="Y31" s="118"/>
      <c r="Z31" s="118"/>
      <c r="AA31" s="118"/>
      <c r="AB31" s="118"/>
      <c r="AC31" s="118"/>
      <c r="AD31" s="118"/>
      <c r="AE31" s="118"/>
      <c r="AF31" s="118"/>
      <c r="AG31" s="118"/>
      <c r="AH31" s="118"/>
      <c r="AI31" s="118"/>
      <c r="AJ31" s="118"/>
      <c r="AK31" s="118"/>
      <c r="AL31" s="118"/>
      <c r="AM31" s="118"/>
      <c r="AN31" s="118">
        <f>データ!Z7</f>
        <v>135.80000000000001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137.6</v>
      </c>
      <c r="BH31" s="118"/>
      <c r="BI31" s="118"/>
      <c r="BJ31" s="118"/>
      <c r="BK31" s="118"/>
      <c r="BL31" s="118"/>
      <c r="BM31" s="118"/>
      <c r="BN31" s="118"/>
      <c r="BO31" s="118"/>
      <c r="BP31" s="118"/>
      <c r="BQ31" s="118"/>
      <c r="BR31" s="118"/>
      <c r="BS31" s="118"/>
      <c r="BT31" s="118"/>
      <c r="BU31" s="118"/>
      <c r="BV31" s="118"/>
      <c r="BW31" s="118"/>
      <c r="BX31" s="118"/>
      <c r="BY31" s="118"/>
      <c r="BZ31" s="118">
        <f>データ!AB7</f>
        <v>143.5</v>
      </c>
      <c r="CA31" s="118"/>
      <c r="CB31" s="118"/>
      <c r="CC31" s="118"/>
      <c r="CD31" s="118"/>
      <c r="CE31" s="118"/>
      <c r="CF31" s="118"/>
      <c r="CG31" s="118"/>
      <c r="CH31" s="118"/>
      <c r="CI31" s="118"/>
      <c r="CJ31" s="118"/>
      <c r="CK31" s="118"/>
      <c r="CL31" s="118"/>
      <c r="CM31" s="118"/>
      <c r="CN31" s="118"/>
      <c r="CO31" s="118"/>
      <c r="CP31" s="118"/>
      <c r="CQ31" s="118"/>
      <c r="CR31" s="118"/>
      <c r="CS31" s="118">
        <f>データ!AC7</f>
        <v>92.9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643.5</v>
      </c>
      <c r="JD31" s="120"/>
      <c r="JE31" s="120"/>
      <c r="JF31" s="120"/>
      <c r="JG31" s="120"/>
      <c r="JH31" s="120"/>
      <c r="JI31" s="120"/>
      <c r="JJ31" s="120"/>
      <c r="JK31" s="120"/>
      <c r="JL31" s="120"/>
      <c r="JM31" s="120"/>
      <c r="JN31" s="120"/>
      <c r="JO31" s="120"/>
      <c r="JP31" s="120"/>
      <c r="JQ31" s="120"/>
      <c r="JR31" s="120"/>
      <c r="JS31" s="120"/>
      <c r="JT31" s="120"/>
      <c r="JU31" s="121"/>
      <c r="JV31" s="119">
        <f>データ!DL7</f>
        <v>642.9</v>
      </c>
      <c r="JW31" s="120"/>
      <c r="JX31" s="120"/>
      <c r="JY31" s="120"/>
      <c r="JZ31" s="120"/>
      <c r="KA31" s="120"/>
      <c r="KB31" s="120"/>
      <c r="KC31" s="120"/>
      <c r="KD31" s="120"/>
      <c r="KE31" s="120"/>
      <c r="KF31" s="120"/>
      <c r="KG31" s="120"/>
      <c r="KH31" s="120"/>
      <c r="KI31" s="120"/>
      <c r="KJ31" s="120"/>
      <c r="KK31" s="120"/>
      <c r="KL31" s="120"/>
      <c r="KM31" s="120"/>
      <c r="KN31" s="121"/>
      <c r="KO31" s="119">
        <f>データ!DM7</f>
        <v>652.6</v>
      </c>
      <c r="KP31" s="120"/>
      <c r="KQ31" s="120"/>
      <c r="KR31" s="120"/>
      <c r="KS31" s="120"/>
      <c r="KT31" s="120"/>
      <c r="KU31" s="120"/>
      <c r="KV31" s="120"/>
      <c r="KW31" s="120"/>
      <c r="KX31" s="120"/>
      <c r="KY31" s="120"/>
      <c r="KZ31" s="120"/>
      <c r="LA31" s="120"/>
      <c r="LB31" s="120"/>
      <c r="LC31" s="120"/>
      <c r="LD31" s="120"/>
      <c r="LE31" s="120"/>
      <c r="LF31" s="120"/>
      <c r="LG31" s="121"/>
      <c r="LH31" s="119">
        <f>データ!DN7</f>
        <v>652.6</v>
      </c>
      <c r="LI31" s="120"/>
      <c r="LJ31" s="120"/>
      <c r="LK31" s="120"/>
      <c r="LL31" s="120"/>
      <c r="LM31" s="120"/>
      <c r="LN31" s="120"/>
      <c r="LO31" s="120"/>
      <c r="LP31" s="120"/>
      <c r="LQ31" s="120"/>
      <c r="LR31" s="120"/>
      <c r="LS31" s="120"/>
      <c r="LT31" s="120"/>
      <c r="LU31" s="120"/>
      <c r="LV31" s="120"/>
      <c r="LW31" s="120"/>
      <c r="LX31" s="120"/>
      <c r="LY31" s="120"/>
      <c r="LZ31" s="121"/>
      <c r="MA31" s="119">
        <f>データ!DO7</f>
        <v>653.9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147.30000000000001</v>
      </c>
      <c r="V32" s="118"/>
      <c r="W32" s="118"/>
      <c r="X32" s="118"/>
      <c r="Y32" s="118"/>
      <c r="Z32" s="118"/>
      <c r="AA32" s="118"/>
      <c r="AB32" s="118"/>
      <c r="AC32" s="118"/>
      <c r="AD32" s="118"/>
      <c r="AE32" s="118"/>
      <c r="AF32" s="118"/>
      <c r="AG32" s="118"/>
      <c r="AH32" s="118"/>
      <c r="AI32" s="118"/>
      <c r="AJ32" s="118"/>
      <c r="AK32" s="118"/>
      <c r="AL32" s="118"/>
      <c r="AM32" s="118"/>
      <c r="AN32" s="118">
        <f>データ!AE7</f>
        <v>140.4</v>
      </c>
      <c r="AO32" s="118"/>
      <c r="AP32" s="118"/>
      <c r="AQ32" s="118"/>
      <c r="AR32" s="118"/>
      <c r="AS32" s="118"/>
      <c r="AT32" s="118"/>
      <c r="AU32" s="118"/>
      <c r="AV32" s="118"/>
      <c r="AW32" s="118"/>
      <c r="AX32" s="118"/>
      <c r="AY32" s="118"/>
      <c r="AZ32" s="118"/>
      <c r="BA32" s="118"/>
      <c r="BB32" s="118"/>
      <c r="BC32" s="118"/>
      <c r="BD32" s="118"/>
      <c r="BE32" s="118"/>
      <c r="BF32" s="118"/>
      <c r="BG32" s="118">
        <f>データ!AF7</f>
        <v>128.9</v>
      </c>
      <c r="BH32" s="118"/>
      <c r="BI32" s="118"/>
      <c r="BJ32" s="118"/>
      <c r="BK32" s="118"/>
      <c r="BL32" s="118"/>
      <c r="BM32" s="118"/>
      <c r="BN32" s="118"/>
      <c r="BO32" s="118"/>
      <c r="BP32" s="118"/>
      <c r="BQ32" s="118"/>
      <c r="BR32" s="118"/>
      <c r="BS32" s="118"/>
      <c r="BT32" s="118"/>
      <c r="BU32" s="118"/>
      <c r="BV32" s="118"/>
      <c r="BW32" s="118"/>
      <c r="BX32" s="118"/>
      <c r="BY32" s="118"/>
      <c r="BZ32" s="118">
        <f>データ!AG7</f>
        <v>158.69999999999999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125.3</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385.8</v>
      </c>
      <c r="JD32" s="120"/>
      <c r="JE32" s="120"/>
      <c r="JF32" s="120"/>
      <c r="JG32" s="120"/>
      <c r="JH32" s="120"/>
      <c r="JI32" s="120"/>
      <c r="JJ32" s="120"/>
      <c r="JK32" s="120"/>
      <c r="JL32" s="120"/>
      <c r="JM32" s="120"/>
      <c r="JN32" s="120"/>
      <c r="JO32" s="120"/>
      <c r="JP32" s="120"/>
      <c r="JQ32" s="120"/>
      <c r="JR32" s="120"/>
      <c r="JS32" s="120"/>
      <c r="JT32" s="120"/>
      <c r="JU32" s="121"/>
      <c r="JV32" s="119">
        <f>データ!DQ7</f>
        <v>386.1</v>
      </c>
      <c r="JW32" s="120"/>
      <c r="JX32" s="120"/>
      <c r="JY32" s="120"/>
      <c r="JZ32" s="120"/>
      <c r="KA32" s="120"/>
      <c r="KB32" s="120"/>
      <c r="KC32" s="120"/>
      <c r="KD32" s="120"/>
      <c r="KE32" s="120"/>
      <c r="KF32" s="120"/>
      <c r="KG32" s="120"/>
      <c r="KH32" s="120"/>
      <c r="KI32" s="120"/>
      <c r="KJ32" s="120"/>
      <c r="KK32" s="120"/>
      <c r="KL32" s="120"/>
      <c r="KM32" s="120"/>
      <c r="KN32" s="121"/>
      <c r="KO32" s="119">
        <f>データ!DR7</f>
        <v>397.9</v>
      </c>
      <c r="KP32" s="120"/>
      <c r="KQ32" s="120"/>
      <c r="KR32" s="120"/>
      <c r="KS32" s="120"/>
      <c r="KT32" s="120"/>
      <c r="KU32" s="120"/>
      <c r="KV32" s="120"/>
      <c r="KW32" s="120"/>
      <c r="KX32" s="120"/>
      <c r="KY32" s="120"/>
      <c r="KZ32" s="120"/>
      <c r="LA32" s="120"/>
      <c r="LB32" s="120"/>
      <c r="LC32" s="120"/>
      <c r="LD32" s="120"/>
      <c r="LE32" s="120"/>
      <c r="LF32" s="120"/>
      <c r="LG32" s="121"/>
      <c r="LH32" s="119">
        <f>データ!DS7</f>
        <v>400.6</v>
      </c>
      <c r="LI32" s="120"/>
      <c r="LJ32" s="120"/>
      <c r="LK32" s="120"/>
      <c r="LL32" s="120"/>
      <c r="LM32" s="120"/>
      <c r="LN32" s="120"/>
      <c r="LO32" s="120"/>
      <c r="LP32" s="120"/>
      <c r="LQ32" s="120"/>
      <c r="LR32" s="120"/>
      <c r="LS32" s="120"/>
      <c r="LT32" s="120"/>
      <c r="LU32" s="120"/>
      <c r="LV32" s="120"/>
      <c r="LW32" s="120"/>
      <c r="LX32" s="120"/>
      <c r="LY32" s="120"/>
      <c r="LZ32" s="121"/>
      <c r="MA32" s="119">
        <f>データ!DT7</f>
        <v>396.1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49.7</v>
      </c>
      <c r="EM52" s="118"/>
      <c r="EN52" s="118"/>
      <c r="EO52" s="118"/>
      <c r="EP52" s="118"/>
      <c r="EQ52" s="118"/>
      <c r="ER52" s="118"/>
      <c r="ES52" s="118"/>
      <c r="ET52" s="118"/>
      <c r="EU52" s="118"/>
      <c r="EV52" s="118"/>
      <c r="EW52" s="118"/>
      <c r="EX52" s="118"/>
      <c r="EY52" s="118"/>
      <c r="EZ52" s="118"/>
      <c r="FA52" s="118"/>
      <c r="FB52" s="118"/>
      <c r="FC52" s="118"/>
      <c r="FD52" s="118"/>
      <c r="FE52" s="118">
        <f>データ!BG7</f>
        <v>37.700000000000003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38.5</v>
      </c>
      <c r="FY52" s="118"/>
      <c r="FZ52" s="118"/>
      <c r="GA52" s="118"/>
      <c r="GB52" s="118"/>
      <c r="GC52" s="118"/>
      <c r="GD52" s="118"/>
      <c r="GE52" s="118"/>
      <c r="GF52" s="118"/>
      <c r="GG52" s="118"/>
      <c r="GH52" s="118"/>
      <c r="GI52" s="118"/>
      <c r="GJ52" s="118"/>
      <c r="GK52" s="118"/>
      <c r="GL52" s="118"/>
      <c r="GM52" s="118"/>
      <c r="GN52" s="118"/>
      <c r="GO52" s="118"/>
      <c r="GP52" s="118"/>
      <c r="GQ52" s="118">
        <f>データ!BI7</f>
        <v>41.4</v>
      </c>
      <c r="GR52" s="118"/>
      <c r="GS52" s="118"/>
      <c r="GT52" s="118"/>
      <c r="GU52" s="118"/>
      <c r="GV52" s="118"/>
      <c r="GW52" s="118"/>
      <c r="GX52" s="118"/>
      <c r="GY52" s="118"/>
      <c r="GZ52" s="118"/>
      <c r="HA52" s="118"/>
      <c r="HB52" s="118"/>
      <c r="HC52" s="118"/>
      <c r="HD52" s="118"/>
      <c r="HE52" s="118"/>
      <c r="HF52" s="118"/>
      <c r="HG52" s="118"/>
      <c r="HH52" s="118"/>
      <c r="HI52" s="118"/>
      <c r="HJ52" s="118">
        <f>データ!BJ7</f>
        <v>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90313</v>
      </c>
      <c r="JD52" s="126"/>
      <c r="JE52" s="126"/>
      <c r="JF52" s="126"/>
      <c r="JG52" s="126"/>
      <c r="JH52" s="126"/>
      <c r="JI52" s="126"/>
      <c r="JJ52" s="126"/>
      <c r="JK52" s="126"/>
      <c r="JL52" s="126"/>
      <c r="JM52" s="126"/>
      <c r="JN52" s="126"/>
      <c r="JO52" s="126"/>
      <c r="JP52" s="126"/>
      <c r="JQ52" s="126"/>
      <c r="JR52" s="126"/>
      <c r="JS52" s="126"/>
      <c r="JT52" s="126"/>
      <c r="JU52" s="126"/>
      <c r="JV52" s="126">
        <f>データ!BR7</f>
        <v>55011</v>
      </c>
      <c r="JW52" s="126"/>
      <c r="JX52" s="126"/>
      <c r="JY52" s="126"/>
      <c r="JZ52" s="126"/>
      <c r="KA52" s="126"/>
      <c r="KB52" s="126"/>
      <c r="KC52" s="126"/>
      <c r="KD52" s="126"/>
      <c r="KE52" s="126"/>
      <c r="KF52" s="126"/>
      <c r="KG52" s="126"/>
      <c r="KH52" s="126"/>
      <c r="KI52" s="126"/>
      <c r="KJ52" s="126"/>
      <c r="KK52" s="126"/>
      <c r="KL52" s="126"/>
      <c r="KM52" s="126"/>
      <c r="KN52" s="126"/>
      <c r="KO52" s="126">
        <f>データ!BS7</f>
        <v>57023</v>
      </c>
      <c r="KP52" s="126"/>
      <c r="KQ52" s="126"/>
      <c r="KR52" s="126"/>
      <c r="KS52" s="126"/>
      <c r="KT52" s="126"/>
      <c r="KU52" s="126"/>
      <c r="KV52" s="126"/>
      <c r="KW52" s="126"/>
      <c r="KX52" s="126"/>
      <c r="KY52" s="126"/>
      <c r="KZ52" s="126"/>
      <c r="LA52" s="126"/>
      <c r="LB52" s="126"/>
      <c r="LC52" s="126"/>
      <c r="LD52" s="126"/>
      <c r="LE52" s="126"/>
      <c r="LF52" s="126"/>
      <c r="LG52" s="126"/>
      <c r="LH52" s="126">
        <f>データ!BT7</f>
        <v>61443</v>
      </c>
      <c r="LI52" s="126"/>
      <c r="LJ52" s="126"/>
      <c r="LK52" s="126"/>
      <c r="LL52" s="126"/>
      <c r="LM52" s="126"/>
      <c r="LN52" s="126"/>
      <c r="LO52" s="126"/>
      <c r="LP52" s="126"/>
      <c r="LQ52" s="126"/>
      <c r="LR52" s="126"/>
      <c r="LS52" s="126"/>
      <c r="LT52" s="126"/>
      <c r="LU52" s="126"/>
      <c r="LV52" s="126"/>
      <c r="LW52" s="126"/>
      <c r="LX52" s="126"/>
      <c r="LY52" s="126"/>
      <c r="LZ52" s="126"/>
      <c r="MA52" s="126">
        <f>データ!BU7</f>
        <v>5691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65.8</v>
      </c>
      <c r="EM53" s="118"/>
      <c r="EN53" s="118"/>
      <c r="EO53" s="118"/>
      <c r="EP53" s="118"/>
      <c r="EQ53" s="118"/>
      <c r="ER53" s="118"/>
      <c r="ES53" s="118"/>
      <c r="ET53" s="118"/>
      <c r="EU53" s="118"/>
      <c r="EV53" s="118"/>
      <c r="EW53" s="118"/>
      <c r="EX53" s="118"/>
      <c r="EY53" s="118"/>
      <c r="EZ53" s="118"/>
      <c r="FA53" s="118"/>
      <c r="FB53" s="118"/>
      <c r="FC53" s="118"/>
      <c r="FD53" s="118"/>
      <c r="FE53" s="118">
        <f>データ!BL7</f>
        <v>65.099999999999994</v>
      </c>
      <c r="FF53" s="118"/>
      <c r="FG53" s="118"/>
      <c r="FH53" s="118"/>
      <c r="FI53" s="118"/>
      <c r="FJ53" s="118"/>
      <c r="FK53" s="118"/>
      <c r="FL53" s="118"/>
      <c r="FM53" s="118"/>
      <c r="FN53" s="118"/>
      <c r="FO53" s="118"/>
      <c r="FP53" s="118"/>
      <c r="FQ53" s="118"/>
      <c r="FR53" s="118"/>
      <c r="FS53" s="118"/>
      <c r="FT53" s="118"/>
      <c r="FU53" s="118"/>
      <c r="FV53" s="118"/>
      <c r="FW53" s="118"/>
      <c r="FX53" s="118">
        <f>データ!BM7</f>
        <v>57</v>
      </c>
      <c r="FY53" s="118"/>
      <c r="FZ53" s="118"/>
      <c r="GA53" s="118"/>
      <c r="GB53" s="118"/>
      <c r="GC53" s="118"/>
      <c r="GD53" s="118"/>
      <c r="GE53" s="118"/>
      <c r="GF53" s="118"/>
      <c r="GG53" s="118"/>
      <c r="GH53" s="118"/>
      <c r="GI53" s="118"/>
      <c r="GJ53" s="118"/>
      <c r="GK53" s="118"/>
      <c r="GL53" s="118"/>
      <c r="GM53" s="118"/>
      <c r="GN53" s="118"/>
      <c r="GO53" s="118"/>
      <c r="GP53" s="118"/>
      <c r="GQ53" s="118">
        <f>データ!BN7</f>
        <v>69.3</v>
      </c>
      <c r="GR53" s="118"/>
      <c r="GS53" s="118"/>
      <c r="GT53" s="118"/>
      <c r="GU53" s="118"/>
      <c r="GV53" s="118"/>
      <c r="GW53" s="118"/>
      <c r="GX53" s="118"/>
      <c r="GY53" s="118"/>
      <c r="GZ53" s="118"/>
      <c r="HA53" s="118"/>
      <c r="HB53" s="118"/>
      <c r="HC53" s="118"/>
      <c r="HD53" s="118"/>
      <c r="HE53" s="118"/>
      <c r="HF53" s="118"/>
      <c r="HG53" s="118"/>
      <c r="HH53" s="118"/>
      <c r="HI53" s="118"/>
      <c r="HJ53" s="118">
        <f>データ!BO7</f>
        <v>46.5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74268</v>
      </c>
      <c r="JD53" s="126"/>
      <c r="JE53" s="126"/>
      <c r="JF53" s="126"/>
      <c r="JG53" s="126"/>
      <c r="JH53" s="126"/>
      <c r="JI53" s="126"/>
      <c r="JJ53" s="126"/>
      <c r="JK53" s="126"/>
      <c r="JL53" s="126"/>
      <c r="JM53" s="126"/>
      <c r="JN53" s="126"/>
      <c r="JO53" s="126"/>
      <c r="JP53" s="126"/>
      <c r="JQ53" s="126"/>
      <c r="JR53" s="126"/>
      <c r="JS53" s="126"/>
      <c r="JT53" s="126"/>
      <c r="JU53" s="126"/>
      <c r="JV53" s="126">
        <f>データ!BW7</f>
        <v>60124</v>
      </c>
      <c r="JW53" s="126"/>
      <c r="JX53" s="126"/>
      <c r="JY53" s="126"/>
      <c r="JZ53" s="126"/>
      <c r="KA53" s="126"/>
      <c r="KB53" s="126"/>
      <c r="KC53" s="126"/>
      <c r="KD53" s="126"/>
      <c r="KE53" s="126"/>
      <c r="KF53" s="126"/>
      <c r="KG53" s="126"/>
      <c r="KH53" s="126"/>
      <c r="KI53" s="126"/>
      <c r="KJ53" s="126"/>
      <c r="KK53" s="126"/>
      <c r="KL53" s="126"/>
      <c r="KM53" s="126"/>
      <c r="KN53" s="126"/>
      <c r="KO53" s="126">
        <f>データ!BX7</f>
        <v>55932</v>
      </c>
      <c r="KP53" s="126"/>
      <c r="KQ53" s="126"/>
      <c r="KR53" s="126"/>
      <c r="KS53" s="126"/>
      <c r="KT53" s="126"/>
      <c r="KU53" s="126"/>
      <c r="KV53" s="126"/>
      <c r="KW53" s="126"/>
      <c r="KX53" s="126"/>
      <c r="KY53" s="126"/>
      <c r="KZ53" s="126"/>
      <c r="LA53" s="126"/>
      <c r="LB53" s="126"/>
      <c r="LC53" s="126"/>
      <c r="LD53" s="126"/>
      <c r="LE53" s="126"/>
      <c r="LF53" s="126"/>
      <c r="LG53" s="126"/>
      <c r="LH53" s="126">
        <f>データ!BY7</f>
        <v>66870</v>
      </c>
      <c r="LI53" s="126"/>
      <c r="LJ53" s="126"/>
      <c r="LK53" s="126"/>
      <c r="LL53" s="126"/>
      <c r="LM53" s="126"/>
      <c r="LN53" s="126"/>
      <c r="LO53" s="126"/>
      <c r="LP53" s="126"/>
      <c r="LQ53" s="126"/>
      <c r="LR53" s="126"/>
      <c r="LS53" s="126"/>
      <c r="LT53" s="126"/>
      <c r="LU53" s="126"/>
      <c r="LV53" s="126"/>
      <c r="LW53" s="126"/>
      <c r="LX53" s="126"/>
      <c r="LY53" s="126"/>
      <c r="LZ53" s="126"/>
      <c r="MA53" s="126">
        <f>データ!BZ7</f>
        <v>33937</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46.7</v>
      </c>
      <c r="S77" s="120"/>
      <c r="T77" s="120"/>
      <c r="U77" s="120"/>
      <c r="V77" s="120"/>
      <c r="W77" s="120"/>
      <c r="X77" s="120"/>
      <c r="Y77" s="120"/>
      <c r="Z77" s="120"/>
      <c r="AA77" s="120"/>
      <c r="AB77" s="120"/>
      <c r="AC77" s="120"/>
      <c r="AD77" s="120"/>
      <c r="AE77" s="120"/>
      <c r="AF77" s="121"/>
      <c r="AG77" s="119">
        <f>データ!CC7</f>
        <v>48.4</v>
      </c>
      <c r="AH77" s="120"/>
      <c r="AI77" s="120"/>
      <c r="AJ77" s="120"/>
      <c r="AK77" s="120"/>
      <c r="AL77" s="120"/>
      <c r="AM77" s="120"/>
      <c r="AN77" s="120"/>
      <c r="AO77" s="120"/>
      <c r="AP77" s="120"/>
      <c r="AQ77" s="120"/>
      <c r="AR77" s="120"/>
      <c r="AS77" s="120"/>
      <c r="AT77" s="120"/>
      <c r="AU77" s="121"/>
      <c r="AV77" s="119">
        <f>データ!CD7</f>
        <v>50.2</v>
      </c>
      <c r="AW77" s="120"/>
      <c r="AX77" s="120"/>
      <c r="AY77" s="120"/>
      <c r="AZ77" s="120"/>
      <c r="BA77" s="120"/>
      <c r="BB77" s="120"/>
      <c r="BC77" s="120"/>
      <c r="BD77" s="120"/>
      <c r="BE77" s="120"/>
      <c r="BF77" s="120"/>
      <c r="BG77" s="120"/>
      <c r="BH77" s="120"/>
      <c r="BI77" s="120"/>
      <c r="BJ77" s="121"/>
      <c r="BK77" s="119">
        <f>データ!CE7</f>
        <v>52</v>
      </c>
      <c r="BL77" s="120"/>
      <c r="BM77" s="120"/>
      <c r="BN77" s="120"/>
      <c r="BO77" s="120"/>
      <c r="BP77" s="120"/>
      <c r="BQ77" s="120"/>
      <c r="BR77" s="120"/>
      <c r="BS77" s="120"/>
      <c r="BT77" s="120"/>
      <c r="BU77" s="120"/>
      <c r="BV77" s="120"/>
      <c r="BW77" s="120"/>
      <c r="BX77" s="120"/>
      <c r="BY77" s="121"/>
      <c r="BZ77" s="119">
        <f>データ!CF7</f>
        <v>53.7</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57.3</v>
      </c>
      <c r="S78" s="120"/>
      <c r="T78" s="120"/>
      <c r="U78" s="120"/>
      <c r="V78" s="120"/>
      <c r="W78" s="120"/>
      <c r="X78" s="120"/>
      <c r="Y78" s="120"/>
      <c r="Z78" s="120"/>
      <c r="AA78" s="120"/>
      <c r="AB78" s="120"/>
      <c r="AC78" s="120"/>
      <c r="AD78" s="120"/>
      <c r="AE78" s="120"/>
      <c r="AF78" s="121"/>
      <c r="AG78" s="119">
        <f>データ!CH7</f>
        <v>60.2</v>
      </c>
      <c r="AH78" s="120"/>
      <c r="AI78" s="120"/>
      <c r="AJ78" s="120"/>
      <c r="AK78" s="120"/>
      <c r="AL78" s="120"/>
      <c r="AM78" s="120"/>
      <c r="AN78" s="120"/>
      <c r="AO78" s="120"/>
      <c r="AP78" s="120"/>
      <c r="AQ78" s="120"/>
      <c r="AR78" s="120"/>
      <c r="AS78" s="120"/>
      <c r="AT78" s="120"/>
      <c r="AU78" s="121"/>
      <c r="AV78" s="119">
        <f>データ!CI7</f>
        <v>62.4</v>
      </c>
      <c r="AW78" s="120"/>
      <c r="AX78" s="120"/>
      <c r="AY78" s="120"/>
      <c r="AZ78" s="120"/>
      <c r="BA78" s="120"/>
      <c r="BB78" s="120"/>
      <c r="BC78" s="120"/>
      <c r="BD78" s="120"/>
      <c r="BE78" s="120"/>
      <c r="BF78" s="120"/>
      <c r="BG78" s="120"/>
      <c r="BH78" s="120"/>
      <c r="BI78" s="120"/>
      <c r="BJ78" s="121"/>
      <c r="BK78" s="119">
        <f>データ!CJ7</f>
        <v>64.400000000000006</v>
      </c>
      <c r="BL78" s="120"/>
      <c r="BM78" s="120"/>
      <c r="BN78" s="120"/>
      <c r="BO78" s="120"/>
      <c r="BP78" s="120"/>
      <c r="BQ78" s="120"/>
      <c r="BR78" s="120"/>
      <c r="BS78" s="120"/>
      <c r="BT78" s="120"/>
      <c r="BU78" s="120"/>
      <c r="BV78" s="120"/>
      <c r="BW78" s="120"/>
      <c r="BX78" s="120"/>
      <c r="BY78" s="121"/>
      <c r="BZ78" s="119">
        <f>データ!CK7</f>
        <v>66</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7.7</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nbEmgkrAC8Ll/A2Dzf8ubaQ/UMC3S3lm4NmHm0XChKWgCwmxwgh/yMe3yduQ44UxlVM2I0IGJboNg/tgth9F9A==" saltValue="FptyZmvwwdi0SX6bFUmdw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69</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109</v>
      </c>
      <c r="AN5" s="59" t="s">
        <v>101</v>
      </c>
      <c r="AO5" s="59" t="s">
        <v>102</v>
      </c>
      <c r="AP5" s="59" t="s">
        <v>103</v>
      </c>
      <c r="AQ5" s="59" t="s">
        <v>104</v>
      </c>
      <c r="AR5" s="59" t="s">
        <v>105</v>
      </c>
      <c r="AS5" s="59" t="s">
        <v>106</v>
      </c>
      <c r="AT5" s="59" t="s">
        <v>107</v>
      </c>
      <c r="AU5" s="59" t="s">
        <v>97</v>
      </c>
      <c r="AV5" s="59" t="s">
        <v>98</v>
      </c>
      <c r="AW5" s="59" t="s">
        <v>99</v>
      </c>
      <c r="AX5" s="59" t="s">
        <v>109</v>
      </c>
      <c r="AY5" s="59" t="s">
        <v>101</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110</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111</v>
      </c>
      <c r="B6" s="60">
        <f>B8</f>
        <v>2017</v>
      </c>
      <c r="C6" s="60">
        <f t="shared" ref="C6:X6" si="1">C8</f>
        <v>362018</v>
      </c>
      <c r="D6" s="60">
        <f t="shared" si="1"/>
        <v>46</v>
      </c>
      <c r="E6" s="60">
        <f t="shared" si="1"/>
        <v>14</v>
      </c>
      <c r="F6" s="60">
        <f t="shared" si="1"/>
        <v>0</v>
      </c>
      <c r="G6" s="60">
        <f t="shared" si="1"/>
        <v>3</v>
      </c>
      <c r="H6" s="60" t="str">
        <f>SUBSTITUTE(H8,"　","")</f>
        <v>徳島県徳島市</v>
      </c>
      <c r="I6" s="60" t="str">
        <f t="shared" si="1"/>
        <v>徳島駅前西地下駐車場</v>
      </c>
      <c r="J6" s="60" t="str">
        <f t="shared" si="1"/>
        <v>法適用</v>
      </c>
      <c r="K6" s="60" t="str">
        <f t="shared" si="1"/>
        <v>駐車場整備事業</v>
      </c>
      <c r="L6" s="60" t="str">
        <f t="shared" si="1"/>
        <v>-</v>
      </c>
      <c r="M6" s="60" t="str">
        <f t="shared" si="1"/>
        <v>Ａ２Ｂ１</v>
      </c>
      <c r="N6" s="60" t="str">
        <f t="shared" si="1"/>
        <v>非設置</v>
      </c>
      <c r="O6" s="61">
        <f t="shared" si="1"/>
        <v>97.6</v>
      </c>
      <c r="P6" s="62" t="str">
        <f t="shared" si="1"/>
        <v>都市計画駐車場</v>
      </c>
      <c r="Q6" s="62" t="str">
        <f t="shared" si="1"/>
        <v>地下式</v>
      </c>
      <c r="R6" s="63">
        <f t="shared" si="1"/>
        <v>34</v>
      </c>
      <c r="S6" s="62" t="str">
        <f t="shared" si="1"/>
        <v>商業施設</v>
      </c>
      <c r="T6" s="62" t="str">
        <f t="shared" si="1"/>
        <v>無</v>
      </c>
      <c r="U6" s="63">
        <f t="shared" si="1"/>
        <v>5726</v>
      </c>
      <c r="V6" s="63">
        <f t="shared" si="1"/>
        <v>154</v>
      </c>
      <c r="W6" s="63">
        <f t="shared" si="1"/>
        <v>300</v>
      </c>
      <c r="X6" s="62" t="str">
        <f t="shared" si="1"/>
        <v>利用料金制</v>
      </c>
      <c r="Y6" s="64">
        <f>IF(Y8="-",NA(),Y8)</f>
        <v>169.5</v>
      </c>
      <c r="Z6" s="64">
        <f t="shared" ref="Z6:AH6" si="2">IF(Z8="-",NA(),Z8)</f>
        <v>135.80000000000001</v>
      </c>
      <c r="AA6" s="64">
        <f t="shared" si="2"/>
        <v>137.6</v>
      </c>
      <c r="AB6" s="64">
        <f t="shared" si="2"/>
        <v>143.5</v>
      </c>
      <c r="AC6" s="64">
        <f t="shared" si="2"/>
        <v>92.9</v>
      </c>
      <c r="AD6" s="64">
        <f t="shared" si="2"/>
        <v>147.30000000000001</v>
      </c>
      <c r="AE6" s="64">
        <f t="shared" si="2"/>
        <v>140.4</v>
      </c>
      <c r="AF6" s="64">
        <f t="shared" si="2"/>
        <v>128.9</v>
      </c>
      <c r="AG6" s="64">
        <f t="shared" si="2"/>
        <v>158.69999999999999</v>
      </c>
      <c r="AH6" s="64">
        <f t="shared" si="2"/>
        <v>125.3</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49.7</v>
      </c>
      <c r="BG6" s="64">
        <f t="shared" ref="BG6:BO6" si="5">IF(BG8="-",NA(),BG8)</f>
        <v>37.700000000000003</v>
      </c>
      <c r="BH6" s="64">
        <f t="shared" si="5"/>
        <v>38.5</v>
      </c>
      <c r="BI6" s="64">
        <f t="shared" si="5"/>
        <v>41.4</v>
      </c>
      <c r="BJ6" s="64">
        <f t="shared" si="5"/>
        <v>4</v>
      </c>
      <c r="BK6" s="64">
        <f t="shared" si="5"/>
        <v>65.8</v>
      </c>
      <c r="BL6" s="64">
        <f t="shared" si="5"/>
        <v>65.099999999999994</v>
      </c>
      <c r="BM6" s="64">
        <f t="shared" si="5"/>
        <v>57</v>
      </c>
      <c r="BN6" s="64">
        <f t="shared" si="5"/>
        <v>69.3</v>
      </c>
      <c r="BO6" s="64">
        <f t="shared" si="5"/>
        <v>46.5</v>
      </c>
      <c r="BP6" s="61" t="str">
        <f>IF(BP8="-","",IF(BP8="-","【-】","【"&amp;SUBSTITUTE(TEXT(BP8,"#,##0.0"),"-","△")&amp;"】"))</f>
        <v>【55.7】</v>
      </c>
      <c r="BQ6" s="65">
        <f>IF(BQ8="-",NA(),BQ8)</f>
        <v>90313</v>
      </c>
      <c r="BR6" s="65">
        <f t="shared" ref="BR6:BZ6" si="6">IF(BR8="-",NA(),BR8)</f>
        <v>55011</v>
      </c>
      <c r="BS6" s="65">
        <f t="shared" si="6"/>
        <v>57023</v>
      </c>
      <c r="BT6" s="65">
        <f t="shared" si="6"/>
        <v>61443</v>
      </c>
      <c r="BU6" s="65">
        <f t="shared" si="6"/>
        <v>5691</v>
      </c>
      <c r="BV6" s="65">
        <f t="shared" si="6"/>
        <v>74268</v>
      </c>
      <c r="BW6" s="65">
        <f t="shared" si="6"/>
        <v>60124</v>
      </c>
      <c r="BX6" s="65">
        <f t="shared" si="6"/>
        <v>55932</v>
      </c>
      <c r="BY6" s="65">
        <f t="shared" si="6"/>
        <v>66870</v>
      </c>
      <c r="BZ6" s="65">
        <f t="shared" si="6"/>
        <v>33937</v>
      </c>
      <c r="CA6" s="63" t="str">
        <f>IF(CA8="-","",IF(CA8="-","【-】","【"&amp;SUBSTITUTE(TEXT(CA8,"#,##0"),"-","△")&amp;"】"))</f>
        <v>【35,545】</v>
      </c>
      <c r="CB6" s="64">
        <f>IF(CB8="-",NA(),CB8)</f>
        <v>46.7</v>
      </c>
      <c r="CC6" s="64">
        <f t="shared" ref="CC6:CK6" si="7">IF(CC8="-",NA(),CC8)</f>
        <v>48.4</v>
      </c>
      <c r="CD6" s="64">
        <f t="shared" si="7"/>
        <v>50.2</v>
      </c>
      <c r="CE6" s="64">
        <f t="shared" si="7"/>
        <v>52</v>
      </c>
      <c r="CF6" s="64">
        <f t="shared" si="7"/>
        <v>53.7</v>
      </c>
      <c r="CG6" s="64">
        <f t="shared" si="7"/>
        <v>57.3</v>
      </c>
      <c r="CH6" s="64">
        <f t="shared" si="7"/>
        <v>60.2</v>
      </c>
      <c r="CI6" s="64">
        <f t="shared" si="7"/>
        <v>62.4</v>
      </c>
      <c r="CJ6" s="64">
        <f t="shared" si="7"/>
        <v>64.400000000000006</v>
      </c>
      <c r="CK6" s="64">
        <f t="shared" si="7"/>
        <v>66</v>
      </c>
      <c r="CL6" s="61" t="str">
        <f>IF(CL8="-","",IF(CL8="-","【-】","【"&amp;SUBSTITUTE(TEXT(CL8,"#,##0.0"),"-","△")&amp;"】"))</f>
        <v>【58.2】</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0</v>
      </c>
      <c r="DA6" s="64">
        <f t="shared" ref="DA6:DI6" si="10">IF(DA8="-",NA(),DA8)</f>
        <v>0</v>
      </c>
      <c r="DB6" s="64">
        <f t="shared" si="10"/>
        <v>0</v>
      </c>
      <c r="DC6" s="64">
        <f t="shared" si="10"/>
        <v>0</v>
      </c>
      <c r="DD6" s="64">
        <f t="shared" si="10"/>
        <v>0</v>
      </c>
      <c r="DE6" s="64">
        <f t="shared" si="10"/>
        <v>7.7</v>
      </c>
      <c r="DF6" s="64">
        <f t="shared" si="10"/>
        <v>0</v>
      </c>
      <c r="DG6" s="64">
        <f t="shared" si="10"/>
        <v>0</v>
      </c>
      <c r="DH6" s="64">
        <f t="shared" si="10"/>
        <v>0</v>
      </c>
      <c r="DI6" s="64">
        <f t="shared" si="10"/>
        <v>0</v>
      </c>
      <c r="DJ6" s="61" t="str">
        <f>IF(DJ8="-","",IF(DJ8="-","【-】","【"&amp;SUBSTITUTE(TEXT(DJ8,"#,##0.0"),"-","△")&amp;"】"))</f>
        <v>【9.7】</v>
      </c>
      <c r="DK6" s="64">
        <f>IF(DK8="-",NA(),DK8)</f>
        <v>643.5</v>
      </c>
      <c r="DL6" s="64">
        <f t="shared" ref="DL6:DT6" si="11">IF(DL8="-",NA(),DL8)</f>
        <v>642.9</v>
      </c>
      <c r="DM6" s="64">
        <f t="shared" si="11"/>
        <v>652.6</v>
      </c>
      <c r="DN6" s="64">
        <f t="shared" si="11"/>
        <v>652.6</v>
      </c>
      <c r="DO6" s="64">
        <f t="shared" si="11"/>
        <v>653.9</v>
      </c>
      <c r="DP6" s="64">
        <f t="shared" si="11"/>
        <v>385.8</v>
      </c>
      <c r="DQ6" s="64">
        <f t="shared" si="11"/>
        <v>386.1</v>
      </c>
      <c r="DR6" s="64">
        <f t="shared" si="11"/>
        <v>397.9</v>
      </c>
      <c r="DS6" s="64">
        <f t="shared" si="11"/>
        <v>400.6</v>
      </c>
      <c r="DT6" s="64">
        <f t="shared" si="11"/>
        <v>396.1</v>
      </c>
      <c r="DU6" s="61" t="str">
        <f>IF(DU8="-","",IF(DU8="-","【-】","【"&amp;SUBSTITUTE(TEXT(DU8,"#,##0.0"),"-","△")&amp;"】"))</f>
        <v>【199.7】</v>
      </c>
    </row>
    <row r="7" spans="1:125" s="66" customFormat="1" x14ac:dyDescent="0.15">
      <c r="A7" s="49" t="s">
        <v>112</v>
      </c>
      <c r="B7" s="60">
        <f t="shared" ref="B7:X7" si="12">B8</f>
        <v>2017</v>
      </c>
      <c r="C7" s="60">
        <f t="shared" si="12"/>
        <v>362018</v>
      </c>
      <c r="D7" s="60">
        <f t="shared" si="12"/>
        <v>46</v>
      </c>
      <c r="E7" s="60">
        <f t="shared" si="12"/>
        <v>14</v>
      </c>
      <c r="F7" s="60">
        <f t="shared" si="12"/>
        <v>0</v>
      </c>
      <c r="G7" s="60">
        <f t="shared" si="12"/>
        <v>3</v>
      </c>
      <c r="H7" s="60" t="str">
        <f t="shared" si="12"/>
        <v>徳島県　徳島市</v>
      </c>
      <c r="I7" s="60" t="str">
        <f t="shared" si="12"/>
        <v>徳島駅前西地下駐車場</v>
      </c>
      <c r="J7" s="60" t="str">
        <f t="shared" si="12"/>
        <v>法適用</v>
      </c>
      <c r="K7" s="60" t="str">
        <f t="shared" si="12"/>
        <v>駐車場整備事業</v>
      </c>
      <c r="L7" s="60" t="str">
        <f t="shared" si="12"/>
        <v>-</v>
      </c>
      <c r="M7" s="60" t="str">
        <f t="shared" si="12"/>
        <v>Ａ２Ｂ１</v>
      </c>
      <c r="N7" s="60" t="str">
        <f t="shared" si="12"/>
        <v>非設置</v>
      </c>
      <c r="O7" s="61">
        <f t="shared" si="12"/>
        <v>97.6</v>
      </c>
      <c r="P7" s="62" t="str">
        <f t="shared" si="12"/>
        <v>都市計画駐車場</v>
      </c>
      <c r="Q7" s="62" t="str">
        <f t="shared" si="12"/>
        <v>地下式</v>
      </c>
      <c r="R7" s="63">
        <f t="shared" si="12"/>
        <v>34</v>
      </c>
      <c r="S7" s="62" t="str">
        <f t="shared" si="12"/>
        <v>商業施設</v>
      </c>
      <c r="T7" s="62" t="str">
        <f t="shared" si="12"/>
        <v>無</v>
      </c>
      <c r="U7" s="63">
        <f t="shared" si="12"/>
        <v>5726</v>
      </c>
      <c r="V7" s="63">
        <f t="shared" si="12"/>
        <v>154</v>
      </c>
      <c r="W7" s="63">
        <f t="shared" si="12"/>
        <v>300</v>
      </c>
      <c r="X7" s="62" t="str">
        <f t="shared" si="12"/>
        <v>利用料金制</v>
      </c>
      <c r="Y7" s="64">
        <f>Y8</f>
        <v>169.5</v>
      </c>
      <c r="Z7" s="64">
        <f t="shared" ref="Z7:AH7" si="13">Z8</f>
        <v>135.80000000000001</v>
      </c>
      <c r="AA7" s="64">
        <f t="shared" si="13"/>
        <v>137.6</v>
      </c>
      <c r="AB7" s="64">
        <f t="shared" si="13"/>
        <v>143.5</v>
      </c>
      <c r="AC7" s="64">
        <f t="shared" si="13"/>
        <v>92.9</v>
      </c>
      <c r="AD7" s="64">
        <f t="shared" si="13"/>
        <v>147.30000000000001</v>
      </c>
      <c r="AE7" s="64">
        <f t="shared" si="13"/>
        <v>140.4</v>
      </c>
      <c r="AF7" s="64">
        <f t="shared" si="13"/>
        <v>128.9</v>
      </c>
      <c r="AG7" s="64">
        <f t="shared" si="13"/>
        <v>158.69999999999999</v>
      </c>
      <c r="AH7" s="64">
        <f t="shared" si="13"/>
        <v>125.3</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49.7</v>
      </c>
      <c r="BG7" s="64">
        <f t="shared" ref="BG7:BO7" si="16">BG8</f>
        <v>37.700000000000003</v>
      </c>
      <c r="BH7" s="64">
        <f t="shared" si="16"/>
        <v>38.5</v>
      </c>
      <c r="BI7" s="64">
        <f t="shared" si="16"/>
        <v>41.4</v>
      </c>
      <c r="BJ7" s="64">
        <f t="shared" si="16"/>
        <v>4</v>
      </c>
      <c r="BK7" s="64">
        <f t="shared" si="16"/>
        <v>65.8</v>
      </c>
      <c r="BL7" s="64">
        <f t="shared" si="16"/>
        <v>65.099999999999994</v>
      </c>
      <c r="BM7" s="64">
        <f t="shared" si="16"/>
        <v>57</v>
      </c>
      <c r="BN7" s="64">
        <f t="shared" si="16"/>
        <v>69.3</v>
      </c>
      <c r="BO7" s="64">
        <f t="shared" si="16"/>
        <v>46.5</v>
      </c>
      <c r="BP7" s="61"/>
      <c r="BQ7" s="65">
        <f>BQ8</f>
        <v>90313</v>
      </c>
      <c r="BR7" s="65">
        <f t="shared" ref="BR7:BZ7" si="17">BR8</f>
        <v>55011</v>
      </c>
      <c r="BS7" s="65">
        <f t="shared" si="17"/>
        <v>57023</v>
      </c>
      <c r="BT7" s="65">
        <f t="shared" si="17"/>
        <v>61443</v>
      </c>
      <c r="BU7" s="65">
        <f t="shared" si="17"/>
        <v>5691</v>
      </c>
      <c r="BV7" s="65">
        <f t="shared" si="17"/>
        <v>74268</v>
      </c>
      <c r="BW7" s="65">
        <f t="shared" si="17"/>
        <v>60124</v>
      </c>
      <c r="BX7" s="65">
        <f t="shared" si="17"/>
        <v>55932</v>
      </c>
      <c r="BY7" s="65">
        <f t="shared" si="17"/>
        <v>66870</v>
      </c>
      <c r="BZ7" s="65">
        <f t="shared" si="17"/>
        <v>33937</v>
      </c>
      <c r="CA7" s="63"/>
      <c r="CB7" s="64">
        <f>CB8</f>
        <v>46.7</v>
      </c>
      <c r="CC7" s="64">
        <f t="shared" ref="CC7:CK7" si="18">CC8</f>
        <v>48.4</v>
      </c>
      <c r="CD7" s="64">
        <f t="shared" si="18"/>
        <v>50.2</v>
      </c>
      <c r="CE7" s="64">
        <f t="shared" si="18"/>
        <v>52</v>
      </c>
      <c r="CF7" s="64">
        <f t="shared" si="18"/>
        <v>53.7</v>
      </c>
      <c r="CG7" s="64">
        <f t="shared" si="18"/>
        <v>57.3</v>
      </c>
      <c r="CH7" s="64">
        <f t="shared" si="18"/>
        <v>60.2</v>
      </c>
      <c r="CI7" s="64">
        <f t="shared" si="18"/>
        <v>62.4</v>
      </c>
      <c r="CJ7" s="64">
        <f t="shared" si="18"/>
        <v>64.400000000000006</v>
      </c>
      <c r="CK7" s="64">
        <f t="shared" si="18"/>
        <v>66</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7.7</v>
      </c>
      <c r="DF7" s="64">
        <f t="shared" si="20"/>
        <v>0</v>
      </c>
      <c r="DG7" s="64">
        <f t="shared" si="20"/>
        <v>0</v>
      </c>
      <c r="DH7" s="64">
        <f t="shared" si="20"/>
        <v>0</v>
      </c>
      <c r="DI7" s="64">
        <f t="shared" si="20"/>
        <v>0</v>
      </c>
      <c r="DJ7" s="61"/>
      <c r="DK7" s="64">
        <f>DK8</f>
        <v>643.5</v>
      </c>
      <c r="DL7" s="64">
        <f t="shared" ref="DL7:DT7" si="21">DL8</f>
        <v>642.9</v>
      </c>
      <c r="DM7" s="64">
        <f t="shared" si="21"/>
        <v>652.6</v>
      </c>
      <c r="DN7" s="64">
        <f t="shared" si="21"/>
        <v>652.6</v>
      </c>
      <c r="DO7" s="64">
        <f t="shared" si="21"/>
        <v>653.9</v>
      </c>
      <c r="DP7" s="64">
        <f t="shared" si="21"/>
        <v>385.8</v>
      </c>
      <c r="DQ7" s="64">
        <f t="shared" si="21"/>
        <v>386.1</v>
      </c>
      <c r="DR7" s="64">
        <f t="shared" si="21"/>
        <v>397.9</v>
      </c>
      <c r="DS7" s="64">
        <f t="shared" si="21"/>
        <v>400.6</v>
      </c>
      <c r="DT7" s="64">
        <f t="shared" si="21"/>
        <v>396.1</v>
      </c>
      <c r="DU7" s="61"/>
    </row>
    <row r="8" spans="1:125" s="66" customFormat="1" x14ac:dyDescent="0.15">
      <c r="A8" s="49"/>
      <c r="B8" s="67">
        <v>2017</v>
      </c>
      <c r="C8" s="67">
        <v>362018</v>
      </c>
      <c r="D8" s="67">
        <v>46</v>
      </c>
      <c r="E8" s="67">
        <v>14</v>
      </c>
      <c r="F8" s="67">
        <v>0</v>
      </c>
      <c r="G8" s="67">
        <v>3</v>
      </c>
      <c r="H8" s="67" t="s">
        <v>113</v>
      </c>
      <c r="I8" s="67" t="s">
        <v>114</v>
      </c>
      <c r="J8" s="67" t="s">
        <v>115</v>
      </c>
      <c r="K8" s="67" t="s">
        <v>116</v>
      </c>
      <c r="L8" s="67" t="s">
        <v>117</v>
      </c>
      <c r="M8" s="67" t="s">
        <v>118</v>
      </c>
      <c r="N8" s="67" t="s">
        <v>119</v>
      </c>
      <c r="O8" s="68">
        <v>97.6</v>
      </c>
      <c r="P8" s="69" t="s">
        <v>120</v>
      </c>
      <c r="Q8" s="69" t="s">
        <v>121</v>
      </c>
      <c r="R8" s="70">
        <v>34</v>
      </c>
      <c r="S8" s="69" t="s">
        <v>122</v>
      </c>
      <c r="T8" s="69" t="s">
        <v>123</v>
      </c>
      <c r="U8" s="70">
        <v>5726</v>
      </c>
      <c r="V8" s="70">
        <v>154</v>
      </c>
      <c r="W8" s="70">
        <v>300</v>
      </c>
      <c r="X8" s="69" t="s">
        <v>124</v>
      </c>
      <c r="Y8" s="71">
        <v>169.5</v>
      </c>
      <c r="Z8" s="71">
        <v>135.80000000000001</v>
      </c>
      <c r="AA8" s="71">
        <v>137.6</v>
      </c>
      <c r="AB8" s="71">
        <v>143.5</v>
      </c>
      <c r="AC8" s="71">
        <v>92.9</v>
      </c>
      <c r="AD8" s="71">
        <v>147.30000000000001</v>
      </c>
      <c r="AE8" s="71">
        <v>140.4</v>
      </c>
      <c r="AF8" s="71">
        <v>128.9</v>
      </c>
      <c r="AG8" s="71">
        <v>158.69999999999999</v>
      </c>
      <c r="AH8" s="71">
        <v>125.3</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49.7</v>
      </c>
      <c r="BG8" s="71">
        <v>37.700000000000003</v>
      </c>
      <c r="BH8" s="71">
        <v>38.5</v>
      </c>
      <c r="BI8" s="71">
        <v>41.4</v>
      </c>
      <c r="BJ8" s="71">
        <v>4</v>
      </c>
      <c r="BK8" s="71">
        <v>65.8</v>
      </c>
      <c r="BL8" s="71">
        <v>65.099999999999994</v>
      </c>
      <c r="BM8" s="71">
        <v>57</v>
      </c>
      <c r="BN8" s="71">
        <v>69.3</v>
      </c>
      <c r="BO8" s="71">
        <v>46.5</v>
      </c>
      <c r="BP8" s="68">
        <v>55.7</v>
      </c>
      <c r="BQ8" s="72">
        <v>90313</v>
      </c>
      <c r="BR8" s="72">
        <v>55011</v>
      </c>
      <c r="BS8" s="72">
        <v>57023</v>
      </c>
      <c r="BT8" s="73">
        <v>61443</v>
      </c>
      <c r="BU8" s="73">
        <v>5691</v>
      </c>
      <c r="BV8" s="72">
        <v>74268</v>
      </c>
      <c r="BW8" s="72">
        <v>60124</v>
      </c>
      <c r="BX8" s="72">
        <v>55932</v>
      </c>
      <c r="BY8" s="72">
        <v>66870</v>
      </c>
      <c r="BZ8" s="72">
        <v>33937</v>
      </c>
      <c r="CA8" s="70">
        <v>35545</v>
      </c>
      <c r="CB8" s="71">
        <v>46.7</v>
      </c>
      <c r="CC8" s="71">
        <v>48.4</v>
      </c>
      <c r="CD8" s="71">
        <v>50.2</v>
      </c>
      <c r="CE8" s="71">
        <v>52</v>
      </c>
      <c r="CF8" s="71">
        <v>53.7</v>
      </c>
      <c r="CG8" s="71">
        <v>57.3</v>
      </c>
      <c r="CH8" s="71">
        <v>60.2</v>
      </c>
      <c r="CI8" s="71">
        <v>62.4</v>
      </c>
      <c r="CJ8" s="71">
        <v>64.400000000000006</v>
      </c>
      <c r="CK8" s="71">
        <v>66</v>
      </c>
      <c r="CL8" s="68">
        <v>58.2</v>
      </c>
      <c r="CM8" s="70">
        <v>0</v>
      </c>
      <c r="CN8" s="70">
        <v>0</v>
      </c>
      <c r="CO8" s="71">
        <v>0</v>
      </c>
      <c r="CP8" s="71">
        <v>0</v>
      </c>
      <c r="CQ8" s="71">
        <v>0</v>
      </c>
      <c r="CR8" s="71">
        <v>0</v>
      </c>
      <c r="CS8" s="71">
        <v>0</v>
      </c>
      <c r="CT8" s="71">
        <v>0</v>
      </c>
      <c r="CU8" s="71">
        <v>0</v>
      </c>
      <c r="CV8" s="71">
        <v>0</v>
      </c>
      <c r="CW8" s="71">
        <v>0</v>
      </c>
      <c r="CX8" s="71">
        <v>0</v>
      </c>
      <c r="CY8" s="68">
        <v>394.7</v>
      </c>
      <c r="CZ8" s="71">
        <v>0</v>
      </c>
      <c r="DA8" s="71">
        <v>0</v>
      </c>
      <c r="DB8" s="71">
        <v>0</v>
      </c>
      <c r="DC8" s="71">
        <v>0</v>
      </c>
      <c r="DD8" s="71">
        <v>0</v>
      </c>
      <c r="DE8" s="71">
        <v>7.7</v>
      </c>
      <c r="DF8" s="71">
        <v>0</v>
      </c>
      <c r="DG8" s="71">
        <v>0</v>
      </c>
      <c r="DH8" s="71">
        <v>0</v>
      </c>
      <c r="DI8" s="71">
        <v>0</v>
      </c>
      <c r="DJ8" s="68">
        <v>9.6999999999999993</v>
      </c>
      <c r="DK8" s="71">
        <v>643.5</v>
      </c>
      <c r="DL8" s="71">
        <v>642.9</v>
      </c>
      <c r="DM8" s="71">
        <v>652.6</v>
      </c>
      <c r="DN8" s="71">
        <v>652.6</v>
      </c>
      <c r="DO8" s="71">
        <v>653.9</v>
      </c>
      <c r="DP8" s="71">
        <v>385.8</v>
      </c>
      <c r="DQ8" s="71">
        <v>386.1</v>
      </c>
      <c r="DR8" s="71">
        <v>397.9</v>
      </c>
      <c r="DS8" s="71">
        <v>400.6</v>
      </c>
      <c r="DT8" s="71">
        <v>396.1</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古津　佳孝</cp:lastModifiedBy>
  <cp:lastPrinted>2019-01-21T04:47:43Z</cp:lastPrinted>
  <dcterms:created xsi:type="dcterms:W3CDTF">2018-12-07T10:26:50Z</dcterms:created>
  <dcterms:modified xsi:type="dcterms:W3CDTF">2019-01-28T07:01:28Z</dcterms:modified>
  <cp:category/>
</cp:coreProperties>
</file>