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17159\Desktop\経営比較分析表（Ｈ29決算）\24東みよし町\"/>
    </mc:Choice>
  </mc:AlternateContent>
  <workbookProtection workbookAlgorithmName="SHA-512" workbookHashValue="9zZEesHbQYSSj9nDp3g3Yg2U5b1LdjUqoByfHDiLpiQLZENLTbjEwfv4ndDhaiGz0iO4/jT43ICECVkVJfCiKg==" workbookSaltValue="reRvY+xeRV1YboIlpTI5X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<sst xmlns="http://schemas.openxmlformats.org/spreadsheetml/2006/main" count="232" uniqueCount="120">
  <si>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</si>
  <si>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</si>
  <si>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</si>
  <si>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</si>
  <si>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</si>
  <si>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</si>
  <si>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</si>
  <si>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</si>
  <si>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</si>
  <si>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</si>
  <si>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</si>
  <si>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</si>
  <si>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</si>
  <si>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</si>
  <si>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</si>
  <si>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</si>
  <si>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</si>
  <si>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</si>
  <si>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</si>
  <si>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</si>
  <si>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</si>
  <si>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</si>
  <si>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</si>
  <si>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</si>
  <si>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</si>
  <si>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</si>
  <si>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</si>
  <si>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</si>
  <si>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</si>
  <si>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</si>
  <si>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</si>
  <si>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</si>
  <si>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</si>
  <si>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</si>
  <si>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</si>
  <si>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</si>
  <si>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</si>
  <si>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</si>
  <si>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</si>
  <si>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</si>
  <si>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</si>
  <si>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</si>
  <si>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</si>
  <si>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</si>
  <si>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</si>
  <si>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</si>
  <si>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</si>
  <si>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</si>
  <si>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</si>
  <si>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</si>
  <si>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</si>
  <si>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</si>
  <si>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</si>
  <si>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</si>
  <si>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</si>
  <si>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</si>
  <si>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</si>
  <si>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</si>
  <si>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</si>
  <si>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</si>
  <si>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</si>
  <si>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</si>
  <si>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</si>
  <si>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</si>
  <si>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</si>
  <si>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</si>
  <si>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</si>
  <si>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</si>
  <si>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</si>
  <si>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</si>
  <si>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</si>
  <si>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</si>
  <si>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</si>
  <si>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</si>
  <si>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</si>
  <si>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</si>
  <si>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</si>
  <si>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</si>
  <si>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</si>
  <si>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</si>
  <si>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</si>
  <si>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</si>
  <si>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</si>
  <si>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</si>
  <si>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</si>
  <si>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</si>
  <si>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</si>
  <si>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</si>
  <si>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</si>
  <si>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</si>
  <si>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</si>
  <si>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</si>
  <si>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</si>
  <si>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</si>
  <si>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</si>
  <si>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</si>
  <si>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</si>
  <si>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</si>
  <si>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</si>
  <si>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</si>
  <si>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</si>
  <si>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</si>
  <si>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</si>
  <si>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</si>
  <si>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</si>
  <si>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</si>
  <si>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</si>
  <si>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</si>
  <si>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</si>
  <si>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</si>
  <si>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</si>
  <si>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</si>
  <si>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</si>
  <si>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</si>
  <si>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</si>
  <si>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</si>
  <si>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</si>
  <si>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減価償却率は類似団体や全国平均と比較しても適切であるが、簡易水道統合によりさらに対応年数を経過した管の管路経年化率が平均値を上回っており老朽化が進んでいる。</t>
    <rPh sb="0" eb="2">
      <t>ゲンカ</t>
    </rPh>
    <rPh sb="2" eb="4">
      <t>ショウキャク</t>
    </rPh>
    <rPh sb="4" eb="5">
      <t>リツ</t>
    </rPh>
    <rPh sb="6" eb="8">
      <t>ルイジ</t>
    </rPh>
    <rPh sb="8" eb="10">
      <t>ダンタイ</t>
    </rPh>
    <rPh sb="11" eb="13">
      <t>ゼンコク</t>
    </rPh>
    <rPh sb="13" eb="15">
      <t>ヘイキン</t>
    </rPh>
    <rPh sb="16" eb="18">
      <t>ヒカク</t>
    </rPh>
    <rPh sb="21" eb="23">
      <t>テキセツ</t>
    </rPh>
    <rPh sb="28" eb="30">
      <t>カンイ</t>
    </rPh>
    <rPh sb="30" eb="32">
      <t>スイドウ</t>
    </rPh>
    <rPh sb="32" eb="34">
      <t>トウゴウ</t>
    </rPh>
    <rPh sb="40" eb="42">
      <t>タイオウ</t>
    </rPh>
    <rPh sb="42" eb="44">
      <t>ネンスウ</t>
    </rPh>
    <rPh sb="45" eb="47">
      <t>ケイカ</t>
    </rPh>
    <rPh sb="49" eb="50">
      <t>カン</t>
    </rPh>
    <rPh sb="51" eb="53">
      <t>カンロ</t>
    </rPh>
    <rPh sb="53" eb="56">
      <t>ケイネンカ</t>
    </rPh>
    <rPh sb="56" eb="57">
      <t>リツ</t>
    </rPh>
    <rPh sb="58" eb="61">
      <t>ヘイキンチ</t>
    </rPh>
    <rPh sb="62" eb="64">
      <t>ウワマワ</t>
    </rPh>
    <rPh sb="68" eb="71">
      <t>ロウキュウカ</t>
    </rPh>
    <rPh sb="72" eb="73">
      <t>スス</t>
    </rPh>
    <phoneticPr fontId="4"/>
  </si>
  <si>
    <t>平成29年度より簡易水道を水道事業に統合したため企業債残高等の数値が増加している。　　　　　　　しかし、経常収支比率が平均値を上回り黒字となっており累積欠損金もない。　　　　　　　　　　　　流動比率も平成26年度の制度改正により下がってはいるが平均値を上回り給水費用が給水収益で賄われている。　　　　　　　　　　　　　　　　　　　給水原価や費用の効率性もよく施設利用率も平均値を上回っているが有収率が低めで漏水が多くなっている。　　　　　　　　　　　　　　　　　　　　企業債残高対給水収益比率が平均を上回り企業債が多くなっている。</t>
    <rPh sb="0" eb="2">
      <t>ヘイセイ</t>
    </rPh>
    <rPh sb="4" eb="6">
      <t>ネンド</t>
    </rPh>
    <rPh sb="8" eb="10">
      <t>カンイ</t>
    </rPh>
    <rPh sb="10" eb="12">
      <t>スイドウ</t>
    </rPh>
    <rPh sb="13" eb="15">
      <t>スイドウ</t>
    </rPh>
    <rPh sb="15" eb="17">
      <t>ジギョウ</t>
    </rPh>
    <rPh sb="18" eb="20">
      <t>トウゴウ</t>
    </rPh>
    <rPh sb="24" eb="26">
      <t>キギョウ</t>
    </rPh>
    <rPh sb="26" eb="27">
      <t>サイ</t>
    </rPh>
    <rPh sb="27" eb="29">
      <t>ザンダカ</t>
    </rPh>
    <rPh sb="29" eb="30">
      <t>トウ</t>
    </rPh>
    <rPh sb="31" eb="33">
      <t>スウチ</t>
    </rPh>
    <rPh sb="34" eb="36">
      <t>ゾウカ</t>
    </rPh>
    <rPh sb="52" eb="54">
      <t>ケイジョウ</t>
    </rPh>
    <rPh sb="54" eb="56">
      <t>シュウシ</t>
    </rPh>
    <rPh sb="56" eb="58">
      <t>ヒリツ</t>
    </rPh>
    <rPh sb="59" eb="62">
      <t>ヘイキンチ</t>
    </rPh>
    <rPh sb="63" eb="65">
      <t>ウワマワ</t>
    </rPh>
    <rPh sb="66" eb="68">
      <t>クロジ</t>
    </rPh>
    <rPh sb="74" eb="76">
      <t>ルイセキ</t>
    </rPh>
    <rPh sb="76" eb="78">
      <t>ケッソン</t>
    </rPh>
    <rPh sb="78" eb="79">
      <t>キン</t>
    </rPh>
    <rPh sb="95" eb="97">
      <t>リュウドウ</t>
    </rPh>
    <rPh sb="97" eb="99">
      <t>ヒリツ</t>
    </rPh>
    <rPh sb="100" eb="102">
      <t>ヘイセイ</t>
    </rPh>
    <rPh sb="104" eb="106">
      <t>ネンド</t>
    </rPh>
    <rPh sb="107" eb="109">
      <t>セイド</t>
    </rPh>
    <rPh sb="109" eb="111">
      <t>カイセイ</t>
    </rPh>
    <rPh sb="114" eb="115">
      <t>サ</t>
    </rPh>
    <rPh sb="122" eb="125">
      <t>ヘイキンチ</t>
    </rPh>
    <rPh sb="126" eb="128">
      <t>ウワマワ</t>
    </rPh>
    <rPh sb="129" eb="131">
      <t>キュウスイ</t>
    </rPh>
    <rPh sb="131" eb="133">
      <t>ヒヨウ</t>
    </rPh>
    <rPh sb="134" eb="136">
      <t>キュウスイ</t>
    </rPh>
    <rPh sb="136" eb="138">
      <t>シュウエキ</t>
    </rPh>
    <rPh sb="139" eb="140">
      <t>マカナ</t>
    </rPh>
    <rPh sb="165" eb="167">
      <t>キュウスイ</t>
    </rPh>
    <rPh sb="167" eb="169">
      <t>ゲンカ</t>
    </rPh>
    <rPh sb="170" eb="172">
      <t>ヒヨウ</t>
    </rPh>
    <rPh sb="173" eb="176">
      <t>コウリツセイ</t>
    </rPh>
    <rPh sb="179" eb="181">
      <t>シセツ</t>
    </rPh>
    <rPh sb="181" eb="183">
      <t>リヨウ</t>
    </rPh>
    <rPh sb="183" eb="184">
      <t>リツ</t>
    </rPh>
    <rPh sb="185" eb="188">
      <t>ヘイキンチ</t>
    </rPh>
    <rPh sb="189" eb="191">
      <t>ウワマワ</t>
    </rPh>
    <rPh sb="196" eb="199">
      <t>ユウシュウリツ</t>
    </rPh>
    <rPh sb="200" eb="201">
      <t>ヒク</t>
    </rPh>
    <rPh sb="203" eb="205">
      <t>ロウスイ</t>
    </rPh>
    <rPh sb="206" eb="207">
      <t>オオ</t>
    </rPh>
    <rPh sb="234" eb="236">
      <t>キギョウ</t>
    </rPh>
    <rPh sb="236" eb="237">
      <t>サイ</t>
    </rPh>
    <rPh sb="237" eb="239">
      <t>ザンダカ</t>
    </rPh>
    <rPh sb="239" eb="240">
      <t>タイ</t>
    </rPh>
    <rPh sb="240" eb="242">
      <t>キュウスイ</t>
    </rPh>
    <rPh sb="242" eb="244">
      <t>シュウエキ</t>
    </rPh>
    <rPh sb="244" eb="246">
      <t>ヒリツ</t>
    </rPh>
    <rPh sb="247" eb="249">
      <t>ヘイキン</t>
    </rPh>
    <rPh sb="250" eb="252">
      <t>ウワマワ</t>
    </rPh>
    <rPh sb="253" eb="255">
      <t>キギョウ</t>
    </rPh>
    <rPh sb="255" eb="256">
      <t>サイ</t>
    </rPh>
    <rPh sb="257" eb="258">
      <t>オオ</t>
    </rPh>
    <phoneticPr fontId="4"/>
  </si>
  <si>
    <t>今年度は、簡易水道を統合しましたが経営の健全性については黒字で欠損金もなく料金回収率や費用施設の効率性もよい。しかし対応年数を経過した管が多く老朽化している。古い管や機械設備の更新費用が多くかかり企業債も多くなっているので今年度策定した経営戦略により事業を進めていく予定である。</t>
    <rPh sb="0" eb="3">
      <t>コンネンド</t>
    </rPh>
    <rPh sb="5" eb="7">
      <t>カンイ</t>
    </rPh>
    <rPh sb="7" eb="9">
      <t>スイドウ</t>
    </rPh>
    <rPh sb="10" eb="12">
      <t>トウゴウ</t>
    </rPh>
    <rPh sb="17" eb="19">
      <t>ケイエイ</t>
    </rPh>
    <rPh sb="20" eb="23">
      <t>ケンゼンセイ</t>
    </rPh>
    <rPh sb="28" eb="30">
      <t>クロジ</t>
    </rPh>
    <rPh sb="31" eb="33">
      <t>ケッソン</t>
    </rPh>
    <rPh sb="33" eb="34">
      <t>キン</t>
    </rPh>
    <rPh sb="37" eb="39">
      <t>リョウキン</t>
    </rPh>
    <rPh sb="39" eb="41">
      <t>カイシュウ</t>
    </rPh>
    <rPh sb="41" eb="42">
      <t>リツ</t>
    </rPh>
    <rPh sb="43" eb="45">
      <t>ヒヨウ</t>
    </rPh>
    <rPh sb="45" eb="47">
      <t>シセツ</t>
    </rPh>
    <rPh sb="48" eb="51">
      <t>コウリツセイ</t>
    </rPh>
    <rPh sb="58" eb="60">
      <t>タイオウ</t>
    </rPh>
    <rPh sb="60" eb="62">
      <t>ネンスウ</t>
    </rPh>
    <rPh sb="63" eb="65">
      <t>ケイカ</t>
    </rPh>
    <rPh sb="67" eb="68">
      <t>カン</t>
    </rPh>
    <rPh sb="69" eb="70">
      <t>オオ</t>
    </rPh>
    <rPh sb="71" eb="74">
      <t>ロウキュウカ</t>
    </rPh>
    <rPh sb="79" eb="80">
      <t>フル</t>
    </rPh>
    <rPh sb="81" eb="82">
      <t>カン</t>
    </rPh>
    <rPh sb="83" eb="85">
      <t>キカイ</t>
    </rPh>
    <rPh sb="85" eb="87">
      <t>セツビ</t>
    </rPh>
    <rPh sb="88" eb="90">
      <t>コウシン</t>
    </rPh>
    <rPh sb="90" eb="92">
      <t>ヒヨウ</t>
    </rPh>
    <rPh sb="93" eb="94">
      <t>オオ</t>
    </rPh>
    <rPh sb="98" eb="100">
      <t>キギョウ</t>
    </rPh>
    <rPh sb="100" eb="101">
      <t>サイ</t>
    </rPh>
    <rPh sb="102" eb="103">
      <t>オオ</t>
    </rPh>
    <rPh sb="111" eb="114">
      <t>コンネンド</t>
    </rPh>
    <rPh sb="114" eb="116">
      <t>サクテイ</t>
    </rPh>
    <rPh sb="118" eb="120">
      <t>ケイエイ</t>
    </rPh>
    <rPh sb="120" eb="122">
      <t>センリャク</t>
    </rPh>
    <rPh sb="125" eb="127">
      <t>ジギョウ</t>
    </rPh>
    <rPh sb="128" eb="129">
      <t>スス</t>
    </rPh>
    <rPh sb="133" eb="13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</si>
</sst>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0.89</c:v>
                </c:pt>
                <c:pt idx="1">
                  <c:v>1.21</c:v>
                </c:pt>
                <c:pt idx="2">
                  <c:v>0.99</c:v>
                </c:pt>
                <c:pt idx="3">
                  <c:v>1.53</c:v>
                </c:pt>
                <c:pt idx="4">
                  <c:v>1.22</c:v>
                </c:pt>
              </c:numCache>
            </c:numRef>
          </c:val>
          <c:extLst xmlns:c16r2="http://schemas.microsoft.com/office/drawing/2015/06/chart">
            <c:ext xmlns:c16="http://schemas.microsoft.com/office/drawing/2014/chart" uri="{C3380CC4-5D6E-409C-BE32-E72D297353CC}">
              <c16:uniqueId val="{00000000-0088-4297-81F6-49002E30BE1E}"/>
            </c:ext>
          </c:extLst>
        </c:ser>
        <c:dLbls>
          <c:showLegendKey val="0"/>
          <c:showVal val="0"/>
          <c:showCatName val="0"/>
          <c:showSerName val="0"/>
          <c:showPercent val="0"/>
          <c:showBubbleSize val="0"/>
        </c:dLbls>
        <c:gapWidth val="150"/>
        <c:axId val="481130496"/>
        <c:axId val="4811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0.39</c:v>
                </c:pt>
              </c:numCache>
            </c:numRef>
          </c:val>
          <c:smooth val="0"/>
          <c:extLst xmlns:c16r2="http://schemas.microsoft.com/office/drawing/2015/06/chart">
            <c:ext xmlns:c16="http://schemas.microsoft.com/office/drawing/2014/chart" uri="{C3380CC4-5D6E-409C-BE32-E72D297353CC}">
              <c16:uniqueId val="{00000001-0088-4297-81F6-49002E30BE1E}"/>
            </c:ext>
          </c:extLst>
        </c:ser>
        <c:dLbls>
          <c:showLegendKey val="0"/>
          <c:showVal val="0"/>
          <c:showCatName val="0"/>
          <c:showSerName val="0"/>
          <c:showPercent val="0"/>
          <c:showBubbleSize val="0"/>
        </c:dLbls>
        <c:marker val="1"/>
        <c:smooth val="0"/>
        <c:axId val="481130496"/>
        <c:axId val="481133760"/>
      </c:lineChart>
      <c:dateAx>
        <c:axId val="481130496"/>
        <c:scaling>
          <c:orientation val="minMax"/>
        </c:scaling>
        <c:delete val="1"/>
        <c:axPos val="b"/>
        <c:numFmt formatCode="ge" sourceLinked="1"/>
        <c:majorTickMark val="none"/>
        <c:minorTickMark val="none"/>
        <c:tickLblPos val="none"/>
        <c:crossAx val="481133760"/>
        <c:crosses val="autoZero"/>
        <c:auto val="1"/>
        <c:lblOffset val="100"/>
        <c:baseTimeUnit val="years"/>
      </c:dateAx>
      <c:valAx>
        <c:axId val="4811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1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69.05</c:v>
                </c:pt>
                <c:pt idx="1">
                  <c:v>69.39</c:v>
                </c:pt>
                <c:pt idx="2">
                  <c:v>69.989999999999995</c:v>
                </c:pt>
                <c:pt idx="3">
                  <c:v>70.11</c:v>
                </c:pt>
                <c:pt idx="4">
                  <c:v>67.45</c:v>
                </c:pt>
              </c:numCache>
            </c:numRef>
          </c:val>
          <c:extLst xmlns:c16r2="http://schemas.microsoft.com/office/drawing/2015/06/chart">
            <c:ext xmlns:c16="http://schemas.microsoft.com/office/drawing/2014/chart" uri="{C3380CC4-5D6E-409C-BE32-E72D297353CC}">
              <c16:uniqueId val="{00000000-FB41-420D-AE1D-F546CD1EE36B}"/>
            </c:ext>
          </c:extLst>
        </c:ser>
        <c:dLbls>
          <c:showLegendKey val="0"/>
          <c:showVal val="0"/>
          <c:showCatName val="0"/>
          <c:showSerName val="0"/>
          <c:showPercent val="0"/>
          <c:showBubbleSize val="0"/>
        </c:dLbls>
        <c:gapWidth val="150"/>
        <c:axId val="561750080"/>
        <c:axId val="5617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55.88</c:v>
                </c:pt>
              </c:numCache>
            </c:numRef>
          </c:val>
          <c:smooth val="0"/>
          <c:extLst xmlns:c16r2="http://schemas.microsoft.com/office/drawing/2015/06/chart">
            <c:ext xmlns:c16="http://schemas.microsoft.com/office/drawing/2014/chart" uri="{C3380CC4-5D6E-409C-BE32-E72D297353CC}">
              <c16:uniqueId val="{00000001-FB41-420D-AE1D-F546CD1EE36B}"/>
            </c:ext>
          </c:extLst>
        </c:ser>
        <c:dLbls>
          <c:showLegendKey val="0"/>
          <c:showVal val="0"/>
          <c:showCatName val="0"/>
          <c:showSerName val="0"/>
          <c:showPercent val="0"/>
          <c:showBubbleSize val="0"/>
        </c:dLbls>
        <c:marker val="1"/>
        <c:smooth val="0"/>
        <c:axId val="561750080"/>
        <c:axId val="561734848"/>
      </c:lineChart>
      <c:dateAx>
        <c:axId val="561750080"/>
        <c:scaling>
          <c:orientation val="minMax"/>
        </c:scaling>
        <c:delete val="1"/>
        <c:axPos val="b"/>
        <c:numFmt formatCode="ge" sourceLinked="1"/>
        <c:majorTickMark val="none"/>
        <c:minorTickMark val="none"/>
        <c:tickLblPos val="none"/>
        <c:crossAx val="561734848"/>
        <c:crosses val="autoZero"/>
        <c:auto val="1"/>
        <c:lblOffset val="100"/>
        <c:baseTimeUnit val="years"/>
      </c:dateAx>
      <c:valAx>
        <c:axId val="5617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7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84.1</c:v>
                </c:pt>
                <c:pt idx="1">
                  <c:v>81.52</c:v>
                </c:pt>
                <c:pt idx="2">
                  <c:v>81.12</c:v>
                </c:pt>
                <c:pt idx="3">
                  <c:v>80.17</c:v>
                </c:pt>
                <c:pt idx="4">
                  <c:v>77.3</c:v>
                </c:pt>
              </c:numCache>
            </c:numRef>
          </c:val>
          <c:extLst xmlns:c16r2="http://schemas.microsoft.com/office/drawing/2015/06/chart">
            <c:ext xmlns:c16="http://schemas.microsoft.com/office/drawing/2014/chart" uri="{C3380CC4-5D6E-409C-BE32-E72D297353CC}">
              <c16:uniqueId val="{00000000-EDA5-4B26-8B70-DBC435661ADD}"/>
            </c:ext>
          </c:extLst>
        </c:ser>
        <c:dLbls>
          <c:showLegendKey val="0"/>
          <c:showVal val="0"/>
          <c:showCatName val="0"/>
          <c:showSerName val="0"/>
          <c:showPercent val="0"/>
          <c:showBubbleSize val="0"/>
        </c:dLbls>
        <c:gapWidth val="150"/>
        <c:axId val="562447632"/>
        <c:axId val="56245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80.989999999999995</c:v>
                </c:pt>
              </c:numCache>
            </c:numRef>
          </c:val>
          <c:smooth val="0"/>
          <c:extLst xmlns:c16r2="http://schemas.microsoft.com/office/drawing/2015/06/chart">
            <c:ext xmlns:c16="http://schemas.microsoft.com/office/drawing/2014/chart" uri="{C3380CC4-5D6E-409C-BE32-E72D297353CC}">
              <c16:uniqueId val="{00000001-EDA5-4B26-8B70-DBC435661ADD}"/>
            </c:ext>
          </c:extLst>
        </c:ser>
        <c:dLbls>
          <c:showLegendKey val="0"/>
          <c:showVal val="0"/>
          <c:showCatName val="0"/>
          <c:showSerName val="0"/>
          <c:showPercent val="0"/>
          <c:showBubbleSize val="0"/>
        </c:dLbls>
        <c:marker val="1"/>
        <c:smooth val="0"/>
        <c:axId val="562447632"/>
        <c:axId val="562450896"/>
      </c:lineChart>
      <c:dateAx>
        <c:axId val="562447632"/>
        <c:scaling>
          <c:orientation val="minMax"/>
        </c:scaling>
        <c:delete val="1"/>
        <c:axPos val="b"/>
        <c:numFmt formatCode="ge" sourceLinked="1"/>
        <c:majorTickMark val="none"/>
        <c:minorTickMark val="none"/>
        <c:tickLblPos val="none"/>
        <c:crossAx val="562450896"/>
        <c:crosses val="autoZero"/>
        <c:auto val="1"/>
        <c:lblOffset val="100"/>
        <c:baseTimeUnit val="years"/>
      </c:dateAx>
      <c:valAx>
        <c:axId val="56245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44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113.43</c:v>
                </c:pt>
                <c:pt idx="1">
                  <c:v>120.88</c:v>
                </c:pt>
                <c:pt idx="2">
                  <c:v>119.83</c:v>
                </c:pt>
                <c:pt idx="3">
                  <c:v>123.81</c:v>
                </c:pt>
                <c:pt idx="4">
                  <c:v>111.49</c:v>
                </c:pt>
              </c:numCache>
            </c:numRef>
          </c:val>
          <c:extLst xmlns:c16r2="http://schemas.microsoft.com/office/drawing/2015/06/chart">
            <c:ext xmlns:c16="http://schemas.microsoft.com/office/drawing/2014/chart" uri="{C3380CC4-5D6E-409C-BE32-E72D297353CC}">
              <c16:uniqueId val="{00000000-5EAF-4BBD-9455-11F63C222EA4}"/>
            </c:ext>
          </c:extLst>
        </c:ser>
        <c:dLbls>
          <c:showLegendKey val="0"/>
          <c:showVal val="0"/>
          <c:showCatName val="0"/>
          <c:showSerName val="0"/>
          <c:showPercent val="0"/>
          <c:showBubbleSize val="0"/>
        </c:dLbls>
        <c:gapWidth val="150"/>
        <c:axId val="481138112"/>
        <c:axId val="4811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110.02</c:v>
                </c:pt>
              </c:numCache>
            </c:numRef>
          </c:val>
          <c:smooth val="0"/>
          <c:extLst xmlns:c16r2="http://schemas.microsoft.com/office/drawing/2015/06/chart">
            <c:ext xmlns:c16="http://schemas.microsoft.com/office/drawing/2014/chart" uri="{C3380CC4-5D6E-409C-BE32-E72D297353CC}">
              <c16:uniqueId val="{00000001-5EAF-4BBD-9455-11F63C222EA4}"/>
            </c:ext>
          </c:extLst>
        </c:ser>
        <c:dLbls>
          <c:showLegendKey val="0"/>
          <c:showVal val="0"/>
          <c:showCatName val="0"/>
          <c:showSerName val="0"/>
          <c:showPercent val="0"/>
          <c:showBubbleSize val="0"/>
        </c:dLbls>
        <c:marker val="1"/>
        <c:smooth val="0"/>
        <c:axId val="481138112"/>
        <c:axId val="481141376"/>
      </c:lineChart>
      <c:dateAx>
        <c:axId val="481138112"/>
        <c:scaling>
          <c:orientation val="minMax"/>
        </c:scaling>
        <c:delete val="1"/>
        <c:axPos val="b"/>
        <c:numFmt formatCode="ge" sourceLinked="1"/>
        <c:majorTickMark val="none"/>
        <c:minorTickMark val="none"/>
        <c:tickLblPos val="none"/>
        <c:crossAx val="481141376"/>
        <c:crosses val="autoZero"/>
        <c:auto val="1"/>
        <c:lblOffset val="100"/>
        <c:baseTimeUnit val="years"/>
      </c:dateAx>
      <c:valAx>
        <c:axId val="48114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11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49.04</c:v>
                </c:pt>
                <c:pt idx="1">
                  <c:v>50.63</c:v>
                </c:pt>
                <c:pt idx="2">
                  <c:v>52.75</c:v>
                </c:pt>
                <c:pt idx="3">
                  <c:v>52</c:v>
                </c:pt>
                <c:pt idx="4">
                  <c:v>49.71</c:v>
                </c:pt>
              </c:numCache>
            </c:numRef>
          </c:val>
          <c:extLst xmlns:c16r2="http://schemas.microsoft.com/office/drawing/2015/06/chart">
            <c:ext xmlns:c16="http://schemas.microsoft.com/office/drawing/2014/chart" uri="{C3380CC4-5D6E-409C-BE32-E72D297353CC}">
              <c16:uniqueId val="{00000000-E996-43D2-8BC1-6E3E52BA184A}"/>
            </c:ext>
          </c:extLst>
        </c:ser>
        <c:dLbls>
          <c:showLegendKey val="0"/>
          <c:showVal val="0"/>
          <c:showCatName val="0"/>
          <c:showSerName val="0"/>
          <c:showPercent val="0"/>
          <c:showBubbleSize val="0"/>
        </c:dLbls>
        <c:gapWidth val="150"/>
        <c:axId val="481137024"/>
        <c:axId val="4811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46.61</c:v>
                </c:pt>
              </c:numCache>
            </c:numRef>
          </c:val>
          <c:smooth val="0"/>
          <c:extLst xmlns:c16r2="http://schemas.microsoft.com/office/drawing/2015/06/chart">
            <c:ext xmlns:c16="http://schemas.microsoft.com/office/drawing/2014/chart" uri="{C3380CC4-5D6E-409C-BE32-E72D297353CC}">
              <c16:uniqueId val="{00000001-E996-43D2-8BC1-6E3E52BA184A}"/>
            </c:ext>
          </c:extLst>
        </c:ser>
        <c:dLbls>
          <c:showLegendKey val="0"/>
          <c:showVal val="0"/>
          <c:showCatName val="0"/>
          <c:showSerName val="0"/>
          <c:showPercent val="0"/>
          <c:showBubbleSize val="0"/>
        </c:dLbls>
        <c:marker val="1"/>
        <c:smooth val="0"/>
        <c:axId val="481137024"/>
        <c:axId val="481138656"/>
      </c:lineChart>
      <c:dateAx>
        <c:axId val="481137024"/>
        <c:scaling>
          <c:orientation val="minMax"/>
        </c:scaling>
        <c:delete val="1"/>
        <c:axPos val="b"/>
        <c:numFmt formatCode="ge" sourceLinked="1"/>
        <c:majorTickMark val="none"/>
        <c:minorTickMark val="none"/>
        <c:tickLblPos val="none"/>
        <c:crossAx val="481138656"/>
        <c:crosses val="autoZero"/>
        <c:auto val="1"/>
        <c:lblOffset val="100"/>
        <c:baseTimeUnit val="years"/>
      </c:dateAx>
      <c:valAx>
        <c:axId val="4811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1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24.24</c:v>
                </c:pt>
                <c:pt idx="1">
                  <c:v>22.36</c:v>
                </c:pt>
                <c:pt idx="2">
                  <c:v>23.93</c:v>
                </c:pt>
                <c:pt idx="3">
                  <c:v>22.13</c:v>
                </c:pt>
                <c:pt idx="4">
                  <c:v>38.909999999999997</c:v>
                </c:pt>
              </c:numCache>
            </c:numRef>
          </c:val>
          <c:extLst xmlns:c16r2="http://schemas.microsoft.com/office/drawing/2015/06/chart">
            <c:ext xmlns:c16="http://schemas.microsoft.com/office/drawing/2014/chart" uri="{C3380CC4-5D6E-409C-BE32-E72D297353CC}">
              <c16:uniqueId val="{00000000-2313-452E-9708-3623D3549F2D}"/>
            </c:ext>
          </c:extLst>
        </c:ser>
        <c:dLbls>
          <c:showLegendKey val="0"/>
          <c:showVal val="0"/>
          <c:showCatName val="0"/>
          <c:showSerName val="0"/>
          <c:showPercent val="0"/>
          <c:showBubbleSize val="0"/>
        </c:dLbls>
        <c:gapWidth val="150"/>
        <c:axId val="481128320"/>
        <c:axId val="4811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10.84</c:v>
                </c:pt>
              </c:numCache>
            </c:numRef>
          </c:val>
          <c:smooth val="0"/>
          <c:extLst xmlns:c16r2="http://schemas.microsoft.com/office/drawing/2015/06/chart">
            <c:ext xmlns:c16="http://schemas.microsoft.com/office/drawing/2014/chart" uri="{C3380CC4-5D6E-409C-BE32-E72D297353CC}">
              <c16:uniqueId val="{00000001-2313-452E-9708-3623D3549F2D}"/>
            </c:ext>
          </c:extLst>
        </c:ser>
        <c:dLbls>
          <c:showLegendKey val="0"/>
          <c:showVal val="0"/>
          <c:showCatName val="0"/>
          <c:showSerName val="0"/>
          <c:showPercent val="0"/>
          <c:showBubbleSize val="0"/>
        </c:dLbls>
        <c:marker val="1"/>
        <c:smooth val="0"/>
        <c:axId val="481128320"/>
        <c:axId val="481131040"/>
      </c:lineChart>
      <c:dateAx>
        <c:axId val="481128320"/>
        <c:scaling>
          <c:orientation val="minMax"/>
        </c:scaling>
        <c:delete val="1"/>
        <c:axPos val="b"/>
        <c:numFmt formatCode="ge" sourceLinked="1"/>
        <c:majorTickMark val="none"/>
        <c:minorTickMark val="none"/>
        <c:tickLblPos val="none"/>
        <c:crossAx val="481131040"/>
        <c:crosses val="autoZero"/>
        <c:auto val="1"/>
        <c:lblOffset val="100"/>
        <c:baseTimeUnit val="years"/>
      </c:dateAx>
      <c:valAx>
        <c:axId val="4811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1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D3-4796-AE59-252CDBCB9C68}"/>
            </c:ext>
          </c:extLst>
        </c:ser>
        <c:dLbls>
          <c:showLegendKey val="0"/>
          <c:showVal val="0"/>
          <c:showCatName val="0"/>
          <c:showSerName val="0"/>
          <c:showPercent val="0"/>
          <c:showBubbleSize val="0"/>
        </c:dLbls>
        <c:gapWidth val="150"/>
        <c:axId val="561747904"/>
        <c:axId val="5617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7.31</c:v>
                </c:pt>
              </c:numCache>
            </c:numRef>
          </c:val>
          <c:smooth val="0"/>
          <c:extLst xmlns:c16r2="http://schemas.microsoft.com/office/drawing/2015/06/chart">
            <c:ext xmlns:c16="http://schemas.microsoft.com/office/drawing/2014/chart" uri="{C3380CC4-5D6E-409C-BE32-E72D297353CC}">
              <c16:uniqueId val="{00000001-5DD3-4796-AE59-252CDBCB9C68}"/>
            </c:ext>
          </c:extLst>
        </c:ser>
        <c:dLbls>
          <c:showLegendKey val="0"/>
          <c:showVal val="0"/>
          <c:showCatName val="0"/>
          <c:showSerName val="0"/>
          <c:showPercent val="0"/>
          <c:showBubbleSize val="0"/>
        </c:dLbls>
        <c:marker val="1"/>
        <c:smooth val="0"/>
        <c:axId val="561747904"/>
        <c:axId val="561742464"/>
      </c:lineChart>
      <c:dateAx>
        <c:axId val="561747904"/>
        <c:scaling>
          <c:orientation val="minMax"/>
        </c:scaling>
        <c:delete val="1"/>
        <c:axPos val="b"/>
        <c:numFmt formatCode="ge" sourceLinked="1"/>
        <c:majorTickMark val="none"/>
        <c:minorTickMark val="none"/>
        <c:tickLblPos val="none"/>
        <c:crossAx val="561742464"/>
        <c:crosses val="autoZero"/>
        <c:auto val="1"/>
        <c:lblOffset val="100"/>
        <c:baseTimeUnit val="years"/>
      </c:dateAx>
      <c:valAx>
        <c:axId val="56174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17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8177.1</c:v>
                </c:pt>
                <c:pt idx="1">
                  <c:v>525.61</c:v>
                </c:pt>
                <c:pt idx="2">
                  <c:v>501.35</c:v>
                </c:pt>
                <c:pt idx="3">
                  <c:v>454.81</c:v>
                </c:pt>
                <c:pt idx="4">
                  <c:v>535.28</c:v>
                </c:pt>
              </c:numCache>
            </c:numRef>
          </c:val>
          <c:extLst xmlns:c16r2="http://schemas.microsoft.com/office/drawing/2015/06/chart">
            <c:ext xmlns:c16="http://schemas.microsoft.com/office/drawing/2014/chart" uri="{C3380CC4-5D6E-409C-BE32-E72D297353CC}">
              <c16:uniqueId val="{00000000-769C-488D-B2E7-C216E11E4F3A}"/>
            </c:ext>
          </c:extLst>
        </c:ser>
        <c:dLbls>
          <c:showLegendKey val="0"/>
          <c:showVal val="0"/>
          <c:showCatName val="0"/>
          <c:showSerName val="0"/>
          <c:showPercent val="0"/>
          <c:showBubbleSize val="0"/>
        </c:dLbls>
        <c:gapWidth val="150"/>
        <c:axId val="561739200"/>
        <c:axId val="5617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355.27</c:v>
                </c:pt>
              </c:numCache>
            </c:numRef>
          </c:val>
          <c:smooth val="0"/>
          <c:extLst xmlns:c16r2="http://schemas.microsoft.com/office/drawing/2015/06/chart">
            <c:ext xmlns:c16="http://schemas.microsoft.com/office/drawing/2014/chart" uri="{C3380CC4-5D6E-409C-BE32-E72D297353CC}">
              <c16:uniqueId val="{00000001-769C-488D-B2E7-C216E11E4F3A}"/>
            </c:ext>
          </c:extLst>
        </c:ser>
        <c:dLbls>
          <c:showLegendKey val="0"/>
          <c:showVal val="0"/>
          <c:showCatName val="0"/>
          <c:showSerName val="0"/>
          <c:showPercent val="0"/>
          <c:showBubbleSize val="0"/>
        </c:dLbls>
        <c:marker val="1"/>
        <c:smooth val="0"/>
        <c:axId val="561739200"/>
        <c:axId val="561743552"/>
      </c:lineChart>
      <c:dateAx>
        <c:axId val="561739200"/>
        <c:scaling>
          <c:orientation val="minMax"/>
        </c:scaling>
        <c:delete val="1"/>
        <c:axPos val="b"/>
        <c:numFmt formatCode="ge" sourceLinked="1"/>
        <c:majorTickMark val="none"/>
        <c:minorTickMark val="none"/>
        <c:tickLblPos val="none"/>
        <c:crossAx val="561743552"/>
        <c:crosses val="autoZero"/>
        <c:auto val="1"/>
        <c:lblOffset val="100"/>
        <c:baseTimeUnit val="years"/>
      </c:dateAx>
      <c:valAx>
        <c:axId val="56174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17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684.97</c:v>
                </c:pt>
                <c:pt idx="1">
                  <c:v>694.27</c:v>
                </c:pt>
                <c:pt idx="2">
                  <c:v>663.67</c:v>
                </c:pt>
                <c:pt idx="3">
                  <c:v>706.75</c:v>
                </c:pt>
                <c:pt idx="4">
                  <c:v>610.5</c:v>
                </c:pt>
              </c:numCache>
            </c:numRef>
          </c:val>
          <c:extLst xmlns:c16r2="http://schemas.microsoft.com/office/drawing/2015/06/chart">
            <c:ext xmlns:c16="http://schemas.microsoft.com/office/drawing/2014/chart" uri="{C3380CC4-5D6E-409C-BE32-E72D297353CC}">
              <c16:uniqueId val="{00000000-CDEB-4866-B3A5-FAE48D2CC475}"/>
            </c:ext>
          </c:extLst>
        </c:ser>
        <c:dLbls>
          <c:showLegendKey val="0"/>
          <c:showVal val="0"/>
          <c:showCatName val="0"/>
          <c:showSerName val="0"/>
          <c:showPercent val="0"/>
          <c:showBubbleSize val="0"/>
        </c:dLbls>
        <c:gapWidth val="150"/>
        <c:axId val="561744096"/>
        <c:axId val="56174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458.27</c:v>
                </c:pt>
              </c:numCache>
            </c:numRef>
          </c:val>
          <c:smooth val="0"/>
          <c:extLst xmlns:c16r2="http://schemas.microsoft.com/office/drawing/2015/06/chart">
            <c:ext xmlns:c16="http://schemas.microsoft.com/office/drawing/2014/chart" uri="{C3380CC4-5D6E-409C-BE32-E72D297353CC}">
              <c16:uniqueId val="{00000001-CDEB-4866-B3A5-FAE48D2CC475}"/>
            </c:ext>
          </c:extLst>
        </c:ser>
        <c:dLbls>
          <c:showLegendKey val="0"/>
          <c:showVal val="0"/>
          <c:showCatName val="0"/>
          <c:showSerName val="0"/>
          <c:showPercent val="0"/>
          <c:showBubbleSize val="0"/>
        </c:dLbls>
        <c:marker val="1"/>
        <c:smooth val="0"/>
        <c:axId val="561744096"/>
        <c:axId val="561744640"/>
      </c:lineChart>
      <c:dateAx>
        <c:axId val="561744096"/>
        <c:scaling>
          <c:orientation val="minMax"/>
        </c:scaling>
        <c:delete val="1"/>
        <c:axPos val="b"/>
        <c:numFmt formatCode="ge" sourceLinked="1"/>
        <c:majorTickMark val="none"/>
        <c:minorTickMark val="none"/>
        <c:tickLblPos val="none"/>
        <c:crossAx val="561744640"/>
        <c:crosses val="autoZero"/>
        <c:auto val="1"/>
        <c:lblOffset val="100"/>
        <c:baseTimeUnit val="years"/>
      </c:dateAx>
      <c:valAx>
        <c:axId val="56174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17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111.27</c:v>
                </c:pt>
                <c:pt idx="1">
                  <c:v>118.96</c:v>
                </c:pt>
                <c:pt idx="2">
                  <c:v>118.45</c:v>
                </c:pt>
                <c:pt idx="3">
                  <c:v>120.87</c:v>
                </c:pt>
                <c:pt idx="4">
                  <c:v>106.84</c:v>
                </c:pt>
              </c:numCache>
            </c:numRef>
          </c:val>
          <c:extLst xmlns:c16r2="http://schemas.microsoft.com/office/drawing/2015/06/chart">
            <c:ext xmlns:c16="http://schemas.microsoft.com/office/drawing/2014/chart" uri="{C3380CC4-5D6E-409C-BE32-E72D297353CC}">
              <c16:uniqueId val="{00000000-0B7A-43DC-89F8-760DE709E90A}"/>
            </c:ext>
          </c:extLst>
        </c:ser>
        <c:dLbls>
          <c:showLegendKey val="0"/>
          <c:showVal val="0"/>
          <c:showCatName val="0"/>
          <c:showSerName val="0"/>
          <c:showPercent val="0"/>
          <c:showBubbleSize val="0"/>
        </c:dLbls>
        <c:gapWidth val="150"/>
        <c:axId val="561746272"/>
        <c:axId val="5617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96.77</c:v>
                </c:pt>
              </c:numCache>
            </c:numRef>
          </c:val>
          <c:smooth val="0"/>
          <c:extLst xmlns:c16r2="http://schemas.microsoft.com/office/drawing/2015/06/chart">
            <c:ext xmlns:c16="http://schemas.microsoft.com/office/drawing/2014/chart" uri="{C3380CC4-5D6E-409C-BE32-E72D297353CC}">
              <c16:uniqueId val="{00000001-0B7A-43DC-89F8-760DE709E90A}"/>
            </c:ext>
          </c:extLst>
        </c:ser>
        <c:dLbls>
          <c:showLegendKey val="0"/>
          <c:showVal val="0"/>
          <c:showCatName val="0"/>
          <c:showSerName val="0"/>
          <c:showPercent val="0"/>
          <c:showBubbleSize val="0"/>
        </c:dLbls>
        <c:marker val="1"/>
        <c:smooth val="0"/>
        <c:axId val="561746272"/>
        <c:axId val="561739744"/>
      </c:lineChart>
      <c:dateAx>
        <c:axId val="561746272"/>
        <c:scaling>
          <c:orientation val="minMax"/>
        </c:scaling>
        <c:delete val="1"/>
        <c:axPos val="b"/>
        <c:numFmt formatCode="ge" sourceLinked="1"/>
        <c:majorTickMark val="none"/>
        <c:minorTickMark val="none"/>
        <c:tickLblPos val="none"/>
        <c:crossAx val="561739744"/>
        <c:crosses val="autoZero"/>
        <c:auto val="1"/>
        <c:lblOffset val="100"/>
        <c:baseTimeUnit val="years"/>
      </c:dateAx>
      <c:valAx>
        <c:axId val="5617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7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134.72999999999999</c:v>
                </c:pt>
                <c:pt idx="1">
                  <c:v>126.47</c:v>
                </c:pt>
                <c:pt idx="2">
                  <c:v>126.98</c:v>
                </c:pt>
                <c:pt idx="3">
                  <c:v>124.71</c:v>
                </c:pt>
                <c:pt idx="4">
                  <c:v>133.69</c:v>
                </c:pt>
              </c:numCache>
            </c:numRef>
          </c:val>
          <c:extLst xmlns:c16r2="http://schemas.microsoft.com/office/drawing/2015/06/chart">
            <c:ext xmlns:c16="http://schemas.microsoft.com/office/drawing/2014/chart" uri="{C3380CC4-5D6E-409C-BE32-E72D297353CC}">
              <c16:uniqueId val="{00000000-40AC-46F2-917C-8557466D8690}"/>
            </c:ext>
          </c:extLst>
        </c:ser>
        <c:dLbls>
          <c:showLegendKey val="0"/>
          <c:showVal val="0"/>
          <c:showCatName val="0"/>
          <c:showSerName val="0"/>
          <c:showPercent val="0"/>
          <c:showBubbleSize val="0"/>
        </c:dLbls>
        <c:gapWidth val="150"/>
        <c:axId val="561747360"/>
        <c:axId val="5617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187.18</c:v>
                </c:pt>
              </c:numCache>
            </c:numRef>
          </c:val>
          <c:smooth val="0"/>
          <c:extLst xmlns:c16r2="http://schemas.microsoft.com/office/drawing/2015/06/chart">
            <c:ext xmlns:c16="http://schemas.microsoft.com/office/drawing/2014/chart" uri="{C3380CC4-5D6E-409C-BE32-E72D297353CC}">
              <c16:uniqueId val="{00000001-40AC-46F2-917C-8557466D8690}"/>
            </c:ext>
          </c:extLst>
        </c:ser>
        <c:dLbls>
          <c:showLegendKey val="0"/>
          <c:showVal val="0"/>
          <c:showCatName val="0"/>
          <c:showSerName val="0"/>
          <c:showPercent val="0"/>
          <c:showBubbleSize val="0"/>
        </c:dLbls>
        <c:marker val="1"/>
        <c:smooth val="0"/>
        <c:axId val="561747360"/>
        <c:axId val="561748448"/>
      </c:lineChart>
      <c:dateAx>
        <c:axId val="561747360"/>
        <c:scaling>
          <c:orientation val="minMax"/>
        </c:scaling>
        <c:delete val="1"/>
        <c:axPos val="b"/>
        <c:numFmt formatCode="ge" sourceLinked="1"/>
        <c:majorTickMark val="none"/>
        <c:minorTickMark val="none"/>
        <c:tickLblPos val="none"/>
        <c:crossAx val="561748448"/>
        <c:crosses val="autoZero"/>
        <c:auto val="1"/>
        <c:lblOffset val="100"/>
        <c:baseTimeUnit val="years"/>
      </c:dateAx>
      <c:valAx>
        <c:axId val="5617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7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東みよし町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14594</v>
      </c>
      <c r="AM8" s="70"/>
      <c r="AN8" s="70"/>
      <c r="AO8" s="70"/>
      <c r="AP8" s="70"/>
      <c r="AQ8" s="70"/>
      <c r="AR8" s="70"/>
      <c r="AS8" s="70"/>
      <c r="AT8" s="66">
        <f>データ!$S$6</f>
        <v>122.48</v>
      </c>
      <c r="AU8" s="67"/>
      <c r="AV8" s="67"/>
      <c r="AW8" s="67"/>
      <c r="AX8" s="67"/>
      <c r="AY8" s="67"/>
      <c r="AZ8" s="67"/>
      <c r="BA8" s="67"/>
      <c r="BB8" s="69">
        <f>データ!$T$6</f>
        <v>119.15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46.57</v>
      </c>
      <c r="J10" s="67"/>
      <c r="K10" s="67"/>
      <c r="L10" s="67"/>
      <c r="M10" s="67"/>
      <c r="N10" s="67"/>
      <c r="O10" s="68"/>
      <c r="P10" s="69">
        <f>データ!$P$6</f>
        <v>85.41</v>
      </c>
      <c r="Q10" s="69"/>
      <c r="R10" s="69"/>
      <c r="S10" s="69"/>
      <c r="T10" s="69"/>
      <c r="U10" s="69"/>
      <c r="V10" s="69"/>
      <c r="W10" s="70">
        <f>データ!$Q$6</f>
        <v>2910</v>
      </c>
      <c r="X10" s="70"/>
      <c r="Y10" s="70"/>
      <c r="Z10" s="70"/>
      <c r="AA10" s="70"/>
      <c r="AB10" s="70"/>
      <c r="AC10" s="70"/>
      <c r="AD10" s="2"/>
      <c r="AE10" s="2"/>
      <c r="AF10" s="2"/>
      <c r="AG10" s="2"/>
      <c r="AH10" s="4"/>
      <c r="AI10" s="4"/>
      <c r="AJ10" s="4"/>
      <c r="AK10" s="4"/>
      <c r="AL10" s="70">
        <f>データ!$U$6</f>
        <v>12398</v>
      </c>
      <c r="AM10" s="70"/>
      <c r="AN10" s="70"/>
      <c r="AO10" s="70"/>
      <c r="AP10" s="70"/>
      <c r="AQ10" s="70"/>
      <c r="AR10" s="70"/>
      <c r="AS10" s="70"/>
      <c r="AT10" s="66">
        <f>データ!$V$6</f>
        <v>12.85</v>
      </c>
      <c r="AU10" s="67"/>
      <c r="AV10" s="67"/>
      <c r="AW10" s="67"/>
      <c r="AX10" s="67"/>
      <c r="AY10" s="67"/>
      <c r="AZ10" s="67"/>
      <c r="BA10" s="67"/>
      <c r="BB10" s="69">
        <f>データ!$W$6</f>
        <v>964.82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U6bSYUquRhYPXcYmXg3fmZAYJc7litEq+SpnTE0pEl7S772sHVOlEUg9NeHEvx2GmBkSEzS6sHhw8GlAPp9Sg==" saltValue="suX/xxnDx/gMlzIhujtbG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364894</v>
      </c>
      <c r="D6" s="33">
        <f t="shared" si="3"/>
        <v>46</v>
      </c>
      <c r="E6" s="33">
        <f t="shared" si="3"/>
        <v>1</v>
      </c>
      <c r="F6" s="33">
        <f t="shared" si="3"/>
        <v>0</v>
      </c>
      <c r="G6" s="33">
        <f t="shared" si="3"/>
        <v>1</v>
      </c>
      <c r="H6" s="33" t="str">
        <f t="shared" si="3"/>
        <v>徳島県　東みよし町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46.57</v>
      </c>
      <c r="P6" s="34">
        <f t="shared" si="3"/>
        <v>85.41</v>
      </c>
      <c r="Q6" s="34">
        <f t="shared" si="3"/>
        <v>2910</v>
      </c>
      <c r="R6" s="34">
        <f t="shared" si="3"/>
        <v>14594</v>
      </c>
      <c r="S6" s="34">
        <f t="shared" si="3"/>
        <v>122.48</v>
      </c>
      <c r="T6" s="34">
        <f t="shared" si="3"/>
        <v>119.15</v>
      </c>
      <c r="U6" s="34">
        <f t="shared" si="3"/>
        <v>12398</v>
      </c>
      <c r="V6" s="34">
        <f t="shared" si="3"/>
        <v>12.85</v>
      </c>
      <c r="W6" s="34">
        <f t="shared" si="3"/>
        <v>964.82</v>
      </c>
      <c r="X6" s="35">
        <f>IF(X7="",NA(),X7)</f>
        <v>113.43</v>
      </c>
      <c r="Y6" s="35">
        <f t="shared" ref="Y6:AG6" si="4">IF(Y7="",NA(),Y7)</f>
        <v>120.88</v>
      </c>
      <c r="Z6" s="35">
        <f t="shared" si="4"/>
        <v>119.83</v>
      </c>
      <c r="AA6" s="35">
        <f t="shared" si="4"/>
        <v>123.81</v>
      </c>
      <c r="AB6" s="35">
        <f t="shared" si="4"/>
        <v>111.49</v>
      </c>
      <c r="AC6" s="35">
        <f t="shared" si="4"/>
        <v>105.53</v>
      </c>
      <c r="AD6" s="35">
        <f t="shared" si="4"/>
        <v>107.2</v>
      </c>
      <c r="AE6" s="35">
        <f t="shared" si="4"/>
        <v>106.62</v>
      </c>
      <c r="AF6" s="35">
        <f t="shared" si="4"/>
        <v>107.95</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7.31</v>
      </c>
      <c r="AS6" s="34" t="str">
        <f>IF(AS7="","",IF(AS7="-","【-】","【"&amp;SUBSTITUTE(TEXT(AS7,"#,##0.00"),"-","△")&amp;"】"))</f>
        <v>【0.85】</v>
      </c>
      <c r="AT6" s="35">
        <f>IF(AT7="",NA(),AT7)</f>
        <v>8177.1</v>
      </c>
      <c r="AU6" s="35">
        <f t="shared" ref="AU6:BC6" si="6">IF(AU7="",NA(),AU7)</f>
        <v>525.61</v>
      </c>
      <c r="AV6" s="35">
        <f t="shared" si="6"/>
        <v>501.35</v>
      </c>
      <c r="AW6" s="35">
        <f t="shared" si="6"/>
        <v>454.81</v>
      </c>
      <c r="AX6" s="35">
        <f t="shared" si="6"/>
        <v>535.28</v>
      </c>
      <c r="AY6" s="35">
        <f t="shared" si="6"/>
        <v>1164.51</v>
      </c>
      <c r="AZ6" s="35">
        <f t="shared" si="6"/>
        <v>434.72</v>
      </c>
      <c r="BA6" s="35">
        <f t="shared" si="6"/>
        <v>416.14</v>
      </c>
      <c r="BB6" s="35">
        <f t="shared" si="6"/>
        <v>371.89</v>
      </c>
      <c r="BC6" s="35">
        <f t="shared" si="6"/>
        <v>355.27</v>
      </c>
      <c r="BD6" s="34" t="str">
        <f>IF(BD7="","",IF(BD7="-","【-】","【"&amp;SUBSTITUTE(TEXT(BD7,"#,##0.00"),"-","△")&amp;"】"))</f>
        <v>【264.34】</v>
      </c>
      <c r="BE6" s="35">
        <f>IF(BE7="",NA(),BE7)</f>
        <v>684.97</v>
      </c>
      <c r="BF6" s="35">
        <f t="shared" ref="BF6:BN6" si="7">IF(BF7="",NA(),BF7)</f>
        <v>694.27</v>
      </c>
      <c r="BG6" s="35">
        <f t="shared" si="7"/>
        <v>663.67</v>
      </c>
      <c r="BH6" s="35">
        <f t="shared" si="7"/>
        <v>706.75</v>
      </c>
      <c r="BI6" s="35">
        <f t="shared" si="7"/>
        <v>610.5</v>
      </c>
      <c r="BJ6" s="35">
        <f t="shared" si="7"/>
        <v>498.27</v>
      </c>
      <c r="BK6" s="35">
        <f t="shared" si="7"/>
        <v>495.76</v>
      </c>
      <c r="BL6" s="35">
        <f t="shared" si="7"/>
        <v>487.22</v>
      </c>
      <c r="BM6" s="35">
        <f t="shared" si="7"/>
        <v>483.11</v>
      </c>
      <c r="BN6" s="35">
        <f t="shared" si="7"/>
        <v>458.27</v>
      </c>
      <c r="BO6" s="34" t="str">
        <f>IF(BO7="","",IF(BO7="-","【-】","【"&amp;SUBSTITUTE(TEXT(BO7,"#,##0.00"),"-","△")&amp;"】"))</f>
        <v>【274.27】</v>
      </c>
      <c r="BP6" s="35">
        <f>IF(BP7="",NA(),BP7)</f>
        <v>111.27</v>
      </c>
      <c r="BQ6" s="35">
        <f t="shared" ref="BQ6:BY6" si="8">IF(BQ7="",NA(),BQ7)</f>
        <v>118.96</v>
      </c>
      <c r="BR6" s="35">
        <f t="shared" si="8"/>
        <v>118.45</v>
      </c>
      <c r="BS6" s="35">
        <f t="shared" si="8"/>
        <v>120.87</v>
      </c>
      <c r="BT6" s="35">
        <f t="shared" si="8"/>
        <v>106.84</v>
      </c>
      <c r="BU6" s="35">
        <f t="shared" si="8"/>
        <v>90.64</v>
      </c>
      <c r="BV6" s="35">
        <f t="shared" si="8"/>
        <v>93.66</v>
      </c>
      <c r="BW6" s="35">
        <f t="shared" si="8"/>
        <v>92.76</v>
      </c>
      <c r="BX6" s="35">
        <f t="shared" si="8"/>
        <v>93.28</v>
      </c>
      <c r="BY6" s="35">
        <f t="shared" si="8"/>
        <v>96.77</v>
      </c>
      <c r="BZ6" s="34" t="str">
        <f>IF(BZ7="","",IF(BZ7="-","【-】","【"&amp;SUBSTITUTE(TEXT(BZ7,"#,##0.00"),"-","△")&amp;"】"))</f>
        <v>【104.36】</v>
      </c>
      <c r="CA6" s="35">
        <f>IF(CA7="",NA(),CA7)</f>
        <v>134.72999999999999</v>
      </c>
      <c r="CB6" s="35">
        <f t="shared" ref="CB6:CJ6" si="9">IF(CB7="",NA(),CB7)</f>
        <v>126.47</v>
      </c>
      <c r="CC6" s="35">
        <f t="shared" si="9"/>
        <v>126.98</v>
      </c>
      <c r="CD6" s="35">
        <f t="shared" si="9"/>
        <v>124.71</v>
      </c>
      <c r="CE6" s="35">
        <f t="shared" si="9"/>
        <v>133.69</v>
      </c>
      <c r="CF6" s="35">
        <f t="shared" si="9"/>
        <v>213.52</v>
      </c>
      <c r="CG6" s="35">
        <f t="shared" si="9"/>
        <v>208.21</v>
      </c>
      <c r="CH6" s="35">
        <f t="shared" si="9"/>
        <v>208.67</v>
      </c>
      <c r="CI6" s="35">
        <f t="shared" si="9"/>
        <v>208.29</v>
      </c>
      <c r="CJ6" s="35">
        <f t="shared" si="9"/>
        <v>187.18</v>
      </c>
      <c r="CK6" s="34" t="str">
        <f>IF(CK7="","",IF(CK7="-","【-】","【"&amp;SUBSTITUTE(TEXT(CK7,"#,##0.00"),"-","△")&amp;"】"))</f>
        <v>【165.71】</v>
      </c>
      <c r="CL6" s="35">
        <f>IF(CL7="",NA(),CL7)</f>
        <v>69.05</v>
      </c>
      <c r="CM6" s="35">
        <f t="shared" ref="CM6:CU6" si="10">IF(CM7="",NA(),CM7)</f>
        <v>69.39</v>
      </c>
      <c r="CN6" s="35">
        <f t="shared" si="10"/>
        <v>69.989999999999995</v>
      </c>
      <c r="CO6" s="35">
        <f t="shared" si="10"/>
        <v>70.11</v>
      </c>
      <c r="CP6" s="35">
        <f t="shared" si="10"/>
        <v>67.45</v>
      </c>
      <c r="CQ6" s="35">
        <f t="shared" si="10"/>
        <v>49.77</v>
      </c>
      <c r="CR6" s="35">
        <f t="shared" si="10"/>
        <v>49.22</v>
      </c>
      <c r="CS6" s="35">
        <f t="shared" si="10"/>
        <v>49.08</v>
      </c>
      <c r="CT6" s="35">
        <f t="shared" si="10"/>
        <v>49.32</v>
      </c>
      <c r="CU6" s="35">
        <f t="shared" si="10"/>
        <v>55.88</v>
      </c>
      <c r="CV6" s="34" t="str">
        <f>IF(CV7="","",IF(CV7="-","【-】","【"&amp;SUBSTITUTE(TEXT(CV7,"#,##0.00"),"-","△")&amp;"】"))</f>
        <v>【60.41】</v>
      </c>
      <c r="CW6" s="35">
        <f>IF(CW7="",NA(),CW7)</f>
        <v>84.1</v>
      </c>
      <c r="CX6" s="35">
        <f t="shared" ref="CX6:DF6" si="11">IF(CX7="",NA(),CX7)</f>
        <v>81.52</v>
      </c>
      <c r="CY6" s="35">
        <f t="shared" si="11"/>
        <v>81.12</v>
      </c>
      <c r="CZ6" s="35">
        <f t="shared" si="11"/>
        <v>80.17</v>
      </c>
      <c r="DA6" s="35">
        <f t="shared" si="11"/>
        <v>77.3</v>
      </c>
      <c r="DB6" s="35">
        <f t="shared" si="11"/>
        <v>79.98</v>
      </c>
      <c r="DC6" s="35">
        <f t="shared" si="11"/>
        <v>79.48</v>
      </c>
      <c r="DD6" s="35">
        <f t="shared" si="11"/>
        <v>79.3</v>
      </c>
      <c r="DE6" s="35">
        <f t="shared" si="11"/>
        <v>79.34</v>
      </c>
      <c r="DF6" s="35">
        <f t="shared" si="11"/>
        <v>80.989999999999995</v>
      </c>
      <c r="DG6" s="34" t="str">
        <f>IF(DG7="","",IF(DG7="-","【-】","【"&amp;SUBSTITUTE(TEXT(DG7,"#,##0.00"),"-","△")&amp;"】"))</f>
        <v>【89.93】</v>
      </c>
      <c r="DH6" s="35">
        <f>IF(DH7="",NA(),DH7)</f>
        <v>49.04</v>
      </c>
      <c r="DI6" s="35">
        <f t="shared" ref="DI6:DQ6" si="12">IF(DI7="",NA(),DI7)</f>
        <v>50.63</v>
      </c>
      <c r="DJ6" s="35">
        <f t="shared" si="12"/>
        <v>52.75</v>
      </c>
      <c r="DK6" s="35">
        <f t="shared" si="12"/>
        <v>52</v>
      </c>
      <c r="DL6" s="35">
        <f t="shared" si="12"/>
        <v>49.71</v>
      </c>
      <c r="DM6" s="35">
        <f t="shared" si="12"/>
        <v>36.43</v>
      </c>
      <c r="DN6" s="35">
        <f t="shared" si="12"/>
        <v>46.12</v>
      </c>
      <c r="DO6" s="35">
        <f t="shared" si="12"/>
        <v>47.44</v>
      </c>
      <c r="DP6" s="35">
        <f t="shared" si="12"/>
        <v>48.3</v>
      </c>
      <c r="DQ6" s="35">
        <f t="shared" si="12"/>
        <v>46.61</v>
      </c>
      <c r="DR6" s="34" t="str">
        <f>IF(DR7="","",IF(DR7="-","【-】","【"&amp;SUBSTITUTE(TEXT(DR7,"#,##0.00"),"-","△")&amp;"】"))</f>
        <v>【48.12】</v>
      </c>
      <c r="DS6" s="35">
        <f>IF(DS7="",NA(),DS7)</f>
        <v>24.24</v>
      </c>
      <c r="DT6" s="35">
        <f t="shared" ref="DT6:EB6" si="13">IF(DT7="",NA(),DT7)</f>
        <v>22.36</v>
      </c>
      <c r="DU6" s="35">
        <f t="shared" si="13"/>
        <v>23.93</v>
      </c>
      <c r="DV6" s="35">
        <f t="shared" si="13"/>
        <v>22.13</v>
      </c>
      <c r="DW6" s="35">
        <f t="shared" si="13"/>
        <v>38.909999999999997</v>
      </c>
      <c r="DX6" s="35">
        <f t="shared" si="13"/>
        <v>8.7200000000000006</v>
      </c>
      <c r="DY6" s="35">
        <f t="shared" si="13"/>
        <v>9.86</v>
      </c>
      <c r="DZ6" s="35">
        <f t="shared" si="13"/>
        <v>11.16</v>
      </c>
      <c r="EA6" s="35">
        <f t="shared" si="13"/>
        <v>12.43</v>
      </c>
      <c r="EB6" s="35">
        <f t="shared" si="13"/>
        <v>10.84</v>
      </c>
      <c r="EC6" s="34" t="str">
        <f>IF(EC7="","",IF(EC7="-","【-】","【"&amp;SUBSTITUTE(TEXT(EC7,"#,##0.00"),"-","△")&amp;"】"))</f>
        <v>【15.89】</v>
      </c>
      <c r="ED6" s="35">
        <f>IF(ED7="",NA(),ED7)</f>
        <v>0.89</v>
      </c>
      <c r="EE6" s="35">
        <f t="shared" ref="EE6:EM6" si="14">IF(EE7="",NA(),EE7)</f>
        <v>1.21</v>
      </c>
      <c r="EF6" s="35">
        <f t="shared" si="14"/>
        <v>0.99</v>
      </c>
      <c r="EG6" s="35">
        <f t="shared" si="14"/>
        <v>1.53</v>
      </c>
      <c r="EH6" s="35">
        <f t="shared" si="14"/>
        <v>1.22</v>
      </c>
      <c r="EI6" s="35">
        <f t="shared" si="14"/>
        <v>0.64</v>
      </c>
      <c r="EJ6" s="35">
        <f t="shared" si="14"/>
        <v>0.56000000000000005</v>
      </c>
      <c r="EK6" s="35">
        <f t="shared" si="14"/>
        <v>0.65</v>
      </c>
      <c r="EL6" s="35">
        <f t="shared" si="14"/>
        <v>0.46</v>
      </c>
      <c r="EM6" s="35">
        <f t="shared" si="14"/>
        <v>0.39</v>
      </c>
      <c r="EN6" s="34" t="str">
        <f>IF(EN7="","",IF(EN7="-","【-】","【"&amp;SUBSTITUTE(TEXT(EN7,"#,##0.00"),"-","△")&amp;"】"))</f>
        <v>【0.69】</v>
      </c>
    </row>
    <row r="7" spans="1:144" s="36" customFormat="1" x14ac:dyDescent="0.15">
      <c r="A7" s="28"/>
      <c r="B7" s="37">
        <v>2017</v>
      </c>
      <c r="C7" s="37">
        <v>364894</v>
      </c>
      <c r="D7" s="37">
        <v>46</v>
      </c>
      <c r="E7" s="37">
        <v>1</v>
      </c>
      <c r="F7" s="37">
        <v>0</v>
      </c>
      <c r="G7" s="37">
        <v>1</v>
      </c>
      <c r="H7" s="37" t="s">
        <v>105</v>
      </c>
      <c r="I7" s="37" t="s">
        <v>106</v>
      </c>
      <c r="J7" s="37" t="s">
        <v>107</v>
      </c>
      <c r="K7" s="37" t="s">
        <v>108</v>
      </c>
      <c r="L7" s="37" t="s">
        <v>109</v>
      </c>
      <c r="M7" s="37" t="s">
        <v>110</v>
      </c>
      <c r="N7" s="38" t="s">
        <v>111</v>
      </c>
      <c r="O7" s="38">
        <v>46.57</v>
      </c>
      <c r="P7" s="38">
        <v>85.41</v>
      </c>
      <c r="Q7" s="38">
        <v>2910</v>
      </c>
      <c r="R7" s="38">
        <v>14594</v>
      </c>
      <c r="S7" s="38">
        <v>122.48</v>
      </c>
      <c r="T7" s="38">
        <v>119.15</v>
      </c>
      <c r="U7" s="38">
        <v>12398</v>
      </c>
      <c r="V7" s="38">
        <v>12.85</v>
      </c>
      <c r="W7" s="38">
        <v>964.82</v>
      </c>
      <c r="X7" s="38">
        <v>113.43</v>
      </c>
      <c r="Y7" s="38">
        <v>120.88</v>
      </c>
      <c r="Z7" s="38">
        <v>119.83</v>
      </c>
      <c r="AA7" s="38">
        <v>123.81</v>
      </c>
      <c r="AB7" s="38">
        <v>111.49</v>
      </c>
      <c r="AC7" s="38">
        <v>105.53</v>
      </c>
      <c r="AD7" s="38">
        <v>107.2</v>
      </c>
      <c r="AE7" s="38">
        <v>106.62</v>
      </c>
      <c r="AF7" s="38">
        <v>107.95</v>
      </c>
      <c r="AG7" s="38">
        <v>110.02</v>
      </c>
      <c r="AH7" s="38">
        <v>113.39</v>
      </c>
      <c r="AI7" s="38">
        <v>0</v>
      </c>
      <c r="AJ7" s="38">
        <v>0</v>
      </c>
      <c r="AK7" s="38">
        <v>0</v>
      </c>
      <c r="AL7" s="38">
        <v>0</v>
      </c>
      <c r="AM7" s="38">
        <v>0</v>
      </c>
      <c r="AN7" s="38">
        <v>28.31</v>
      </c>
      <c r="AO7" s="38">
        <v>13.46</v>
      </c>
      <c r="AP7" s="38">
        <v>12.59</v>
      </c>
      <c r="AQ7" s="38">
        <v>12.44</v>
      </c>
      <c r="AR7" s="38">
        <v>7.31</v>
      </c>
      <c r="AS7" s="38">
        <v>0.85</v>
      </c>
      <c r="AT7" s="38">
        <v>8177.1</v>
      </c>
      <c r="AU7" s="38">
        <v>525.61</v>
      </c>
      <c r="AV7" s="38">
        <v>501.35</v>
      </c>
      <c r="AW7" s="38">
        <v>454.81</v>
      </c>
      <c r="AX7" s="38">
        <v>535.28</v>
      </c>
      <c r="AY7" s="38">
        <v>1164.51</v>
      </c>
      <c r="AZ7" s="38">
        <v>434.72</v>
      </c>
      <c r="BA7" s="38">
        <v>416.14</v>
      </c>
      <c r="BB7" s="38">
        <v>371.89</v>
      </c>
      <c r="BC7" s="38">
        <v>355.27</v>
      </c>
      <c r="BD7" s="38">
        <v>264.33999999999997</v>
      </c>
      <c r="BE7" s="38">
        <v>684.97</v>
      </c>
      <c r="BF7" s="38">
        <v>694.27</v>
      </c>
      <c r="BG7" s="38">
        <v>663.67</v>
      </c>
      <c r="BH7" s="38">
        <v>706.75</v>
      </c>
      <c r="BI7" s="38">
        <v>610.5</v>
      </c>
      <c r="BJ7" s="38">
        <v>498.27</v>
      </c>
      <c r="BK7" s="38">
        <v>495.76</v>
      </c>
      <c r="BL7" s="38">
        <v>487.22</v>
      </c>
      <c r="BM7" s="38">
        <v>483.11</v>
      </c>
      <c r="BN7" s="38">
        <v>458.27</v>
      </c>
      <c r="BO7" s="38">
        <v>274.27</v>
      </c>
      <c r="BP7" s="38">
        <v>111.27</v>
      </c>
      <c r="BQ7" s="38">
        <v>118.96</v>
      </c>
      <c r="BR7" s="38">
        <v>118.45</v>
      </c>
      <c r="BS7" s="38">
        <v>120.87</v>
      </c>
      <c r="BT7" s="38">
        <v>106.84</v>
      </c>
      <c r="BU7" s="38">
        <v>90.64</v>
      </c>
      <c r="BV7" s="38">
        <v>93.66</v>
      </c>
      <c r="BW7" s="38">
        <v>92.76</v>
      </c>
      <c r="BX7" s="38">
        <v>93.28</v>
      </c>
      <c r="BY7" s="38">
        <v>96.77</v>
      </c>
      <c r="BZ7" s="38">
        <v>104.36</v>
      </c>
      <c r="CA7" s="38">
        <v>134.72999999999999</v>
      </c>
      <c r="CB7" s="38">
        <v>126.47</v>
      </c>
      <c r="CC7" s="38">
        <v>126.98</v>
      </c>
      <c r="CD7" s="38">
        <v>124.71</v>
      </c>
      <c r="CE7" s="38">
        <v>133.69</v>
      </c>
      <c r="CF7" s="38">
        <v>213.52</v>
      </c>
      <c r="CG7" s="38">
        <v>208.21</v>
      </c>
      <c r="CH7" s="38">
        <v>208.67</v>
      </c>
      <c r="CI7" s="38">
        <v>208.29</v>
      </c>
      <c r="CJ7" s="38">
        <v>187.18</v>
      </c>
      <c r="CK7" s="38">
        <v>165.71</v>
      </c>
      <c r="CL7" s="38">
        <v>69.05</v>
      </c>
      <c r="CM7" s="38">
        <v>69.39</v>
      </c>
      <c r="CN7" s="38">
        <v>69.989999999999995</v>
      </c>
      <c r="CO7" s="38">
        <v>70.11</v>
      </c>
      <c r="CP7" s="38">
        <v>67.45</v>
      </c>
      <c r="CQ7" s="38">
        <v>49.77</v>
      </c>
      <c r="CR7" s="38">
        <v>49.22</v>
      </c>
      <c r="CS7" s="38">
        <v>49.08</v>
      </c>
      <c r="CT7" s="38">
        <v>49.32</v>
      </c>
      <c r="CU7" s="38">
        <v>55.88</v>
      </c>
      <c r="CV7" s="38">
        <v>60.41</v>
      </c>
      <c r="CW7" s="38">
        <v>84.1</v>
      </c>
      <c r="CX7" s="38">
        <v>81.52</v>
      </c>
      <c r="CY7" s="38">
        <v>81.12</v>
      </c>
      <c r="CZ7" s="38">
        <v>80.17</v>
      </c>
      <c r="DA7" s="38">
        <v>77.3</v>
      </c>
      <c r="DB7" s="38">
        <v>79.98</v>
      </c>
      <c r="DC7" s="38">
        <v>79.48</v>
      </c>
      <c r="DD7" s="38">
        <v>79.3</v>
      </c>
      <c r="DE7" s="38">
        <v>79.34</v>
      </c>
      <c r="DF7" s="38">
        <v>80.989999999999995</v>
      </c>
      <c r="DG7" s="38">
        <v>89.93</v>
      </c>
      <c r="DH7" s="38">
        <v>49.04</v>
      </c>
      <c r="DI7" s="38">
        <v>50.63</v>
      </c>
      <c r="DJ7" s="38">
        <v>52.75</v>
      </c>
      <c r="DK7" s="38">
        <v>52</v>
      </c>
      <c r="DL7" s="38">
        <v>49.71</v>
      </c>
      <c r="DM7" s="38">
        <v>36.43</v>
      </c>
      <c r="DN7" s="38">
        <v>46.12</v>
      </c>
      <c r="DO7" s="38">
        <v>47.44</v>
      </c>
      <c r="DP7" s="38">
        <v>48.3</v>
      </c>
      <c r="DQ7" s="38">
        <v>46.61</v>
      </c>
      <c r="DR7" s="38">
        <v>48.12</v>
      </c>
      <c r="DS7" s="38">
        <v>24.24</v>
      </c>
      <c r="DT7" s="38">
        <v>22.36</v>
      </c>
      <c r="DU7" s="38">
        <v>23.93</v>
      </c>
      <c r="DV7" s="38">
        <v>22.13</v>
      </c>
      <c r="DW7" s="38">
        <v>38.909999999999997</v>
      </c>
      <c r="DX7" s="38">
        <v>8.7200000000000006</v>
      </c>
      <c r="DY7" s="38">
        <v>9.86</v>
      </c>
      <c r="DZ7" s="38">
        <v>11.16</v>
      </c>
      <c r="EA7" s="38">
        <v>12.43</v>
      </c>
      <c r="EB7" s="38">
        <v>10.84</v>
      </c>
      <c r="EC7" s="38">
        <v>15.89</v>
      </c>
      <c r="ED7" s="38">
        <v>0.89</v>
      </c>
      <c r="EE7" s="38">
        <v>1.21</v>
      </c>
      <c r="EF7" s="38">
        <v>0.99</v>
      </c>
      <c r="EG7" s="38">
        <v>1.53</v>
      </c>
      <c r="EH7" s="38">
        <v>1.22</v>
      </c>
      <c r="EI7" s="38">
        <v>0.64</v>
      </c>
      <c r="EJ7" s="38">
        <v>0.56000000000000005</v>
      </c>
      <c r="EK7" s="38">
        <v>0.65</v>
      </c>
      <c r="EL7" s="38">
        <v>0.46</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2019-02-23T06:58:40Z</cp:lastPrinted>
  <dcterms:created xsi:type="dcterms:W3CDTF">2018-12-03T08:36:55Z</dcterms:created>
  <dcterms:modified xsi:type="dcterms:W3CDTF">2019-02-23T06:58:42Z</dcterms:modified>
  <cp:category/>
</cp:coreProperties>
</file>