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KITAJIMA\Desktop\会計(決算･予算･統計･監査etc)\県他報告等\H30年度　報告\県市町村課\公営企業に係る経営比較分析表の分析等について\"/>
    </mc:Choice>
  </mc:AlternateContent>
  <workbookProtection workbookAlgorithmName="SHA-512" workbookHashValue="AV94XRHZs04UcOfqCWW9cS2au6kQJw8XgSvP+P4m8gijtpcL5GdPHnqRhkaXAApt4vgFb2bFZNr/kX4GiAXOAA==" workbookSaltValue="QBa/MRauuha9B2eg2I+uQg==" workbookSpinCount="100000" lockStructure="1"/>
  <bookViews>
    <workbookView xWindow="0" yWindow="0" windowWidth="20490" windowHeight="75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<sst xmlns="http://schemas.openxmlformats.org/spreadsheetml/2006/main" count="232" uniqueCount="120">
  <si>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</si>
  <si>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</si>
  <si>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</si>
  <si>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</si>
  <si>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</si>
  <si>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</si>
  <si>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</si>
  <si>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</si>
  <si>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</si>
  <si>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</si>
  <si>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</si>
  <si>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</si>
  <si>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</si>
  <si>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</si>
  <si>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</si>
  <si>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</si>
  <si>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</si>
  <si>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</si>
  <si>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</si>
  <si>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</si>
  <si>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</si>
  <si>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</si>
  <si>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</si>
  <si>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</si>
  <si>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</si>
  <si>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</si>
  <si>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</si>
  <si>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</si>
  <si>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</si>
  <si>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</si>
  <si>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</si>
  <si>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</si>
  <si>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</si>
  <si>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</si>
  <si>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</si>
  <si>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</si>
  <si>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</si>
  <si>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</si>
  <si>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</si>
  <si>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</si>
  <si>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</si>
  <si>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</si>
  <si>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</si>
  <si>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</si>
  <si>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</si>
  <si>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</si>
  <si>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</si>
  <si>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</si>
  <si>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</si>
  <si>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</si>
  <si>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</si>
  <si>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</si>
  <si>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</si>
  <si>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</si>
  <si>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</si>
  <si>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</si>
  <si>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</si>
  <si>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</si>
  <si>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</si>
  <si>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</si>
  <si>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</si>
  <si>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</si>
  <si>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</si>
  <si>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</si>
  <si>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</si>
  <si>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</si>
  <si>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</si>
  <si>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</si>
  <si>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</si>
  <si>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</si>
  <si>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</si>
  <si>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</si>
  <si>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</si>
  <si>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</si>
  <si>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</si>
  <si>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</si>
  <si>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</si>
  <si>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</si>
  <si>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</si>
  <si>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</si>
  <si>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</si>
  <si>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</si>
  <si>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</si>
  <si>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</si>
  <si>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</si>
  <si>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</si>
  <si>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</si>
  <si>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</si>
  <si>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</si>
  <si>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</si>
  <si>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</si>
  <si>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</si>
  <si>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</si>
  <si>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</si>
  <si>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</si>
  <si>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</si>
  <si>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</si>
  <si>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</si>
  <si>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</si>
  <si>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</si>
  <si>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</si>
  <si>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</si>
  <si>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</si>
  <si>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</si>
  <si>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</si>
  <si>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</si>
  <si>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</si>
  <si>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</si>
  <si>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</si>
  <si>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</si>
  <si>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</si>
  <si>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</si>
  <si>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</si>
  <si>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</si>
  <si>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</si>
  <si>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</si>
  <si>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</si>
  <si>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老朽化した管路の更新と耐震化を計画的に実施しているため、類似団体平均や全国平均より近年は低い数値を示しています。「管路経年化率」は類似団体平均や全国平均より高い数値を示し、「管路更新率」は類似団体平均や全国平均を下回ってるため、今後も老朽管の計画的な更新工事（耐震化を含む）が必要となります。</t>
    <rPh sb="1" eb="3">
      <t>ユウケイ</t>
    </rPh>
    <rPh sb="3" eb="7">
      <t>コテイシサン</t>
    </rPh>
    <rPh sb="7" eb="9">
      <t>ゲンカ</t>
    </rPh>
    <rPh sb="9" eb="12">
      <t>ショウキャクリツ</t>
    </rPh>
    <rPh sb="14" eb="17">
      <t>ロウキュウカ</t>
    </rPh>
    <rPh sb="19" eb="21">
      <t>カンロ</t>
    </rPh>
    <rPh sb="22" eb="24">
      <t>コウシン</t>
    </rPh>
    <rPh sb="25" eb="28">
      <t>タイシンカ</t>
    </rPh>
    <rPh sb="29" eb="32">
      <t>ケイカクテキ</t>
    </rPh>
    <rPh sb="33" eb="35">
      <t>ジッシ</t>
    </rPh>
    <rPh sb="42" eb="44">
      <t>ルイジ</t>
    </rPh>
    <rPh sb="44" eb="46">
      <t>ダンタイ</t>
    </rPh>
    <rPh sb="46" eb="48">
      <t>ヘイキン</t>
    </rPh>
    <rPh sb="49" eb="51">
      <t>ゼンコク</t>
    </rPh>
    <rPh sb="51" eb="53">
      <t>ヘイキン</t>
    </rPh>
    <rPh sb="55" eb="57">
      <t>キンネン</t>
    </rPh>
    <rPh sb="58" eb="59">
      <t>ヒク</t>
    </rPh>
    <rPh sb="60" eb="62">
      <t>スウチ</t>
    </rPh>
    <rPh sb="63" eb="64">
      <t>シメ</t>
    </rPh>
    <rPh sb="71" eb="73">
      <t>カンロ</t>
    </rPh>
    <rPh sb="73" eb="75">
      <t>ケイネン</t>
    </rPh>
    <rPh sb="75" eb="76">
      <t>カ</t>
    </rPh>
    <rPh sb="76" eb="77">
      <t>リツ</t>
    </rPh>
    <rPh sb="79" eb="81">
      <t>ルイジ</t>
    </rPh>
    <rPh sb="81" eb="83">
      <t>ダンタイ</t>
    </rPh>
    <rPh sb="83" eb="85">
      <t>ヘイキン</t>
    </rPh>
    <rPh sb="86" eb="88">
      <t>ゼンコク</t>
    </rPh>
    <rPh sb="88" eb="90">
      <t>ヘイキン</t>
    </rPh>
    <rPh sb="92" eb="93">
      <t>タカ</t>
    </rPh>
    <rPh sb="94" eb="96">
      <t>スウチ</t>
    </rPh>
    <rPh sb="97" eb="98">
      <t>シメ</t>
    </rPh>
    <rPh sb="101" eb="103">
      <t>カンロ</t>
    </rPh>
    <rPh sb="103" eb="105">
      <t>コウシン</t>
    </rPh>
    <rPh sb="105" eb="106">
      <t>リツ</t>
    </rPh>
    <rPh sb="108" eb="110">
      <t>ルイジ</t>
    </rPh>
    <rPh sb="110" eb="112">
      <t>ダンタイ</t>
    </rPh>
    <rPh sb="112" eb="114">
      <t>ヘイキン</t>
    </rPh>
    <rPh sb="115" eb="117">
      <t>ゼンコク</t>
    </rPh>
    <rPh sb="117" eb="119">
      <t>ヘイキン</t>
    </rPh>
    <rPh sb="120" eb="122">
      <t>シタマワ</t>
    </rPh>
    <rPh sb="128" eb="130">
      <t>コンゴ</t>
    </rPh>
    <rPh sb="135" eb="138">
      <t>ケイカクテキ</t>
    </rPh>
    <rPh sb="139" eb="141">
      <t>コウシン</t>
    </rPh>
    <rPh sb="141" eb="143">
      <t>コウジ</t>
    </rPh>
    <rPh sb="144" eb="147">
      <t>タイシンカ</t>
    </rPh>
    <rPh sb="148" eb="149">
      <t>フク</t>
    </rPh>
    <rPh sb="152" eb="154">
      <t>ヒツヨウ</t>
    </rPh>
    <phoneticPr fontId="4"/>
  </si>
  <si>
    <t>経営の健全性・効率性については類似団体平均や全国平均より良好ではありますが、給水人口・戸数が増加傾向にあるものの、使用水量の減少により、料金収入の増加が見込めない厳しい状況にあります。　　　　　　　　　　　老朽化の状況については類似団体平均や全国平均を下回る状況が続いており、経年劣化による配水管等の施設設備の更新や修繕工事が今後も必要となります。　　　　　　　　　　　　　　　　　　　　　　引続き経費の削減や有収率の向上など効率的な事業の運営と経営の健全化に努め、安心で安全な水を安定的に供給するため管路の耐震化や浄水場の共同化も含めた経営基盤の強化を図ります。</t>
    <rPh sb="0" eb="2">
      <t>ケイエイ</t>
    </rPh>
    <rPh sb="3" eb="6">
      <t>ケンゼンセイ</t>
    </rPh>
    <rPh sb="7" eb="10">
      <t>コウリツセイ</t>
    </rPh>
    <rPh sb="15" eb="17">
      <t>ルイジ</t>
    </rPh>
    <rPh sb="17" eb="19">
      <t>ダンタイ</t>
    </rPh>
    <rPh sb="19" eb="21">
      <t>ヘイキン</t>
    </rPh>
    <rPh sb="22" eb="24">
      <t>ゼンコク</t>
    </rPh>
    <rPh sb="24" eb="26">
      <t>ヘイキン</t>
    </rPh>
    <rPh sb="28" eb="30">
      <t>リョウコウ</t>
    </rPh>
    <rPh sb="38" eb="40">
      <t>キュウスイ</t>
    </rPh>
    <rPh sb="40" eb="42">
      <t>ジンコウ</t>
    </rPh>
    <rPh sb="43" eb="45">
      <t>コスウ</t>
    </rPh>
    <rPh sb="46" eb="48">
      <t>ゾウカ</t>
    </rPh>
    <rPh sb="48" eb="50">
      <t>ケイコウ</t>
    </rPh>
    <rPh sb="57" eb="59">
      <t>シヨウ</t>
    </rPh>
    <rPh sb="59" eb="61">
      <t>スイリョウ</t>
    </rPh>
    <rPh sb="62" eb="64">
      <t>ゲンショウ</t>
    </rPh>
    <rPh sb="68" eb="70">
      <t>リョウキン</t>
    </rPh>
    <rPh sb="70" eb="72">
      <t>シュウニュウ</t>
    </rPh>
    <rPh sb="73" eb="75">
      <t>ゾウカ</t>
    </rPh>
    <rPh sb="76" eb="78">
      <t>ミコ</t>
    </rPh>
    <rPh sb="81" eb="82">
      <t>キビ</t>
    </rPh>
    <rPh sb="84" eb="86">
      <t>ジョウキョウ</t>
    </rPh>
    <rPh sb="103" eb="106">
      <t>ロウキュウカ</t>
    </rPh>
    <rPh sb="107" eb="109">
      <t>ジョウキョウ</t>
    </rPh>
    <rPh sb="114" eb="116">
      <t>ルイジ</t>
    </rPh>
    <rPh sb="116" eb="118">
      <t>ダンタイ</t>
    </rPh>
    <rPh sb="118" eb="120">
      <t>ヘイキン</t>
    </rPh>
    <rPh sb="121" eb="123">
      <t>ゼンコク</t>
    </rPh>
    <rPh sb="123" eb="125">
      <t>ヘイキン</t>
    </rPh>
    <rPh sb="126" eb="128">
      <t>シタマワ</t>
    </rPh>
    <rPh sb="129" eb="131">
      <t>ジョウキョウ</t>
    </rPh>
    <rPh sb="132" eb="133">
      <t>ツヅ</t>
    </rPh>
    <rPh sb="138" eb="140">
      <t>ケイネン</t>
    </rPh>
    <rPh sb="140" eb="142">
      <t>レッカ</t>
    </rPh>
    <rPh sb="145" eb="148">
      <t>ハイスイカン</t>
    </rPh>
    <rPh sb="148" eb="149">
      <t>トウ</t>
    </rPh>
    <rPh sb="150" eb="152">
      <t>シセツ</t>
    </rPh>
    <rPh sb="152" eb="154">
      <t>セツビ</t>
    </rPh>
    <rPh sb="155" eb="157">
      <t>コウシン</t>
    </rPh>
    <rPh sb="158" eb="160">
      <t>シュウゼン</t>
    </rPh>
    <rPh sb="160" eb="162">
      <t>コウジ</t>
    </rPh>
    <rPh sb="163" eb="165">
      <t>コンゴ</t>
    </rPh>
    <rPh sb="166" eb="168">
      <t>ヒツヨウ</t>
    </rPh>
    <rPh sb="196" eb="197">
      <t>ヒ</t>
    </rPh>
    <rPh sb="197" eb="198">
      <t>ツヅ</t>
    </rPh>
    <rPh sb="199" eb="201">
      <t>ケイヒ</t>
    </rPh>
    <rPh sb="202" eb="204">
      <t>サクゲン</t>
    </rPh>
    <rPh sb="205" eb="207">
      <t>ユウシュウ</t>
    </rPh>
    <rPh sb="207" eb="208">
      <t>リツ</t>
    </rPh>
    <rPh sb="209" eb="211">
      <t>コウジョウ</t>
    </rPh>
    <rPh sb="213" eb="216">
      <t>コウリツテキ</t>
    </rPh>
    <rPh sb="217" eb="219">
      <t>ジギョウ</t>
    </rPh>
    <rPh sb="220" eb="222">
      <t>ウンエイ</t>
    </rPh>
    <rPh sb="223" eb="225">
      <t>ケイエイ</t>
    </rPh>
    <rPh sb="226" eb="229">
      <t>ケンゼンカ</t>
    </rPh>
    <rPh sb="230" eb="231">
      <t>ツト</t>
    </rPh>
    <rPh sb="233" eb="235">
      <t>アンシン</t>
    </rPh>
    <rPh sb="236" eb="238">
      <t>アンゼン</t>
    </rPh>
    <rPh sb="239" eb="240">
      <t>ミズ</t>
    </rPh>
    <rPh sb="241" eb="244">
      <t>アンテイテキ</t>
    </rPh>
    <rPh sb="245" eb="247">
      <t>キョウキュウ</t>
    </rPh>
    <rPh sb="251" eb="253">
      <t>カンロ</t>
    </rPh>
    <rPh sb="254" eb="257">
      <t>タイシンカ</t>
    </rPh>
    <rPh sb="258" eb="261">
      <t>ジョウスイジョウ</t>
    </rPh>
    <rPh sb="262" eb="265">
      <t>キョウドウカ</t>
    </rPh>
    <rPh sb="266" eb="267">
      <t>フク</t>
    </rPh>
    <rPh sb="269" eb="271">
      <t>ケイエイ</t>
    </rPh>
    <rPh sb="271" eb="273">
      <t>キバン</t>
    </rPh>
    <rPh sb="274" eb="276">
      <t>キョウカ</t>
    </rPh>
    <rPh sb="277" eb="278">
      <t>ハカ</t>
    </rPh>
    <phoneticPr fontId="4"/>
  </si>
  <si>
    <t>【経営の健全性について】　　　　　　　　　　　　　　　　「経常収支比率」は100％以上を維持し、「累積欠損金」はなく、「流動比率」は近年400％以上を維持し支払能力は十分な水準にあります。「料金回収率」も110％以上を維持し、健全な経営状況にありますが、近年、使用水量は減少の傾向にあり、料金収入の減少による各数値の悪化が懸念されます。　　　　　　　　　　　　【効率性について】　　　　　　　　　　　　　「給水原価」は類似団体平均や全国平均よりも低く、「施設利用率」は類似団体平均や全国平均より高いことから、費用と施設の効率性は高いと考えられます。「有収率」については、平成29年度はやや低下傾向を示していますが、類似団体平均や全国平均よりも高い数値を示しています。漏水調査による漏水箇所の早期発見と速やかな修繕工事により、さらなる効率性の向上を図ってまいります。</t>
    <rPh sb="1" eb="3">
      <t>ケイエイ</t>
    </rPh>
    <rPh sb="4" eb="7">
      <t>ケンゼンセイ</t>
    </rPh>
    <rPh sb="29" eb="31">
      <t>ケイジョウ</t>
    </rPh>
    <rPh sb="31" eb="33">
      <t>シュウシ</t>
    </rPh>
    <rPh sb="33" eb="35">
      <t>ヒリツ</t>
    </rPh>
    <rPh sb="41" eb="43">
      <t>イジョウ</t>
    </rPh>
    <rPh sb="44" eb="46">
      <t>イジ</t>
    </rPh>
    <rPh sb="49" eb="51">
      <t>ルイセキ</t>
    </rPh>
    <rPh sb="51" eb="54">
      <t>ケッソンキン</t>
    </rPh>
    <rPh sb="60" eb="62">
      <t>リュウドウ</t>
    </rPh>
    <rPh sb="62" eb="64">
      <t>ヒリツ</t>
    </rPh>
    <rPh sb="66" eb="68">
      <t>キンネン</t>
    </rPh>
    <rPh sb="72" eb="74">
      <t>イジョウ</t>
    </rPh>
    <rPh sb="75" eb="77">
      <t>イジ</t>
    </rPh>
    <rPh sb="78" eb="80">
      <t>シハライ</t>
    </rPh>
    <rPh sb="80" eb="82">
      <t>ノウリョク</t>
    </rPh>
    <rPh sb="83" eb="85">
      <t>ジュウブン</t>
    </rPh>
    <rPh sb="86" eb="88">
      <t>スイジュン</t>
    </rPh>
    <rPh sb="95" eb="97">
      <t>リョウキン</t>
    </rPh>
    <rPh sb="97" eb="100">
      <t>カイシュウリツ</t>
    </rPh>
    <rPh sb="106" eb="108">
      <t>イジョウ</t>
    </rPh>
    <rPh sb="109" eb="111">
      <t>イジ</t>
    </rPh>
    <rPh sb="113" eb="115">
      <t>ケンゼン</t>
    </rPh>
    <rPh sb="116" eb="118">
      <t>ケイエイ</t>
    </rPh>
    <rPh sb="118" eb="120">
      <t>ジョウキョウ</t>
    </rPh>
    <rPh sb="127" eb="129">
      <t>キンネン</t>
    </rPh>
    <rPh sb="130" eb="132">
      <t>シヨウ</t>
    </rPh>
    <rPh sb="132" eb="134">
      <t>スイリョウ</t>
    </rPh>
    <rPh sb="135" eb="137">
      <t>ゲンショウ</t>
    </rPh>
    <rPh sb="138" eb="140">
      <t>ケイコウ</t>
    </rPh>
    <rPh sb="144" eb="146">
      <t>リョウキン</t>
    </rPh>
    <rPh sb="146" eb="148">
      <t>シュウニュウ</t>
    </rPh>
    <rPh sb="149" eb="151">
      <t>ゲンショウ</t>
    </rPh>
    <rPh sb="154" eb="155">
      <t>カク</t>
    </rPh>
    <rPh sb="155" eb="157">
      <t>スウチ</t>
    </rPh>
    <rPh sb="158" eb="160">
      <t>アッカ</t>
    </rPh>
    <rPh sb="161" eb="163">
      <t>ケネン</t>
    </rPh>
    <rPh sb="181" eb="184">
      <t>コウリツセイ</t>
    </rPh>
    <rPh sb="203" eb="205">
      <t>キュウスイ</t>
    </rPh>
    <rPh sb="205" eb="207">
      <t>ゲンカ</t>
    </rPh>
    <rPh sb="209" eb="211">
      <t>ルイジ</t>
    </rPh>
    <rPh sb="211" eb="213">
      <t>ダンタイ</t>
    </rPh>
    <rPh sb="213" eb="215">
      <t>ヘイキン</t>
    </rPh>
    <rPh sb="216" eb="218">
      <t>ゼンコク</t>
    </rPh>
    <rPh sb="218" eb="220">
      <t>ヘイキン</t>
    </rPh>
    <rPh sb="223" eb="224">
      <t>ヒク</t>
    </rPh>
    <rPh sb="227" eb="229">
      <t>シセツ</t>
    </rPh>
    <rPh sb="229" eb="232">
      <t>リヨウリツ</t>
    </rPh>
    <rPh sb="234" eb="236">
      <t>ルイジ</t>
    </rPh>
    <rPh sb="236" eb="238">
      <t>ダンタイ</t>
    </rPh>
    <rPh sb="238" eb="240">
      <t>ヘイキン</t>
    </rPh>
    <rPh sb="241" eb="243">
      <t>ゼンコク</t>
    </rPh>
    <rPh sb="243" eb="245">
      <t>ヘイキン</t>
    </rPh>
    <rPh sb="247" eb="248">
      <t>タカ</t>
    </rPh>
    <rPh sb="254" eb="256">
      <t>ヒヨウ</t>
    </rPh>
    <rPh sb="257" eb="259">
      <t>シセツ</t>
    </rPh>
    <rPh sb="260" eb="263">
      <t>コウリツセイ</t>
    </rPh>
    <rPh sb="264" eb="265">
      <t>タカ</t>
    </rPh>
    <rPh sb="267" eb="268">
      <t>カンガ</t>
    </rPh>
    <rPh sb="275" eb="278">
      <t>ユウシュウリツ</t>
    </rPh>
    <rPh sb="307" eb="309">
      <t>ルイジ</t>
    </rPh>
    <rPh sb="309" eb="311">
      <t>ダンタイ</t>
    </rPh>
    <rPh sb="311" eb="313">
      <t>ヘイキン</t>
    </rPh>
    <rPh sb="314" eb="316">
      <t>ゼンコク</t>
    </rPh>
    <rPh sb="316" eb="318">
      <t>ヘイキン</t>
    </rPh>
    <rPh sb="321" eb="322">
      <t>タカ</t>
    </rPh>
    <rPh sb="323" eb="325">
      <t>スウチ</t>
    </rPh>
    <rPh sb="326" eb="327">
      <t>シメ</t>
    </rPh>
    <rPh sb="333" eb="335">
      <t>ロウスイ</t>
    </rPh>
    <rPh sb="366" eb="369">
      <t>コウリツセイ</t>
    </rPh>
    <rPh sb="370" eb="372">
      <t>コウジョウ</t>
    </rPh>
    <rPh sb="373" eb="37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</si>
</sst>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0.85</c:v>
                </c:pt>
                <c:pt idx="1">
                  <c:v>0.84</c:v>
                </c:pt>
                <c:pt idx="2">
                  <c:v>0.05</c:v>
                </c:pt>
                <c:pt idx="3">
                  <c:v>0.54</c:v>
                </c:pt>
                <c:pt idx="4">
                  <c:v>0.47</c:v>
                </c:pt>
              </c:numCache>
            </c:numRef>
          </c:val>
          <c:extLst xmlns:c16r2="http://schemas.microsoft.com/office/drawing/2015/06/chart">
            <c:ext xmlns:c16="http://schemas.microsoft.com/office/drawing/2014/chart" uri="{C3380CC4-5D6E-409C-BE32-E72D297353CC}">
              <c16:uniqueId val="{00000000-24B6-4C8C-987A-1350EA2CBD1D}"/>
            </c:ext>
          </c:extLst>
        </c:ser>
        <c:dLbls>
          <c:showLegendKey val="0"/>
          <c:showVal val="0"/>
          <c:showCatName val="0"/>
          <c:showSerName val="0"/>
          <c:showPercent val="0"/>
          <c:showBubbleSize val="0"/>
        </c:dLbls>
        <c:gapWidth val="150"/>
        <c:axId val="226400584"/>
        <c:axId val="22640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4B6-4C8C-987A-1350EA2CBD1D}"/>
            </c:ext>
          </c:extLst>
        </c:ser>
        <c:dLbls>
          <c:showLegendKey val="0"/>
          <c:showVal val="0"/>
          <c:showCatName val="0"/>
          <c:showSerName val="0"/>
          <c:showPercent val="0"/>
          <c:showBubbleSize val="0"/>
        </c:dLbls>
        <c:marker val="1"/>
        <c:smooth val="0"/>
        <c:axId val="226400584"/>
        <c:axId val="226400976"/>
      </c:lineChart>
      <c:dateAx>
        <c:axId val="226400584"/>
        <c:scaling>
          <c:orientation val="minMax"/>
        </c:scaling>
        <c:delete val="1"/>
        <c:axPos val="b"/>
        <c:numFmt formatCode="ge" sourceLinked="1"/>
        <c:majorTickMark val="none"/>
        <c:minorTickMark val="none"/>
        <c:tickLblPos val="none"/>
        <c:crossAx val="226400976"/>
        <c:crosses val="autoZero"/>
        <c:auto val="1"/>
        <c:lblOffset val="100"/>
        <c:baseTimeUnit val="years"/>
      </c:dateAx>
      <c:valAx>
        <c:axId val="22640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c:v>
                </c:pt>
                <c:pt idx="1">
                  <c:v>62.2</c:v>
                </c:pt>
                <c:pt idx="2">
                  <c:v>62.9</c:v>
                </c:pt>
                <c:pt idx="3">
                  <c:v>61.51</c:v>
                </c:pt>
                <c:pt idx="4">
                  <c:v>61.48</c:v>
                </c:pt>
              </c:numCache>
            </c:numRef>
          </c:val>
          <c:extLst xmlns:c16r2="http://schemas.microsoft.com/office/drawing/2015/06/chart">
            <c:ext xmlns:c16="http://schemas.microsoft.com/office/drawing/2014/chart" uri="{C3380CC4-5D6E-409C-BE32-E72D297353CC}">
              <c16:uniqueId val="{00000000-DEF6-456F-AE9D-61A34514183E}"/>
            </c:ext>
          </c:extLst>
        </c:ser>
        <c:dLbls>
          <c:showLegendKey val="0"/>
          <c:showVal val="0"/>
          <c:showCatName val="0"/>
          <c:showSerName val="0"/>
          <c:showPercent val="0"/>
          <c:showBubbleSize val="0"/>
        </c:dLbls>
        <c:gapWidth val="150"/>
        <c:axId val="402736056"/>
        <c:axId val="4027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DEF6-456F-AE9D-61A34514183E}"/>
            </c:ext>
          </c:extLst>
        </c:ser>
        <c:dLbls>
          <c:showLegendKey val="0"/>
          <c:showVal val="0"/>
          <c:showCatName val="0"/>
          <c:showSerName val="0"/>
          <c:showPercent val="0"/>
          <c:showBubbleSize val="0"/>
        </c:dLbls>
        <c:marker val="1"/>
        <c:smooth val="0"/>
        <c:axId val="402736056"/>
        <c:axId val="402736448"/>
      </c:lineChart>
      <c:dateAx>
        <c:axId val="402736056"/>
        <c:scaling>
          <c:orientation val="minMax"/>
        </c:scaling>
        <c:delete val="1"/>
        <c:axPos val="b"/>
        <c:numFmt formatCode="ge" sourceLinked="1"/>
        <c:majorTickMark val="none"/>
        <c:minorTickMark val="none"/>
        <c:tickLblPos val="none"/>
        <c:crossAx val="402736448"/>
        <c:crosses val="autoZero"/>
        <c:auto val="1"/>
        <c:lblOffset val="100"/>
        <c:baseTimeUnit val="years"/>
      </c:dateAx>
      <c:valAx>
        <c:axId val="402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3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91.83</c:v>
                </c:pt>
                <c:pt idx="1">
                  <c:v>91.27</c:v>
                </c:pt>
                <c:pt idx="2">
                  <c:v>90.98</c:v>
                </c:pt>
                <c:pt idx="3">
                  <c:v>93.06</c:v>
                </c:pt>
                <c:pt idx="4">
                  <c:v>91.93</c:v>
                </c:pt>
              </c:numCache>
            </c:numRef>
          </c:val>
          <c:extLst xmlns:c16r2="http://schemas.microsoft.com/office/drawing/2015/06/chart">
            <c:ext xmlns:c16="http://schemas.microsoft.com/office/drawing/2014/chart" uri="{C3380CC4-5D6E-409C-BE32-E72D297353CC}">
              <c16:uniqueId val="{00000000-B6AE-4F0A-BE5C-32F96EADA19F}"/>
            </c:ext>
          </c:extLst>
        </c:ser>
        <c:dLbls>
          <c:showLegendKey val="0"/>
          <c:showVal val="0"/>
          <c:showCatName val="0"/>
          <c:showSerName val="0"/>
          <c:showPercent val="0"/>
          <c:showBubbleSize val="0"/>
        </c:dLbls>
        <c:gapWidth val="150"/>
        <c:axId val="402737624"/>
        <c:axId val="4027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B6AE-4F0A-BE5C-32F96EADA19F}"/>
            </c:ext>
          </c:extLst>
        </c:ser>
        <c:dLbls>
          <c:showLegendKey val="0"/>
          <c:showVal val="0"/>
          <c:showCatName val="0"/>
          <c:showSerName val="0"/>
          <c:showPercent val="0"/>
          <c:showBubbleSize val="0"/>
        </c:dLbls>
        <c:marker val="1"/>
        <c:smooth val="0"/>
        <c:axId val="402737624"/>
        <c:axId val="402738016"/>
      </c:lineChart>
      <c:dateAx>
        <c:axId val="402737624"/>
        <c:scaling>
          <c:orientation val="minMax"/>
        </c:scaling>
        <c:delete val="1"/>
        <c:axPos val="b"/>
        <c:numFmt formatCode="ge" sourceLinked="1"/>
        <c:majorTickMark val="none"/>
        <c:minorTickMark val="none"/>
        <c:tickLblPos val="none"/>
        <c:crossAx val="402738016"/>
        <c:crosses val="autoZero"/>
        <c:auto val="1"/>
        <c:lblOffset val="100"/>
        <c:baseTimeUnit val="years"/>
      </c:dateAx>
      <c:valAx>
        <c:axId val="4027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3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120.56</c:v>
                </c:pt>
                <c:pt idx="1">
                  <c:v>129.13999999999999</c:v>
                </c:pt>
                <c:pt idx="2">
                  <c:v>124.22</c:v>
                </c:pt>
                <c:pt idx="3">
                  <c:v>129.09</c:v>
                </c:pt>
                <c:pt idx="4">
                  <c:v>122.25</c:v>
                </c:pt>
              </c:numCache>
            </c:numRef>
          </c:val>
          <c:extLst xmlns:c16r2="http://schemas.microsoft.com/office/drawing/2015/06/chart">
            <c:ext xmlns:c16="http://schemas.microsoft.com/office/drawing/2014/chart" uri="{C3380CC4-5D6E-409C-BE32-E72D297353CC}">
              <c16:uniqueId val="{00000000-81A1-44B2-AAD3-3960C0A57CA3}"/>
            </c:ext>
          </c:extLst>
        </c:ser>
        <c:dLbls>
          <c:showLegendKey val="0"/>
          <c:showVal val="0"/>
          <c:showCatName val="0"/>
          <c:showSerName val="0"/>
          <c:showPercent val="0"/>
          <c:showBubbleSize val="0"/>
        </c:dLbls>
        <c:gapWidth val="150"/>
        <c:axId val="402287216"/>
        <c:axId val="4022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81A1-44B2-AAD3-3960C0A57CA3}"/>
            </c:ext>
          </c:extLst>
        </c:ser>
        <c:dLbls>
          <c:showLegendKey val="0"/>
          <c:showVal val="0"/>
          <c:showCatName val="0"/>
          <c:showSerName val="0"/>
          <c:showPercent val="0"/>
          <c:showBubbleSize val="0"/>
        </c:dLbls>
        <c:marker val="1"/>
        <c:smooth val="0"/>
        <c:axId val="402287216"/>
        <c:axId val="402287608"/>
      </c:lineChart>
      <c:dateAx>
        <c:axId val="402287216"/>
        <c:scaling>
          <c:orientation val="minMax"/>
        </c:scaling>
        <c:delete val="1"/>
        <c:axPos val="b"/>
        <c:numFmt formatCode="ge" sourceLinked="1"/>
        <c:majorTickMark val="none"/>
        <c:minorTickMark val="none"/>
        <c:tickLblPos val="none"/>
        <c:crossAx val="402287608"/>
        <c:crosses val="autoZero"/>
        <c:auto val="1"/>
        <c:lblOffset val="100"/>
        <c:baseTimeUnit val="years"/>
      </c:dateAx>
      <c:valAx>
        <c:axId val="40228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28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41.32</c:v>
                </c:pt>
                <c:pt idx="1">
                  <c:v>42.07</c:v>
                </c:pt>
                <c:pt idx="2">
                  <c:v>43.3</c:v>
                </c:pt>
                <c:pt idx="3">
                  <c:v>44.59</c:v>
                </c:pt>
                <c:pt idx="4">
                  <c:v>45.6</c:v>
                </c:pt>
              </c:numCache>
            </c:numRef>
          </c:val>
          <c:extLst xmlns:c16r2="http://schemas.microsoft.com/office/drawing/2015/06/chart">
            <c:ext xmlns:c16="http://schemas.microsoft.com/office/drawing/2014/chart" uri="{C3380CC4-5D6E-409C-BE32-E72D297353CC}">
              <c16:uniqueId val="{00000000-3755-4ED1-8106-D806025CB06A}"/>
            </c:ext>
          </c:extLst>
        </c:ser>
        <c:dLbls>
          <c:showLegendKey val="0"/>
          <c:showVal val="0"/>
          <c:showCatName val="0"/>
          <c:showSerName val="0"/>
          <c:showPercent val="0"/>
          <c:showBubbleSize val="0"/>
        </c:dLbls>
        <c:gapWidth val="150"/>
        <c:axId val="402288784"/>
        <c:axId val="40228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3755-4ED1-8106-D806025CB06A}"/>
            </c:ext>
          </c:extLst>
        </c:ser>
        <c:dLbls>
          <c:showLegendKey val="0"/>
          <c:showVal val="0"/>
          <c:showCatName val="0"/>
          <c:showSerName val="0"/>
          <c:showPercent val="0"/>
          <c:showBubbleSize val="0"/>
        </c:dLbls>
        <c:marker val="1"/>
        <c:smooth val="0"/>
        <c:axId val="402288784"/>
        <c:axId val="402289176"/>
      </c:lineChart>
      <c:dateAx>
        <c:axId val="402288784"/>
        <c:scaling>
          <c:orientation val="minMax"/>
        </c:scaling>
        <c:delete val="1"/>
        <c:axPos val="b"/>
        <c:numFmt formatCode="ge" sourceLinked="1"/>
        <c:majorTickMark val="none"/>
        <c:minorTickMark val="none"/>
        <c:tickLblPos val="none"/>
        <c:crossAx val="402289176"/>
        <c:crosses val="autoZero"/>
        <c:auto val="1"/>
        <c:lblOffset val="100"/>
        <c:baseTimeUnit val="years"/>
      </c:dateAx>
      <c:valAx>
        <c:axId val="40228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8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20.12</c:v>
                </c:pt>
                <c:pt idx="1">
                  <c:v>21.69</c:v>
                </c:pt>
                <c:pt idx="2">
                  <c:v>23.79</c:v>
                </c:pt>
                <c:pt idx="3">
                  <c:v>20.28</c:v>
                </c:pt>
                <c:pt idx="4">
                  <c:v>21.73</c:v>
                </c:pt>
              </c:numCache>
            </c:numRef>
          </c:val>
          <c:extLst xmlns:c16r2="http://schemas.microsoft.com/office/drawing/2015/06/chart">
            <c:ext xmlns:c16="http://schemas.microsoft.com/office/drawing/2014/chart" uri="{C3380CC4-5D6E-409C-BE32-E72D297353CC}">
              <c16:uniqueId val="{00000000-588C-4D7F-9A06-65B79108CBC6}"/>
            </c:ext>
          </c:extLst>
        </c:ser>
        <c:dLbls>
          <c:showLegendKey val="0"/>
          <c:showVal val="0"/>
          <c:showCatName val="0"/>
          <c:showSerName val="0"/>
          <c:showPercent val="0"/>
          <c:showBubbleSize val="0"/>
        </c:dLbls>
        <c:gapWidth val="150"/>
        <c:axId val="402636384"/>
        <c:axId val="4026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88C-4D7F-9A06-65B79108CBC6}"/>
            </c:ext>
          </c:extLst>
        </c:ser>
        <c:dLbls>
          <c:showLegendKey val="0"/>
          <c:showVal val="0"/>
          <c:showCatName val="0"/>
          <c:showSerName val="0"/>
          <c:showPercent val="0"/>
          <c:showBubbleSize val="0"/>
        </c:dLbls>
        <c:marker val="1"/>
        <c:smooth val="0"/>
        <c:axId val="402636384"/>
        <c:axId val="402636776"/>
      </c:lineChart>
      <c:dateAx>
        <c:axId val="402636384"/>
        <c:scaling>
          <c:orientation val="minMax"/>
        </c:scaling>
        <c:delete val="1"/>
        <c:axPos val="b"/>
        <c:numFmt formatCode="ge" sourceLinked="1"/>
        <c:majorTickMark val="none"/>
        <c:minorTickMark val="none"/>
        <c:tickLblPos val="none"/>
        <c:crossAx val="402636776"/>
        <c:crosses val="autoZero"/>
        <c:auto val="1"/>
        <c:lblOffset val="100"/>
        <c:baseTimeUnit val="years"/>
      </c:dateAx>
      <c:valAx>
        <c:axId val="4026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D8-4B45-BE53-4475F3AFE367}"/>
            </c:ext>
          </c:extLst>
        </c:ser>
        <c:dLbls>
          <c:showLegendKey val="0"/>
          <c:showVal val="0"/>
          <c:showCatName val="0"/>
          <c:showSerName val="0"/>
          <c:showPercent val="0"/>
          <c:showBubbleSize val="0"/>
        </c:dLbls>
        <c:gapWidth val="150"/>
        <c:axId val="402638344"/>
        <c:axId val="4026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ADD8-4B45-BE53-4475F3AFE367}"/>
            </c:ext>
          </c:extLst>
        </c:ser>
        <c:dLbls>
          <c:showLegendKey val="0"/>
          <c:showVal val="0"/>
          <c:showCatName val="0"/>
          <c:showSerName val="0"/>
          <c:showPercent val="0"/>
          <c:showBubbleSize val="0"/>
        </c:dLbls>
        <c:marker val="1"/>
        <c:smooth val="0"/>
        <c:axId val="402638344"/>
        <c:axId val="402638736"/>
      </c:lineChart>
      <c:dateAx>
        <c:axId val="402638344"/>
        <c:scaling>
          <c:orientation val="minMax"/>
        </c:scaling>
        <c:delete val="1"/>
        <c:axPos val="b"/>
        <c:numFmt formatCode="ge" sourceLinked="1"/>
        <c:majorTickMark val="none"/>
        <c:minorTickMark val="none"/>
        <c:tickLblPos val="none"/>
        <c:crossAx val="402638736"/>
        <c:crosses val="autoZero"/>
        <c:auto val="1"/>
        <c:lblOffset val="100"/>
        <c:baseTimeUnit val="years"/>
      </c:dateAx>
      <c:valAx>
        <c:axId val="40263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63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3127.69</c:v>
                </c:pt>
                <c:pt idx="1">
                  <c:v>358.36</c:v>
                </c:pt>
                <c:pt idx="2">
                  <c:v>423.96</c:v>
                </c:pt>
                <c:pt idx="3">
                  <c:v>431.87</c:v>
                </c:pt>
                <c:pt idx="4">
                  <c:v>528.19000000000005</c:v>
                </c:pt>
              </c:numCache>
            </c:numRef>
          </c:val>
          <c:extLst xmlns:c16r2="http://schemas.microsoft.com/office/drawing/2015/06/chart">
            <c:ext xmlns:c16="http://schemas.microsoft.com/office/drawing/2014/chart" uri="{C3380CC4-5D6E-409C-BE32-E72D297353CC}">
              <c16:uniqueId val="{00000000-0165-4024-9B81-4D4ADBEA9F7F}"/>
            </c:ext>
          </c:extLst>
        </c:ser>
        <c:dLbls>
          <c:showLegendKey val="0"/>
          <c:showVal val="0"/>
          <c:showCatName val="0"/>
          <c:showSerName val="0"/>
          <c:showPercent val="0"/>
          <c:showBubbleSize val="0"/>
        </c:dLbls>
        <c:gapWidth val="150"/>
        <c:axId val="402351944"/>
        <c:axId val="40235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0165-4024-9B81-4D4ADBEA9F7F}"/>
            </c:ext>
          </c:extLst>
        </c:ser>
        <c:dLbls>
          <c:showLegendKey val="0"/>
          <c:showVal val="0"/>
          <c:showCatName val="0"/>
          <c:showSerName val="0"/>
          <c:showPercent val="0"/>
          <c:showBubbleSize val="0"/>
        </c:dLbls>
        <c:marker val="1"/>
        <c:smooth val="0"/>
        <c:axId val="402351944"/>
        <c:axId val="402352336"/>
      </c:lineChart>
      <c:dateAx>
        <c:axId val="402351944"/>
        <c:scaling>
          <c:orientation val="minMax"/>
        </c:scaling>
        <c:delete val="1"/>
        <c:axPos val="b"/>
        <c:numFmt formatCode="ge" sourceLinked="1"/>
        <c:majorTickMark val="none"/>
        <c:minorTickMark val="none"/>
        <c:tickLblPos val="none"/>
        <c:crossAx val="402352336"/>
        <c:crosses val="autoZero"/>
        <c:auto val="1"/>
        <c:lblOffset val="100"/>
        <c:baseTimeUnit val="years"/>
      </c:dateAx>
      <c:valAx>
        <c:axId val="40235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3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337.05</c:v>
                </c:pt>
                <c:pt idx="1">
                  <c:v>313.97000000000003</c:v>
                </c:pt>
                <c:pt idx="2">
                  <c:v>285.19</c:v>
                </c:pt>
                <c:pt idx="3">
                  <c:v>263.39999999999998</c:v>
                </c:pt>
                <c:pt idx="4">
                  <c:v>244.17</c:v>
                </c:pt>
              </c:numCache>
            </c:numRef>
          </c:val>
          <c:extLst xmlns:c16r2="http://schemas.microsoft.com/office/drawing/2015/06/chart">
            <c:ext xmlns:c16="http://schemas.microsoft.com/office/drawing/2014/chart" uri="{C3380CC4-5D6E-409C-BE32-E72D297353CC}">
              <c16:uniqueId val="{00000000-7841-4AB9-93DD-239E7E7F3BB5}"/>
            </c:ext>
          </c:extLst>
        </c:ser>
        <c:dLbls>
          <c:showLegendKey val="0"/>
          <c:showVal val="0"/>
          <c:showCatName val="0"/>
          <c:showSerName val="0"/>
          <c:showPercent val="0"/>
          <c:showBubbleSize val="0"/>
        </c:dLbls>
        <c:gapWidth val="150"/>
        <c:axId val="402637952"/>
        <c:axId val="40263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841-4AB9-93DD-239E7E7F3BB5}"/>
            </c:ext>
          </c:extLst>
        </c:ser>
        <c:dLbls>
          <c:showLegendKey val="0"/>
          <c:showVal val="0"/>
          <c:showCatName val="0"/>
          <c:showSerName val="0"/>
          <c:showPercent val="0"/>
          <c:showBubbleSize val="0"/>
        </c:dLbls>
        <c:marker val="1"/>
        <c:smooth val="0"/>
        <c:axId val="402637952"/>
        <c:axId val="402635992"/>
      </c:lineChart>
      <c:dateAx>
        <c:axId val="402637952"/>
        <c:scaling>
          <c:orientation val="minMax"/>
        </c:scaling>
        <c:delete val="1"/>
        <c:axPos val="b"/>
        <c:numFmt formatCode="ge" sourceLinked="1"/>
        <c:majorTickMark val="none"/>
        <c:minorTickMark val="none"/>
        <c:tickLblPos val="none"/>
        <c:crossAx val="402635992"/>
        <c:crosses val="autoZero"/>
        <c:auto val="1"/>
        <c:lblOffset val="100"/>
        <c:baseTimeUnit val="years"/>
      </c:dateAx>
      <c:valAx>
        <c:axId val="40263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115.41</c:v>
                </c:pt>
                <c:pt idx="1">
                  <c:v>123.9</c:v>
                </c:pt>
                <c:pt idx="2">
                  <c:v>119.09</c:v>
                </c:pt>
                <c:pt idx="3">
                  <c:v>124.29</c:v>
                </c:pt>
                <c:pt idx="4">
                  <c:v>116.06</c:v>
                </c:pt>
              </c:numCache>
            </c:numRef>
          </c:val>
          <c:extLst xmlns:c16r2="http://schemas.microsoft.com/office/drawing/2015/06/chart">
            <c:ext xmlns:c16="http://schemas.microsoft.com/office/drawing/2014/chart" uri="{C3380CC4-5D6E-409C-BE32-E72D297353CC}">
              <c16:uniqueId val="{00000000-62D2-4150-8D23-9CF7C731883A}"/>
            </c:ext>
          </c:extLst>
        </c:ser>
        <c:dLbls>
          <c:showLegendKey val="0"/>
          <c:showVal val="0"/>
          <c:showCatName val="0"/>
          <c:showSerName val="0"/>
          <c:showPercent val="0"/>
          <c:showBubbleSize val="0"/>
        </c:dLbls>
        <c:gapWidth val="150"/>
        <c:axId val="402353512"/>
        <c:axId val="4023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2D2-4150-8D23-9CF7C731883A}"/>
            </c:ext>
          </c:extLst>
        </c:ser>
        <c:dLbls>
          <c:showLegendKey val="0"/>
          <c:showVal val="0"/>
          <c:showCatName val="0"/>
          <c:showSerName val="0"/>
          <c:showPercent val="0"/>
          <c:showBubbleSize val="0"/>
        </c:dLbls>
        <c:marker val="1"/>
        <c:smooth val="0"/>
        <c:axId val="402353512"/>
        <c:axId val="402353904"/>
      </c:lineChart>
      <c:dateAx>
        <c:axId val="402353512"/>
        <c:scaling>
          <c:orientation val="minMax"/>
        </c:scaling>
        <c:delete val="1"/>
        <c:axPos val="b"/>
        <c:numFmt formatCode="ge" sourceLinked="1"/>
        <c:majorTickMark val="none"/>
        <c:minorTickMark val="none"/>
        <c:tickLblPos val="none"/>
        <c:crossAx val="402353904"/>
        <c:crosses val="autoZero"/>
        <c:auto val="1"/>
        <c:lblOffset val="100"/>
        <c:baseTimeUnit val="years"/>
      </c:dateAx>
      <c:valAx>
        <c:axId val="4023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5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113.98</c:v>
                </c:pt>
                <c:pt idx="1">
                  <c:v>106.44</c:v>
                </c:pt>
                <c:pt idx="2">
                  <c:v>110.05</c:v>
                </c:pt>
                <c:pt idx="3">
                  <c:v>105.43</c:v>
                </c:pt>
                <c:pt idx="4">
                  <c:v>113.09</c:v>
                </c:pt>
              </c:numCache>
            </c:numRef>
          </c:val>
          <c:extLst xmlns:c16r2="http://schemas.microsoft.com/office/drawing/2015/06/chart">
            <c:ext xmlns:c16="http://schemas.microsoft.com/office/drawing/2014/chart" uri="{C3380CC4-5D6E-409C-BE32-E72D297353CC}">
              <c16:uniqueId val="{00000000-620E-4EBB-8AA3-4E20DD463A4F}"/>
            </c:ext>
          </c:extLst>
        </c:ser>
        <c:dLbls>
          <c:showLegendKey val="0"/>
          <c:showVal val="0"/>
          <c:showCatName val="0"/>
          <c:showSerName val="0"/>
          <c:showPercent val="0"/>
          <c:showBubbleSize val="0"/>
        </c:dLbls>
        <c:gapWidth val="150"/>
        <c:axId val="402290352"/>
        <c:axId val="4027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20E-4EBB-8AA3-4E20DD463A4F}"/>
            </c:ext>
          </c:extLst>
        </c:ser>
        <c:dLbls>
          <c:showLegendKey val="0"/>
          <c:showVal val="0"/>
          <c:showCatName val="0"/>
          <c:showSerName val="0"/>
          <c:showPercent val="0"/>
          <c:showBubbleSize val="0"/>
        </c:dLbls>
        <c:marker val="1"/>
        <c:smooth val="0"/>
        <c:axId val="402290352"/>
        <c:axId val="402734880"/>
      </c:lineChart>
      <c:dateAx>
        <c:axId val="402290352"/>
        <c:scaling>
          <c:orientation val="minMax"/>
        </c:scaling>
        <c:delete val="1"/>
        <c:axPos val="b"/>
        <c:numFmt formatCode="ge" sourceLinked="1"/>
        <c:majorTickMark val="none"/>
        <c:minorTickMark val="none"/>
        <c:tickLblPos val="none"/>
        <c:crossAx val="402734880"/>
        <c:crosses val="autoZero"/>
        <c:auto val="1"/>
        <c:lblOffset val="100"/>
        <c:baseTimeUnit val="years"/>
      </c:dateAx>
      <c:valAx>
        <c:axId val="4027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北島町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23152</v>
      </c>
      <c r="AM8" s="59"/>
      <c r="AN8" s="59"/>
      <c r="AO8" s="59"/>
      <c r="AP8" s="59"/>
      <c r="AQ8" s="59"/>
      <c r="AR8" s="59"/>
      <c r="AS8" s="59"/>
      <c r="AT8" s="50">
        <f>データ!$S$6</f>
        <v>8.74</v>
      </c>
      <c r="AU8" s="51"/>
      <c r="AV8" s="51"/>
      <c r="AW8" s="51"/>
      <c r="AX8" s="51"/>
      <c r="AY8" s="51"/>
      <c r="AZ8" s="51"/>
      <c r="BA8" s="51"/>
      <c r="BB8" s="52">
        <f>データ!$T$6</f>
        <v>2648.97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78.31</v>
      </c>
      <c r="J10" s="51"/>
      <c r="K10" s="51"/>
      <c r="L10" s="51"/>
      <c r="M10" s="51"/>
      <c r="N10" s="51"/>
      <c r="O10" s="62"/>
      <c r="P10" s="52">
        <f>データ!$P$6</f>
        <v>100</v>
      </c>
      <c r="Q10" s="52"/>
      <c r="R10" s="52"/>
      <c r="S10" s="52"/>
      <c r="T10" s="52"/>
      <c r="U10" s="52"/>
      <c r="V10" s="52"/>
      <c r="W10" s="59">
        <f>データ!$Q$6</f>
        <v>2400</v>
      </c>
      <c r="X10" s="59"/>
      <c r="Y10" s="59"/>
      <c r="Z10" s="59"/>
      <c r="AA10" s="59"/>
      <c r="AB10" s="59"/>
      <c r="AC10" s="59"/>
      <c r="AD10" s="2"/>
      <c r="AE10" s="2"/>
      <c r="AF10" s="2"/>
      <c r="AG10" s="2"/>
      <c r="AH10" s="4"/>
      <c r="AI10" s="4"/>
      <c r="AJ10" s="4"/>
      <c r="AK10" s="4"/>
      <c r="AL10" s="59">
        <f>データ!$U$6</f>
        <v>23068</v>
      </c>
      <c r="AM10" s="59"/>
      <c r="AN10" s="59"/>
      <c r="AO10" s="59"/>
      <c r="AP10" s="59"/>
      <c r="AQ10" s="59"/>
      <c r="AR10" s="59"/>
      <c r="AS10" s="59"/>
      <c r="AT10" s="50">
        <f>データ!$V$6</f>
        <v>8.74</v>
      </c>
      <c r="AU10" s="51"/>
      <c r="AV10" s="51"/>
      <c r="AW10" s="51"/>
      <c r="AX10" s="51"/>
      <c r="AY10" s="51"/>
      <c r="AZ10" s="51"/>
      <c r="BA10" s="51"/>
      <c r="BB10" s="52">
        <f>データ!$W$6</f>
        <v>2639.36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b1X7pXc6o55v9uXpkVviuKmJYrVA7Ztdol30ebM9hq88ju5GllArMMnl31oy2h2z2UbZXgEchVhsRwIxLfVhA==" saltValue="vK0VEkIW8NVKbH2RWy3CA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364029</v>
      </c>
      <c r="D6" s="33">
        <f t="shared" si="3"/>
        <v>46</v>
      </c>
      <c r="E6" s="33">
        <f t="shared" si="3"/>
        <v>1</v>
      </c>
      <c r="F6" s="33">
        <f t="shared" si="3"/>
        <v>0</v>
      </c>
      <c r="G6" s="33">
        <f t="shared" si="3"/>
        <v>1</v>
      </c>
      <c r="H6" s="33" t="str">
        <f t="shared" si="3"/>
        <v>徳島県　北島町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78.31</v>
      </c>
      <c r="P6" s="34">
        <f t="shared" si="3"/>
        <v>100</v>
      </c>
      <c r="Q6" s="34">
        <f t="shared" si="3"/>
        <v>2400</v>
      </c>
      <c r="R6" s="34">
        <f t="shared" si="3"/>
        <v>23152</v>
      </c>
      <c r="S6" s="34">
        <f t="shared" si="3"/>
        <v>8.74</v>
      </c>
      <c r="T6" s="34">
        <f t="shared" si="3"/>
        <v>2648.97</v>
      </c>
      <c r="U6" s="34">
        <f t="shared" si="3"/>
        <v>23068</v>
      </c>
      <c r="V6" s="34">
        <f t="shared" si="3"/>
        <v>8.74</v>
      </c>
      <c r="W6" s="34">
        <f t="shared" si="3"/>
        <v>2639.36</v>
      </c>
      <c r="X6" s="35">
        <f>IF(X7="",NA(),X7)</f>
        <v>120.56</v>
      </c>
      <c r="Y6" s="35">
        <f t="shared" ref="Y6:AG6" si="4">IF(Y7="",NA(),Y7)</f>
        <v>129.13999999999999</v>
      </c>
      <c r="Z6" s="35">
        <f t="shared" si="4"/>
        <v>124.22</v>
      </c>
      <c r="AA6" s="35">
        <f t="shared" si="4"/>
        <v>129.09</v>
      </c>
      <c r="AB6" s="35">
        <f t="shared" si="4"/>
        <v>122.25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3127.69</v>
      </c>
      <c r="AU6" s="35">
        <f t="shared" ref="AU6:BC6" si="6">IF(AU7="",NA(),AU7)</f>
        <v>358.36</v>
      </c>
      <c r="AV6" s="35">
        <f t="shared" si="6"/>
        <v>423.96</v>
      </c>
      <c r="AW6" s="35">
        <f t="shared" si="6"/>
        <v>431.87</v>
      </c>
      <c r="AX6" s="35">
        <f t="shared" si="6"/>
        <v>528.19000000000005</v>
      </c>
      <c r="AY6" s="35">
        <f t="shared" si="6"/>
        <v>963.24</v>
      </c>
      <c r="AZ6" s="35">
        <f t="shared" si="6"/>
        <v>381.53</v>
      </c>
      <c r="BA6" s="35">
        <f t="shared" si="6"/>
        <v>391.54</v>
      </c>
      <c r="BB6" s="35">
        <f t="shared" si="6"/>
        <v>384.34</v>
      </c>
      <c r="BC6" s="35">
        <f t="shared" si="6"/>
        <v>359.47</v>
      </c>
      <c r="BD6" s="34" t="str">
        <f>IF(BD7="","",IF(BD7="-","【-】","【"&amp;SUBSTITUTE(TEXT(BD7,"#,##0.00"),"-","△")&amp;"】"))</f>
        <v>【264.34】</v>
      </c>
      <c r="BE6" s="35">
        <f>IF(BE7="",NA(),BE7)</f>
        <v>337.05</v>
      </c>
      <c r="BF6" s="35">
        <f t="shared" ref="BF6:BN6" si="7">IF(BF7="",NA(),BF7)</f>
        <v>313.97000000000003</v>
      </c>
      <c r="BG6" s="35">
        <f t="shared" si="7"/>
        <v>285.19</v>
      </c>
      <c r="BH6" s="35">
        <f t="shared" si="7"/>
        <v>263.39999999999998</v>
      </c>
      <c r="BI6" s="35">
        <f t="shared" si="7"/>
        <v>244.17</v>
      </c>
      <c r="BJ6" s="35">
        <f t="shared" si="7"/>
        <v>400.38</v>
      </c>
      <c r="BK6" s="35">
        <f t="shared" si="7"/>
        <v>393.27</v>
      </c>
      <c r="BL6" s="35">
        <f t="shared" si="7"/>
        <v>386.97</v>
      </c>
      <c r="BM6" s="35">
        <f t="shared" si="7"/>
        <v>380.58</v>
      </c>
      <c r="BN6" s="35">
        <f t="shared" si="7"/>
        <v>401.79</v>
      </c>
      <c r="BO6" s="34" t="str">
        <f>IF(BO7="","",IF(BO7="-","【-】","【"&amp;SUBSTITUTE(TEXT(BO7,"#,##0.00"),"-","△")&amp;"】"))</f>
        <v>【274.27】</v>
      </c>
      <c r="BP6" s="35">
        <f>IF(BP7="",NA(),BP7)</f>
        <v>115.41</v>
      </c>
      <c r="BQ6" s="35">
        <f t="shared" ref="BQ6:BY6" si="8">IF(BQ7="",NA(),BQ7)</f>
        <v>123.9</v>
      </c>
      <c r="BR6" s="35">
        <f t="shared" si="8"/>
        <v>119.09</v>
      </c>
      <c r="BS6" s="35">
        <f t="shared" si="8"/>
        <v>124.29</v>
      </c>
      <c r="BT6" s="35">
        <f t="shared" si="8"/>
        <v>116.06</v>
      </c>
      <c r="BU6" s="35">
        <f t="shared" si="8"/>
        <v>96.56</v>
      </c>
      <c r="BV6" s="35">
        <f t="shared" si="8"/>
        <v>100.47</v>
      </c>
      <c r="BW6" s="35">
        <f t="shared" si="8"/>
        <v>101.72</v>
      </c>
      <c r="BX6" s="35">
        <f t="shared" si="8"/>
        <v>102.38</v>
      </c>
      <c r="BY6" s="35">
        <f t="shared" si="8"/>
        <v>100.12</v>
      </c>
      <c r="BZ6" s="34" t="str">
        <f>IF(BZ7="","",IF(BZ7="-","【-】","【"&amp;SUBSTITUTE(TEXT(BZ7,"#,##0.00"),"-","△")&amp;"】"))</f>
        <v>【104.36】</v>
      </c>
      <c r="CA6" s="35">
        <f>IF(CA7="",NA(),CA7)</f>
        <v>113.98</v>
      </c>
      <c r="CB6" s="35">
        <f t="shared" ref="CB6:CJ6" si="9">IF(CB7="",NA(),CB7)</f>
        <v>106.44</v>
      </c>
      <c r="CC6" s="35">
        <f t="shared" si="9"/>
        <v>110.05</v>
      </c>
      <c r="CD6" s="35">
        <f t="shared" si="9"/>
        <v>105.43</v>
      </c>
      <c r="CE6" s="35">
        <f t="shared" si="9"/>
        <v>113.09</v>
      </c>
      <c r="CF6" s="35">
        <f t="shared" si="9"/>
        <v>177.14</v>
      </c>
      <c r="CG6" s="35">
        <f t="shared" si="9"/>
        <v>169.82</v>
      </c>
      <c r="CH6" s="35">
        <f t="shared" si="9"/>
        <v>168.2</v>
      </c>
      <c r="CI6" s="35">
        <f t="shared" si="9"/>
        <v>168.67</v>
      </c>
      <c r="CJ6" s="35">
        <f t="shared" si="9"/>
        <v>174.97</v>
      </c>
      <c r="CK6" s="34" t="str">
        <f>IF(CK7="","",IF(CK7="-","【-】","【"&amp;SUBSTITUTE(TEXT(CK7,"#,##0.00"),"-","△")&amp;"】"))</f>
        <v>【165.71】</v>
      </c>
      <c r="CL6" s="35">
        <f>IF(CL7="",NA(),CL7)</f>
        <v>62.6</v>
      </c>
      <c r="CM6" s="35">
        <f t="shared" ref="CM6:CU6" si="10">IF(CM7="",NA(),CM7)</f>
        <v>62.2</v>
      </c>
      <c r="CN6" s="35">
        <f t="shared" si="10"/>
        <v>62.9</v>
      </c>
      <c r="CO6" s="35">
        <f t="shared" si="10"/>
        <v>61.51</v>
      </c>
      <c r="CP6" s="35">
        <f t="shared" si="10"/>
        <v>61.48</v>
      </c>
      <c r="CQ6" s="35">
        <f t="shared" si="10"/>
        <v>55.64</v>
      </c>
      <c r="CR6" s="35">
        <f t="shared" si="10"/>
        <v>55.13</v>
      </c>
      <c r="CS6" s="35">
        <f t="shared" si="10"/>
        <v>54.77</v>
      </c>
      <c r="CT6" s="35">
        <f t="shared" si="10"/>
        <v>54.92</v>
      </c>
      <c r="CU6" s="35">
        <f t="shared" si="10"/>
        <v>55.63</v>
      </c>
      <c r="CV6" s="34" t="str">
        <f>IF(CV7="","",IF(CV7="-","【-】","【"&amp;SUBSTITUTE(TEXT(CV7,"#,##0.00"),"-","△")&amp;"】"))</f>
        <v>【60.41】</v>
      </c>
      <c r="CW6" s="35">
        <f>IF(CW7="",NA(),CW7)</f>
        <v>91.83</v>
      </c>
      <c r="CX6" s="35">
        <f t="shared" ref="CX6:DF6" si="11">IF(CX7="",NA(),CX7)</f>
        <v>91.27</v>
      </c>
      <c r="CY6" s="35">
        <f t="shared" si="11"/>
        <v>90.98</v>
      </c>
      <c r="CZ6" s="35">
        <f t="shared" si="11"/>
        <v>93.06</v>
      </c>
      <c r="DA6" s="35">
        <f t="shared" si="11"/>
        <v>91.93</v>
      </c>
      <c r="DB6" s="35">
        <f t="shared" si="11"/>
        <v>83.09</v>
      </c>
      <c r="DC6" s="35">
        <f t="shared" si="11"/>
        <v>83</v>
      </c>
      <c r="DD6" s="35">
        <f t="shared" si="11"/>
        <v>82.89</v>
      </c>
      <c r="DE6" s="35">
        <f t="shared" si="11"/>
        <v>82.66</v>
      </c>
      <c r="DF6" s="35">
        <f t="shared" si="11"/>
        <v>82.04</v>
      </c>
      <c r="DG6" s="34" t="str">
        <f>IF(DG7="","",IF(DG7="-","【-】","【"&amp;SUBSTITUTE(TEXT(DG7,"#,##0.00"),"-","△")&amp;"】"))</f>
        <v>【89.93】</v>
      </c>
      <c r="DH6" s="35">
        <f>IF(DH7="",NA(),DH7)</f>
        <v>41.32</v>
      </c>
      <c r="DI6" s="35">
        <f t="shared" ref="DI6:DQ6" si="12">IF(DI7="",NA(),DI7)</f>
        <v>42.07</v>
      </c>
      <c r="DJ6" s="35">
        <f t="shared" si="12"/>
        <v>43.3</v>
      </c>
      <c r="DK6" s="35">
        <f t="shared" si="12"/>
        <v>44.59</v>
      </c>
      <c r="DL6" s="35">
        <f t="shared" si="12"/>
        <v>45.6</v>
      </c>
      <c r="DM6" s="35">
        <f t="shared" si="12"/>
        <v>39.06</v>
      </c>
      <c r="DN6" s="35">
        <f t="shared" si="12"/>
        <v>46.66</v>
      </c>
      <c r="DO6" s="35">
        <f t="shared" si="12"/>
        <v>47.46</v>
      </c>
      <c r="DP6" s="35">
        <f t="shared" si="12"/>
        <v>48.49</v>
      </c>
      <c r="DQ6" s="35">
        <f t="shared" si="12"/>
        <v>48.05</v>
      </c>
      <c r="DR6" s="34" t="str">
        <f>IF(DR7="","",IF(DR7="-","【-】","【"&amp;SUBSTITUTE(TEXT(DR7,"#,##0.00"),"-","△")&amp;"】"))</f>
        <v>【48.12】</v>
      </c>
      <c r="DS6" s="35">
        <f>IF(DS7="",NA(),DS7)</f>
        <v>20.12</v>
      </c>
      <c r="DT6" s="35">
        <f t="shared" ref="DT6:EB6" si="13">IF(DT7="",NA(),DT7)</f>
        <v>21.69</v>
      </c>
      <c r="DU6" s="35">
        <f t="shared" si="13"/>
        <v>23.79</v>
      </c>
      <c r="DV6" s="35">
        <f t="shared" si="13"/>
        <v>20.28</v>
      </c>
      <c r="DW6" s="35">
        <f t="shared" si="13"/>
        <v>21.73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0.85</v>
      </c>
      <c r="EE6" s="35">
        <f t="shared" ref="EE6:EM6" si="14">IF(EE7="",NA(),EE7)</f>
        <v>0.84</v>
      </c>
      <c r="EF6" s="35">
        <f t="shared" si="14"/>
        <v>0.05</v>
      </c>
      <c r="EG6" s="35">
        <f t="shared" si="14"/>
        <v>0.54</v>
      </c>
      <c r="EH6" s="35">
        <f t="shared" si="14"/>
        <v>0.47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364029</v>
      </c>
      <c r="D7" s="37">
        <v>46</v>
      </c>
      <c r="E7" s="37">
        <v>1</v>
      </c>
      <c r="F7" s="37">
        <v>0</v>
      </c>
      <c r="G7" s="37">
        <v>1</v>
      </c>
      <c r="H7" s="37" t="s">
        <v>105</v>
      </c>
      <c r="I7" s="37" t="s">
        <v>106</v>
      </c>
      <c r="J7" s="37" t="s">
        <v>107</v>
      </c>
      <c r="K7" s="37" t="s">
        <v>108</v>
      </c>
      <c r="L7" s="37" t="s">
        <v>109</v>
      </c>
      <c r="M7" s="37" t="s">
        <v>110</v>
      </c>
      <c r="N7" s="38" t="s">
        <v>111</v>
      </c>
      <c r="O7" s="38">
        <v>78.31</v>
      </c>
      <c r="P7" s="38">
        <v>100</v>
      </c>
      <c r="Q7" s="38">
        <v>2400</v>
      </c>
      <c r="R7" s="38">
        <v>23152</v>
      </c>
      <c r="S7" s="38">
        <v>8.74</v>
      </c>
      <c r="T7" s="38">
        <v>2648.97</v>
      </c>
      <c r="U7" s="38">
        <v>23068</v>
      </c>
      <c r="V7" s="38">
        <v>8.74</v>
      </c>
      <c r="W7" s="38">
        <v>2639.36</v>
      </c>
      <c r="X7" s="38">
        <v>120.56</v>
      </c>
      <c r="Y7" s="38">
        <v>129.13999999999999</v>
      </c>
      <c r="Z7" s="38">
        <v>124.22</v>
      </c>
      <c r="AA7" s="38">
        <v>129.09</v>
      </c>
      <c r="AB7" s="38">
        <v>122.25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3127.69</v>
      </c>
      <c r="AU7" s="38">
        <v>358.36</v>
      </c>
      <c r="AV7" s="38">
        <v>423.96</v>
      </c>
      <c r="AW7" s="38">
        <v>431.87</v>
      </c>
      <c r="AX7" s="38">
        <v>528.19000000000005</v>
      </c>
      <c r="AY7" s="38">
        <v>963.24</v>
      </c>
      <c r="AZ7" s="38">
        <v>381.53</v>
      </c>
      <c r="BA7" s="38">
        <v>391.54</v>
      </c>
      <c r="BB7" s="38">
        <v>384.34</v>
      </c>
      <c r="BC7" s="38">
        <v>359.47</v>
      </c>
      <c r="BD7" s="38">
        <v>264.33999999999997</v>
      </c>
      <c r="BE7" s="38">
        <v>337.05</v>
      </c>
      <c r="BF7" s="38">
        <v>313.97000000000003</v>
      </c>
      <c r="BG7" s="38">
        <v>285.19</v>
      </c>
      <c r="BH7" s="38">
        <v>263.39999999999998</v>
      </c>
      <c r="BI7" s="38">
        <v>244.17</v>
      </c>
      <c r="BJ7" s="38">
        <v>400.38</v>
      </c>
      <c r="BK7" s="38">
        <v>393.27</v>
      </c>
      <c r="BL7" s="38">
        <v>386.97</v>
      </c>
      <c r="BM7" s="38">
        <v>380.58</v>
      </c>
      <c r="BN7" s="38">
        <v>401.79</v>
      </c>
      <c r="BO7" s="38">
        <v>274.27</v>
      </c>
      <c r="BP7" s="38">
        <v>115.41</v>
      </c>
      <c r="BQ7" s="38">
        <v>123.9</v>
      </c>
      <c r="BR7" s="38">
        <v>119.09</v>
      </c>
      <c r="BS7" s="38">
        <v>124.29</v>
      </c>
      <c r="BT7" s="38">
        <v>116.06</v>
      </c>
      <c r="BU7" s="38">
        <v>96.56</v>
      </c>
      <c r="BV7" s="38">
        <v>100.47</v>
      </c>
      <c r="BW7" s="38">
        <v>101.72</v>
      </c>
      <c r="BX7" s="38">
        <v>102.38</v>
      </c>
      <c r="BY7" s="38">
        <v>100.12</v>
      </c>
      <c r="BZ7" s="38">
        <v>104.36</v>
      </c>
      <c r="CA7" s="38">
        <v>113.98</v>
      </c>
      <c r="CB7" s="38">
        <v>106.44</v>
      </c>
      <c r="CC7" s="38">
        <v>110.05</v>
      </c>
      <c r="CD7" s="38">
        <v>105.43</v>
      </c>
      <c r="CE7" s="38">
        <v>113.09</v>
      </c>
      <c r="CF7" s="38">
        <v>177.14</v>
      </c>
      <c r="CG7" s="38">
        <v>169.82</v>
      </c>
      <c r="CH7" s="38">
        <v>168.2</v>
      </c>
      <c r="CI7" s="38">
        <v>168.67</v>
      </c>
      <c r="CJ7" s="38">
        <v>174.97</v>
      </c>
      <c r="CK7" s="38">
        <v>165.71</v>
      </c>
      <c r="CL7" s="38">
        <v>62.6</v>
      </c>
      <c r="CM7" s="38">
        <v>62.2</v>
      </c>
      <c r="CN7" s="38">
        <v>62.9</v>
      </c>
      <c r="CO7" s="38">
        <v>61.51</v>
      </c>
      <c r="CP7" s="38">
        <v>61.48</v>
      </c>
      <c r="CQ7" s="38">
        <v>55.64</v>
      </c>
      <c r="CR7" s="38">
        <v>55.13</v>
      </c>
      <c r="CS7" s="38">
        <v>54.77</v>
      </c>
      <c r="CT7" s="38">
        <v>54.92</v>
      </c>
      <c r="CU7" s="38">
        <v>55.63</v>
      </c>
      <c r="CV7" s="38">
        <v>60.41</v>
      </c>
      <c r="CW7" s="38">
        <v>91.83</v>
      </c>
      <c r="CX7" s="38">
        <v>91.27</v>
      </c>
      <c r="CY7" s="38">
        <v>90.98</v>
      </c>
      <c r="CZ7" s="38">
        <v>93.06</v>
      </c>
      <c r="DA7" s="38">
        <v>91.93</v>
      </c>
      <c r="DB7" s="38">
        <v>83.09</v>
      </c>
      <c r="DC7" s="38">
        <v>83</v>
      </c>
      <c r="DD7" s="38">
        <v>82.89</v>
      </c>
      <c r="DE7" s="38">
        <v>82.66</v>
      </c>
      <c r="DF7" s="38">
        <v>82.04</v>
      </c>
      <c r="DG7" s="38">
        <v>89.93</v>
      </c>
      <c r="DH7" s="38">
        <v>41.32</v>
      </c>
      <c r="DI7" s="38">
        <v>42.07</v>
      </c>
      <c r="DJ7" s="38">
        <v>43.3</v>
      </c>
      <c r="DK7" s="38">
        <v>44.59</v>
      </c>
      <c r="DL7" s="38">
        <v>45.6</v>
      </c>
      <c r="DM7" s="38">
        <v>39.06</v>
      </c>
      <c r="DN7" s="38">
        <v>46.66</v>
      </c>
      <c r="DO7" s="38">
        <v>47.46</v>
      </c>
      <c r="DP7" s="38">
        <v>48.49</v>
      </c>
      <c r="DQ7" s="38">
        <v>48.05</v>
      </c>
      <c r="DR7" s="38">
        <v>48.12</v>
      </c>
      <c r="DS7" s="38">
        <v>20.12</v>
      </c>
      <c r="DT7" s="38">
        <v>21.69</v>
      </c>
      <c r="DU7" s="38">
        <v>23.79</v>
      </c>
      <c r="DV7" s="38">
        <v>20.28</v>
      </c>
      <c r="DW7" s="38">
        <v>21.73</v>
      </c>
      <c r="DX7" s="38">
        <v>8.8699999999999992</v>
      </c>
      <c r="DY7" s="38">
        <v>9.85</v>
      </c>
      <c r="DZ7" s="38">
        <v>9.7100000000000009</v>
      </c>
      <c r="EA7" s="38">
        <v>12.79</v>
      </c>
      <c r="EB7" s="38">
        <v>13.39</v>
      </c>
      <c r="EC7" s="38">
        <v>15.89</v>
      </c>
      <c r="ED7" s="38">
        <v>0.85</v>
      </c>
      <c r="EE7" s="38">
        <v>0.84</v>
      </c>
      <c r="EF7" s="38">
        <v>0.05</v>
      </c>
      <c r="EG7" s="38">
        <v>0.54</v>
      </c>
      <c r="EH7" s="38">
        <v>0.47</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2019-01-30T07:11:42Z</cp:lastPrinted>
  <dcterms:created xsi:type="dcterms:W3CDTF">2018-12-03T08:36:51Z</dcterms:created>
  <dcterms:modified xsi:type="dcterms:W3CDTF">2019-01-30T11:20:28Z</dcterms:modified>
  <cp:category/>
</cp:coreProperties>
</file>