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17159\Desktop\経営比較分析表（Ｈ29決算）\01徳島市\"/>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B8" i="4"/>
  <c r="AT8" i="4"/>
  <c r="AL8" i="4"/>
  <c r="W8" i="4"/>
  <c r="P8" i="4"/>
  <c r="I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<sst xmlns="http://schemas.openxmlformats.org/spreadsheetml/2006/main" count="232" uniqueCount="119">
  <si>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</si>
  <si>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</si>
  <si>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</si>
  <si>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</si>
  <si>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</si>
  <si>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</si>
  <si>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</si>
  <si>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</si>
  <si>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</si>
  <si>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</si>
  <si>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</si>
  <si>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</si>
  <si>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</si>
  <si>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</si>
  <si>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</si>
  <si>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</si>
  <si>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</si>
  <si>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</si>
  <si>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</si>
  <si>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</si>
  <si>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</si>
  <si>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</si>
  <si>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</si>
  <si>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</si>
  <si>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</si>
  <si>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</si>
  <si>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</si>
  <si>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</si>
  <si>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</si>
  <si>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</si>
  <si>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</si>
  <si>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</si>
  <si>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</si>
  <si>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</si>
  <si>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</si>
  <si>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</si>
  <si>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</si>
  <si>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</si>
  <si>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</si>
  <si>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</si>
  <si>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</si>
  <si>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</si>
  <si>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</si>
  <si>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</si>
  <si>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</si>
  <si>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</si>
  <si>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</si>
  <si>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</si>
  <si>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</si>
  <si>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</si>
  <si>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</si>
  <si>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</si>
  <si>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</si>
  <si>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</si>
  <si>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</si>
  <si>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</si>
  <si>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</si>
  <si>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</si>
  <si>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</si>
  <si>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</si>
  <si>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</si>
  <si>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</si>
  <si>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</si>
  <si>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</si>
  <si>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</si>
  <si>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</si>
  <si>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</si>
  <si>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</si>
  <si>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</si>
  <si>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</si>
  <si>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</si>
  <si>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</si>
  <si>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</si>
  <si>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</si>
  <si>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</si>
  <si>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</si>
  <si>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</si>
  <si>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</si>
  <si>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</si>
  <si>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</si>
  <si>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</si>
  <si>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</si>
  <si>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</si>
  <si>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</si>
  <si>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</si>
  <si>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</si>
  <si>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</si>
  <si>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</si>
  <si>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</si>
  <si>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</si>
  <si>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</si>
  <si>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</si>
  <si>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</si>
  <si>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</si>
  <si>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</si>
  <si>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</si>
  <si>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</si>
  <si>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</si>
  <si>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</si>
  <si>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</si>
  <si>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</si>
  <si>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</si>
  <si>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</si>
  <si>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</si>
  <si>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</si>
  <si>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</si>
  <si>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</si>
  <si>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</si>
  <si>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</si>
  <si>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</si>
  <si>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</si>
  <si>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</si>
  <si>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</si>
  <si>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</si>
  <si>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</si>
  <si>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</si>
  <si>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①経常収支比率、②累積欠損金比率、③流動比率、⑤料金回収率、⑥給水原価について、平成26年度以降、数値が大きく変動しているのは、会計基準の見直しによるものです。
経営の健全性について
　①経常収支比率は100％を上回り、類似団体平均値より4％以上高い値であり、②累積欠損金比率は０％、短期の支払能力を示す③流動比率も類似団体平均値と同程度となっていることから、経営の健全性は類似団体より高いといえます。
　しかし企業債残高の規模を表す④企業債残高対給水収益比率については、新規借入を抑制しているため減少しているものの、類似団体平均と比較すると依然として高い数値となっています。
経営の効率性について
　費用と給水収益の関係については、料金水準の適切性を表す⑤料金回収率は100％を超えており、適切に水道料金で費用が回収できており、有収水量1立方メートル当たりどれだけの費用がかかっているのかを表す⑥給水原価は類似団体平均値より低くなっていることから、効率性は類似団体よりも高いと考えています。
　施設の効率性については、施設の稼働が収益につながっているかを判断する⑧有収率については、類似団体平均と比較し高い状態を維持しているものの、⑦施設利用率は、類似団体平均値より10％程度低い状態が継続しています。
</t>
    <phoneticPr fontId="4"/>
  </si>
  <si>
    <t>　管路経年化率と関係性の高い③管路更新率については、減少傾向が継続しており平成28年度以降は、類似団体平均を下回る低い数値となっていますが、管路の老朽化の度合いを示す②管路経年化率は類似団体平均と比較すると２％程度良好な数値となっています。
　施設全体の老朽化の度合いを示す①有形固定資産減価償却率についても類似団体平均と比較すると良好な数値となっていますが、老朽度を示す値が上昇を続けており施設、管路ともに老朽化が進んでいると言えます。</t>
    <phoneticPr fontId="4"/>
  </si>
  <si>
    <t>　平成22年４月に料金改定を行って以降、一定の収益が確保でき経営の健全性は比較的確保されているものの、
・「企業債残高対給水収益比率」が類似団体と比較して非常に高い状況となっている
・水需要の減少により「施設利用率」が低下している
・老朽化に関する指標が悪化傾向なっているなどの課題を抱えています。
　これらの課題に対応するため、平成30年度策定の経営戦略において
・水需要予測に基づく適正規模・能力を考慮した施設整備による効率性の向上
・効果的・効率的な投資による施設の耐震化
・施設の更新費用の抑制・平準化を図るため、補修・補強等による長寿命化対策等を考慮した投資計画と、その裏付けとなる財政計画について検討を行いました。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</si>
</sst>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1.07</c:v>
                </c:pt>
                <c:pt idx="1">
                  <c:v>0.94</c:v>
                </c:pt>
                <c:pt idx="2">
                  <c:v>0.76</c:v>
                </c:pt>
                <c:pt idx="3">
                  <c:v>0.65</c:v>
                </c:pt>
                <c:pt idx="4">
                  <c:v>0.44</c:v>
                </c:pt>
              </c:numCache>
            </c:numRef>
          </c:val>
          <c:extLst xmlns:c16r2="http://schemas.microsoft.com/office/drawing/2015/06/chart">
            <c:ext xmlns:c16="http://schemas.microsoft.com/office/drawing/2014/chart" uri="{C3380CC4-5D6E-409C-BE32-E72D297353CC}">
              <c16:uniqueId val="{00000000-BA77-4EAD-8469-2AA5F393BA9E}"/>
            </c:ext>
          </c:extLst>
        </c:ser>
        <c:dLbls>
          <c:showLegendKey val="0"/>
          <c:showVal val="0"/>
          <c:showCatName val="0"/>
          <c:showSerName val="0"/>
          <c:showPercent val="0"/>
          <c:showBubbleSize val="0"/>
        </c:dLbls>
        <c:gapWidth val="150"/>
        <c:axId val="727821984"/>
        <c:axId val="72782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BA77-4EAD-8469-2AA5F393BA9E}"/>
            </c:ext>
          </c:extLst>
        </c:ser>
        <c:dLbls>
          <c:showLegendKey val="0"/>
          <c:showVal val="0"/>
          <c:showCatName val="0"/>
          <c:showSerName val="0"/>
          <c:showPercent val="0"/>
          <c:showBubbleSize val="0"/>
        </c:dLbls>
        <c:marker val="1"/>
        <c:smooth val="0"/>
        <c:axId val="727821984"/>
        <c:axId val="727822528"/>
      </c:lineChart>
      <c:dateAx>
        <c:axId val="727821984"/>
        <c:scaling>
          <c:orientation val="minMax"/>
        </c:scaling>
        <c:delete val="1"/>
        <c:axPos val="b"/>
        <c:numFmt formatCode="ge" sourceLinked="1"/>
        <c:majorTickMark val="none"/>
        <c:minorTickMark val="none"/>
        <c:tickLblPos val="none"/>
        <c:crossAx val="727822528"/>
        <c:crosses val="autoZero"/>
        <c:auto val="1"/>
        <c:lblOffset val="100"/>
        <c:baseTimeUnit val="years"/>
      </c:dateAx>
      <c:valAx>
        <c:axId val="7278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8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53.22</c:v>
                </c:pt>
                <c:pt idx="1">
                  <c:v>52.12</c:v>
                </c:pt>
                <c:pt idx="2">
                  <c:v>52.19</c:v>
                </c:pt>
                <c:pt idx="3">
                  <c:v>51.31</c:v>
                </c:pt>
                <c:pt idx="4">
                  <c:v>51.06</c:v>
                </c:pt>
              </c:numCache>
            </c:numRef>
          </c:val>
          <c:extLst xmlns:c16r2="http://schemas.microsoft.com/office/drawing/2015/06/chart">
            <c:ext xmlns:c16="http://schemas.microsoft.com/office/drawing/2014/chart" uri="{C3380CC4-5D6E-409C-BE32-E72D297353CC}">
              <c16:uniqueId val="{00000000-5D8F-43F4-AEBD-C370B37388EC}"/>
            </c:ext>
          </c:extLst>
        </c:ser>
        <c:dLbls>
          <c:showLegendKey val="0"/>
          <c:showVal val="0"/>
          <c:showCatName val="0"/>
          <c:showSerName val="0"/>
          <c:showPercent val="0"/>
          <c:showBubbleSize val="0"/>
        </c:dLbls>
        <c:gapWidth val="150"/>
        <c:axId val="894312064"/>
        <c:axId val="8943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5D8F-43F4-AEBD-C370B37388EC}"/>
            </c:ext>
          </c:extLst>
        </c:ser>
        <c:dLbls>
          <c:showLegendKey val="0"/>
          <c:showVal val="0"/>
          <c:showCatName val="0"/>
          <c:showSerName val="0"/>
          <c:showPercent val="0"/>
          <c:showBubbleSize val="0"/>
        </c:dLbls>
        <c:marker val="1"/>
        <c:smooth val="0"/>
        <c:axId val="894312064"/>
        <c:axId val="894315872"/>
      </c:lineChart>
      <c:dateAx>
        <c:axId val="894312064"/>
        <c:scaling>
          <c:orientation val="minMax"/>
        </c:scaling>
        <c:delete val="1"/>
        <c:axPos val="b"/>
        <c:numFmt formatCode="ge" sourceLinked="1"/>
        <c:majorTickMark val="none"/>
        <c:minorTickMark val="none"/>
        <c:tickLblPos val="none"/>
        <c:crossAx val="894315872"/>
        <c:crosses val="autoZero"/>
        <c:auto val="1"/>
        <c:lblOffset val="100"/>
        <c:baseTimeUnit val="years"/>
      </c:dateAx>
      <c:valAx>
        <c:axId val="8943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94.88</c:v>
                </c:pt>
                <c:pt idx="1">
                  <c:v>94.67</c:v>
                </c:pt>
                <c:pt idx="2">
                  <c:v>93.93</c:v>
                </c:pt>
                <c:pt idx="3">
                  <c:v>95.85</c:v>
                </c:pt>
                <c:pt idx="4">
                  <c:v>96.2</c:v>
                </c:pt>
              </c:numCache>
            </c:numRef>
          </c:val>
          <c:extLst xmlns:c16r2="http://schemas.microsoft.com/office/drawing/2015/06/chart">
            <c:ext xmlns:c16="http://schemas.microsoft.com/office/drawing/2014/chart" uri="{C3380CC4-5D6E-409C-BE32-E72D297353CC}">
              <c16:uniqueId val="{00000000-1902-4D1A-B9F3-6EBA7134592E}"/>
            </c:ext>
          </c:extLst>
        </c:ser>
        <c:dLbls>
          <c:showLegendKey val="0"/>
          <c:showVal val="0"/>
          <c:showCatName val="0"/>
          <c:showSerName val="0"/>
          <c:showPercent val="0"/>
          <c:showBubbleSize val="0"/>
        </c:dLbls>
        <c:gapWidth val="150"/>
        <c:axId val="894319680"/>
        <c:axId val="8943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1902-4D1A-B9F3-6EBA7134592E}"/>
            </c:ext>
          </c:extLst>
        </c:ser>
        <c:dLbls>
          <c:showLegendKey val="0"/>
          <c:showVal val="0"/>
          <c:showCatName val="0"/>
          <c:showSerName val="0"/>
          <c:showPercent val="0"/>
          <c:showBubbleSize val="0"/>
        </c:dLbls>
        <c:marker val="1"/>
        <c:smooth val="0"/>
        <c:axId val="894319680"/>
        <c:axId val="894321856"/>
      </c:lineChart>
      <c:dateAx>
        <c:axId val="894319680"/>
        <c:scaling>
          <c:orientation val="minMax"/>
        </c:scaling>
        <c:delete val="1"/>
        <c:axPos val="b"/>
        <c:numFmt formatCode="ge" sourceLinked="1"/>
        <c:majorTickMark val="none"/>
        <c:minorTickMark val="none"/>
        <c:tickLblPos val="none"/>
        <c:crossAx val="894321856"/>
        <c:crosses val="autoZero"/>
        <c:auto val="1"/>
        <c:lblOffset val="100"/>
        <c:baseTimeUnit val="years"/>
      </c:dateAx>
      <c:valAx>
        <c:axId val="8943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106.99</c:v>
                </c:pt>
                <c:pt idx="1">
                  <c:v>117.45</c:v>
                </c:pt>
                <c:pt idx="2">
                  <c:v>117.06</c:v>
                </c:pt>
                <c:pt idx="3">
                  <c:v>117.85</c:v>
                </c:pt>
                <c:pt idx="4">
                  <c:v>117.99</c:v>
                </c:pt>
              </c:numCache>
            </c:numRef>
          </c:val>
          <c:extLst xmlns:c16r2="http://schemas.microsoft.com/office/drawing/2015/06/chart">
            <c:ext xmlns:c16="http://schemas.microsoft.com/office/drawing/2014/chart" uri="{C3380CC4-5D6E-409C-BE32-E72D297353CC}">
              <c16:uniqueId val="{00000000-B52D-4631-B399-EBF283221E39}"/>
            </c:ext>
          </c:extLst>
        </c:ser>
        <c:dLbls>
          <c:showLegendKey val="0"/>
          <c:showVal val="0"/>
          <c:showCatName val="0"/>
          <c:showSerName val="0"/>
          <c:showPercent val="0"/>
          <c:showBubbleSize val="0"/>
        </c:dLbls>
        <c:gapWidth val="150"/>
        <c:axId val="727825248"/>
        <c:axId val="72781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B52D-4631-B399-EBF283221E39}"/>
            </c:ext>
          </c:extLst>
        </c:ser>
        <c:dLbls>
          <c:showLegendKey val="0"/>
          <c:showVal val="0"/>
          <c:showCatName val="0"/>
          <c:showSerName val="0"/>
          <c:showPercent val="0"/>
          <c:showBubbleSize val="0"/>
        </c:dLbls>
        <c:marker val="1"/>
        <c:smooth val="0"/>
        <c:axId val="727825248"/>
        <c:axId val="727813280"/>
      </c:lineChart>
      <c:dateAx>
        <c:axId val="727825248"/>
        <c:scaling>
          <c:orientation val="minMax"/>
        </c:scaling>
        <c:delete val="1"/>
        <c:axPos val="b"/>
        <c:numFmt formatCode="ge" sourceLinked="1"/>
        <c:majorTickMark val="none"/>
        <c:minorTickMark val="none"/>
        <c:tickLblPos val="none"/>
        <c:crossAx val="727813280"/>
        <c:crosses val="autoZero"/>
        <c:auto val="1"/>
        <c:lblOffset val="100"/>
        <c:baseTimeUnit val="years"/>
      </c:dateAx>
      <c:valAx>
        <c:axId val="72781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78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40.880000000000003</c:v>
                </c:pt>
                <c:pt idx="1">
                  <c:v>42.07</c:v>
                </c:pt>
                <c:pt idx="2">
                  <c:v>43.51</c:v>
                </c:pt>
                <c:pt idx="3">
                  <c:v>44.77</c:v>
                </c:pt>
                <c:pt idx="4">
                  <c:v>46.37</c:v>
                </c:pt>
              </c:numCache>
            </c:numRef>
          </c:val>
          <c:extLst xmlns:c16r2="http://schemas.microsoft.com/office/drawing/2015/06/chart">
            <c:ext xmlns:c16="http://schemas.microsoft.com/office/drawing/2014/chart" uri="{C3380CC4-5D6E-409C-BE32-E72D297353CC}">
              <c16:uniqueId val="{00000000-045D-4657-B335-6CB4BA30139D}"/>
            </c:ext>
          </c:extLst>
        </c:ser>
        <c:dLbls>
          <c:showLegendKey val="0"/>
          <c:showVal val="0"/>
          <c:showCatName val="0"/>
          <c:showSerName val="0"/>
          <c:showPercent val="0"/>
          <c:showBubbleSize val="0"/>
        </c:dLbls>
        <c:gapWidth val="150"/>
        <c:axId val="727817632"/>
        <c:axId val="89400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045D-4657-B335-6CB4BA30139D}"/>
            </c:ext>
          </c:extLst>
        </c:ser>
        <c:dLbls>
          <c:showLegendKey val="0"/>
          <c:showVal val="0"/>
          <c:showCatName val="0"/>
          <c:showSerName val="0"/>
          <c:showPercent val="0"/>
          <c:showBubbleSize val="0"/>
        </c:dLbls>
        <c:marker val="1"/>
        <c:smooth val="0"/>
        <c:axId val="727817632"/>
        <c:axId val="894009616"/>
      </c:lineChart>
      <c:dateAx>
        <c:axId val="727817632"/>
        <c:scaling>
          <c:orientation val="minMax"/>
        </c:scaling>
        <c:delete val="1"/>
        <c:axPos val="b"/>
        <c:numFmt formatCode="ge" sourceLinked="1"/>
        <c:majorTickMark val="none"/>
        <c:minorTickMark val="none"/>
        <c:tickLblPos val="none"/>
        <c:crossAx val="894009616"/>
        <c:crosses val="autoZero"/>
        <c:auto val="1"/>
        <c:lblOffset val="100"/>
        <c:baseTimeUnit val="years"/>
      </c:dateAx>
      <c:valAx>
        <c:axId val="89400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8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11.91</c:v>
                </c:pt>
                <c:pt idx="1">
                  <c:v>12.49</c:v>
                </c:pt>
                <c:pt idx="2">
                  <c:v>13.27</c:v>
                </c:pt>
                <c:pt idx="3">
                  <c:v>13.5</c:v>
                </c:pt>
                <c:pt idx="4">
                  <c:v>14.22</c:v>
                </c:pt>
              </c:numCache>
            </c:numRef>
          </c:val>
          <c:extLst xmlns:c16r2="http://schemas.microsoft.com/office/drawing/2015/06/chart">
            <c:ext xmlns:c16="http://schemas.microsoft.com/office/drawing/2014/chart" uri="{C3380CC4-5D6E-409C-BE32-E72D297353CC}">
              <c16:uniqueId val="{00000000-D505-48B6-B3EF-5597902F9A1B}"/>
            </c:ext>
          </c:extLst>
        </c:ser>
        <c:dLbls>
          <c:showLegendKey val="0"/>
          <c:showVal val="0"/>
          <c:showCatName val="0"/>
          <c:showSerName val="0"/>
          <c:showPercent val="0"/>
          <c:showBubbleSize val="0"/>
        </c:dLbls>
        <c:gapWidth val="150"/>
        <c:axId val="894006352"/>
        <c:axId val="89401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D505-48B6-B3EF-5597902F9A1B}"/>
            </c:ext>
          </c:extLst>
        </c:ser>
        <c:dLbls>
          <c:showLegendKey val="0"/>
          <c:showVal val="0"/>
          <c:showCatName val="0"/>
          <c:showSerName val="0"/>
          <c:showPercent val="0"/>
          <c:showBubbleSize val="0"/>
        </c:dLbls>
        <c:marker val="1"/>
        <c:smooth val="0"/>
        <c:axId val="894006352"/>
        <c:axId val="894015600"/>
      </c:lineChart>
      <c:dateAx>
        <c:axId val="894006352"/>
        <c:scaling>
          <c:orientation val="minMax"/>
        </c:scaling>
        <c:delete val="1"/>
        <c:axPos val="b"/>
        <c:numFmt formatCode="ge" sourceLinked="1"/>
        <c:majorTickMark val="none"/>
        <c:minorTickMark val="none"/>
        <c:tickLblPos val="none"/>
        <c:crossAx val="894015600"/>
        <c:crosses val="autoZero"/>
        <c:auto val="1"/>
        <c:lblOffset val="100"/>
        <c:baseTimeUnit val="years"/>
      </c:dateAx>
      <c:valAx>
        <c:axId val="89401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0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1B-48CC-BB09-6F468678D370}"/>
            </c:ext>
          </c:extLst>
        </c:ser>
        <c:dLbls>
          <c:showLegendKey val="0"/>
          <c:showVal val="0"/>
          <c:showCatName val="0"/>
          <c:showSerName val="0"/>
          <c:showPercent val="0"/>
          <c:showBubbleSize val="0"/>
        </c:dLbls>
        <c:gapWidth val="150"/>
        <c:axId val="894008528"/>
        <c:axId val="89401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A01B-48CC-BB09-6F468678D370}"/>
            </c:ext>
          </c:extLst>
        </c:ser>
        <c:dLbls>
          <c:showLegendKey val="0"/>
          <c:showVal val="0"/>
          <c:showCatName val="0"/>
          <c:showSerName val="0"/>
          <c:showPercent val="0"/>
          <c:showBubbleSize val="0"/>
        </c:dLbls>
        <c:marker val="1"/>
        <c:smooth val="0"/>
        <c:axId val="894008528"/>
        <c:axId val="894013968"/>
      </c:lineChart>
      <c:dateAx>
        <c:axId val="894008528"/>
        <c:scaling>
          <c:orientation val="minMax"/>
        </c:scaling>
        <c:delete val="1"/>
        <c:axPos val="b"/>
        <c:numFmt formatCode="ge" sourceLinked="1"/>
        <c:majorTickMark val="none"/>
        <c:minorTickMark val="none"/>
        <c:tickLblPos val="none"/>
        <c:crossAx val="894013968"/>
        <c:crosses val="autoZero"/>
        <c:auto val="1"/>
        <c:lblOffset val="100"/>
        <c:baseTimeUnit val="years"/>
      </c:dateAx>
      <c:valAx>
        <c:axId val="89401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0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1279.52</c:v>
                </c:pt>
                <c:pt idx="1">
                  <c:v>268.95999999999998</c:v>
                </c:pt>
                <c:pt idx="2">
                  <c:v>305.89999999999998</c:v>
                </c:pt>
                <c:pt idx="3">
                  <c:v>294.58999999999997</c:v>
                </c:pt>
                <c:pt idx="4">
                  <c:v>301.66000000000003</c:v>
                </c:pt>
              </c:numCache>
            </c:numRef>
          </c:val>
          <c:extLst xmlns:c16r2="http://schemas.microsoft.com/office/drawing/2015/06/chart">
            <c:ext xmlns:c16="http://schemas.microsoft.com/office/drawing/2014/chart" uri="{C3380CC4-5D6E-409C-BE32-E72D297353CC}">
              <c16:uniqueId val="{00000000-25B3-42FE-9A25-CA44629266BF}"/>
            </c:ext>
          </c:extLst>
        </c:ser>
        <c:dLbls>
          <c:showLegendKey val="0"/>
          <c:showVal val="0"/>
          <c:showCatName val="0"/>
          <c:showSerName val="0"/>
          <c:showPercent val="0"/>
          <c:showBubbleSize val="0"/>
        </c:dLbls>
        <c:gapWidth val="150"/>
        <c:axId val="894010704"/>
        <c:axId val="89400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25B3-42FE-9A25-CA44629266BF}"/>
            </c:ext>
          </c:extLst>
        </c:ser>
        <c:dLbls>
          <c:showLegendKey val="0"/>
          <c:showVal val="0"/>
          <c:showCatName val="0"/>
          <c:showSerName val="0"/>
          <c:showPercent val="0"/>
          <c:showBubbleSize val="0"/>
        </c:dLbls>
        <c:marker val="1"/>
        <c:smooth val="0"/>
        <c:axId val="894010704"/>
        <c:axId val="894003088"/>
      </c:lineChart>
      <c:dateAx>
        <c:axId val="894010704"/>
        <c:scaling>
          <c:orientation val="minMax"/>
        </c:scaling>
        <c:delete val="1"/>
        <c:axPos val="b"/>
        <c:numFmt formatCode="ge" sourceLinked="1"/>
        <c:majorTickMark val="none"/>
        <c:minorTickMark val="none"/>
        <c:tickLblPos val="none"/>
        <c:crossAx val="894003088"/>
        <c:crosses val="autoZero"/>
        <c:auto val="1"/>
        <c:lblOffset val="100"/>
        <c:baseTimeUnit val="years"/>
      </c:dateAx>
      <c:valAx>
        <c:axId val="89400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1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555.85</c:v>
                </c:pt>
                <c:pt idx="1">
                  <c:v>553.70000000000005</c:v>
                </c:pt>
                <c:pt idx="2">
                  <c:v>535.77</c:v>
                </c:pt>
                <c:pt idx="3">
                  <c:v>511.19</c:v>
                </c:pt>
                <c:pt idx="4">
                  <c:v>486.94</c:v>
                </c:pt>
              </c:numCache>
            </c:numRef>
          </c:val>
          <c:extLst xmlns:c16r2="http://schemas.microsoft.com/office/drawing/2015/06/chart">
            <c:ext xmlns:c16="http://schemas.microsoft.com/office/drawing/2014/chart" uri="{C3380CC4-5D6E-409C-BE32-E72D297353CC}">
              <c16:uniqueId val="{00000000-E918-4502-B2BE-42EE43D812FF}"/>
            </c:ext>
          </c:extLst>
        </c:ser>
        <c:dLbls>
          <c:showLegendKey val="0"/>
          <c:showVal val="0"/>
          <c:showCatName val="0"/>
          <c:showSerName val="0"/>
          <c:showPercent val="0"/>
          <c:showBubbleSize val="0"/>
        </c:dLbls>
        <c:gapWidth val="150"/>
        <c:axId val="894012336"/>
        <c:axId val="89400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E918-4502-B2BE-42EE43D812FF}"/>
            </c:ext>
          </c:extLst>
        </c:ser>
        <c:dLbls>
          <c:showLegendKey val="0"/>
          <c:showVal val="0"/>
          <c:showCatName val="0"/>
          <c:showSerName val="0"/>
          <c:showPercent val="0"/>
          <c:showBubbleSize val="0"/>
        </c:dLbls>
        <c:marker val="1"/>
        <c:smooth val="0"/>
        <c:axId val="894012336"/>
        <c:axId val="894003632"/>
      </c:lineChart>
      <c:dateAx>
        <c:axId val="894012336"/>
        <c:scaling>
          <c:orientation val="minMax"/>
        </c:scaling>
        <c:delete val="1"/>
        <c:axPos val="b"/>
        <c:numFmt formatCode="ge" sourceLinked="1"/>
        <c:majorTickMark val="none"/>
        <c:minorTickMark val="none"/>
        <c:tickLblPos val="none"/>
        <c:crossAx val="894003632"/>
        <c:crosses val="autoZero"/>
        <c:auto val="1"/>
        <c:lblOffset val="100"/>
        <c:baseTimeUnit val="years"/>
      </c:dateAx>
      <c:valAx>
        <c:axId val="89400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1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103.4</c:v>
                </c:pt>
                <c:pt idx="1">
                  <c:v>115.33</c:v>
                </c:pt>
                <c:pt idx="2">
                  <c:v>114.63</c:v>
                </c:pt>
                <c:pt idx="3">
                  <c:v>114.99</c:v>
                </c:pt>
                <c:pt idx="4">
                  <c:v>115.47</c:v>
                </c:pt>
              </c:numCache>
            </c:numRef>
          </c:val>
          <c:extLst xmlns:c16r2="http://schemas.microsoft.com/office/drawing/2015/06/chart">
            <c:ext xmlns:c16="http://schemas.microsoft.com/office/drawing/2014/chart" uri="{C3380CC4-5D6E-409C-BE32-E72D297353CC}">
              <c16:uniqueId val="{00000000-79CF-4FAC-ABB8-722C76A45775}"/>
            </c:ext>
          </c:extLst>
        </c:ser>
        <c:dLbls>
          <c:showLegendKey val="0"/>
          <c:showVal val="0"/>
          <c:showCatName val="0"/>
          <c:showSerName val="0"/>
          <c:showPercent val="0"/>
          <c:showBubbleSize val="0"/>
        </c:dLbls>
        <c:gapWidth val="150"/>
        <c:axId val="894015056"/>
        <c:axId val="89400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79CF-4FAC-ABB8-722C76A45775}"/>
            </c:ext>
          </c:extLst>
        </c:ser>
        <c:dLbls>
          <c:showLegendKey val="0"/>
          <c:showVal val="0"/>
          <c:showCatName val="0"/>
          <c:showSerName val="0"/>
          <c:showPercent val="0"/>
          <c:showBubbleSize val="0"/>
        </c:dLbls>
        <c:marker val="1"/>
        <c:smooth val="0"/>
        <c:axId val="894015056"/>
        <c:axId val="894007440"/>
      </c:lineChart>
      <c:dateAx>
        <c:axId val="894015056"/>
        <c:scaling>
          <c:orientation val="minMax"/>
        </c:scaling>
        <c:delete val="1"/>
        <c:axPos val="b"/>
        <c:numFmt formatCode="ge" sourceLinked="1"/>
        <c:majorTickMark val="none"/>
        <c:minorTickMark val="none"/>
        <c:tickLblPos val="none"/>
        <c:crossAx val="894007440"/>
        <c:crosses val="autoZero"/>
        <c:auto val="1"/>
        <c:lblOffset val="100"/>
        <c:baseTimeUnit val="years"/>
      </c:dateAx>
      <c:valAx>
        <c:axId val="89400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1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138.16999999999999</c:v>
                </c:pt>
                <c:pt idx="1">
                  <c:v>122.9</c:v>
                </c:pt>
                <c:pt idx="2">
                  <c:v>123.17</c:v>
                </c:pt>
                <c:pt idx="3">
                  <c:v>122.84</c:v>
                </c:pt>
                <c:pt idx="4">
                  <c:v>122.27</c:v>
                </c:pt>
              </c:numCache>
            </c:numRef>
          </c:val>
          <c:extLst xmlns:c16r2="http://schemas.microsoft.com/office/drawing/2015/06/chart">
            <c:ext xmlns:c16="http://schemas.microsoft.com/office/drawing/2014/chart" uri="{C3380CC4-5D6E-409C-BE32-E72D297353CC}">
              <c16:uniqueId val="{00000000-8D66-465B-8887-A9E85F50CC4F}"/>
            </c:ext>
          </c:extLst>
        </c:ser>
        <c:dLbls>
          <c:showLegendKey val="0"/>
          <c:showVal val="0"/>
          <c:showCatName val="0"/>
          <c:showSerName val="0"/>
          <c:showPercent val="0"/>
          <c:showBubbleSize val="0"/>
        </c:dLbls>
        <c:gapWidth val="150"/>
        <c:axId val="894314784"/>
        <c:axId val="8943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8D66-465B-8887-A9E85F50CC4F}"/>
            </c:ext>
          </c:extLst>
        </c:ser>
        <c:dLbls>
          <c:showLegendKey val="0"/>
          <c:showVal val="0"/>
          <c:showCatName val="0"/>
          <c:showSerName val="0"/>
          <c:showPercent val="0"/>
          <c:showBubbleSize val="0"/>
        </c:dLbls>
        <c:marker val="1"/>
        <c:smooth val="0"/>
        <c:axId val="894314784"/>
        <c:axId val="894313696"/>
      </c:lineChart>
      <c:dateAx>
        <c:axId val="894314784"/>
        <c:scaling>
          <c:orientation val="minMax"/>
        </c:scaling>
        <c:delete val="1"/>
        <c:axPos val="b"/>
        <c:numFmt formatCode="ge" sourceLinked="1"/>
        <c:majorTickMark val="none"/>
        <c:minorTickMark val="none"/>
        <c:tickLblPos val="none"/>
        <c:crossAx val="894313696"/>
        <c:crosses val="autoZero"/>
        <c:auto val="1"/>
        <c:lblOffset val="100"/>
        <c:baseTimeUnit val="years"/>
      </c:dateAx>
      <c:valAx>
        <c:axId val="8943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徳島市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255309</v>
      </c>
      <c r="AM8" s="59"/>
      <c r="AN8" s="59"/>
      <c r="AO8" s="59"/>
      <c r="AP8" s="59"/>
      <c r="AQ8" s="59"/>
      <c r="AR8" s="59"/>
      <c r="AS8" s="59"/>
      <c r="AT8" s="50">
        <f>データ!$S$6</f>
        <v>191.39</v>
      </c>
      <c r="AU8" s="51"/>
      <c r="AV8" s="51"/>
      <c r="AW8" s="51"/>
      <c r="AX8" s="51"/>
      <c r="AY8" s="51"/>
      <c r="AZ8" s="51"/>
      <c r="BA8" s="51"/>
      <c r="BB8" s="52">
        <f>データ!$T$6</f>
        <v>1333.97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56.86</v>
      </c>
      <c r="J10" s="51"/>
      <c r="K10" s="51"/>
      <c r="L10" s="51"/>
      <c r="M10" s="51"/>
      <c r="N10" s="51"/>
      <c r="O10" s="62"/>
      <c r="P10" s="52">
        <f>データ!$P$6</f>
        <v>92.78</v>
      </c>
      <c r="Q10" s="52"/>
      <c r="R10" s="52"/>
      <c r="S10" s="52"/>
      <c r="T10" s="52"/>
      <c r="U10" s="52"/>
      <c r="V10" s="52"/>
      <c r="W10" s="59">
        <f>データ!$Q$6</f>
        <v>2401</v>
      </c>
      <c r="X10" s="59"/>
      <c r="Y10" s="59"/>
      <c r="Z10" s="59"/>
      <c r="AA10" s="59"/>
      <c r="AB10" s="59"/>
      <c r="AC10" s="59"/>
      <c r="AD10" s="2"/>
      <c r="AE10" s="2"/>
      <c r="AF10" s="2"/>
      <c r="AG10" s="2"/>
      <c r="AH10" s="4"/>
      <c r="AI10" s="4"/>
      <c r="AJ10" s="4"/>
      <c r="AK10" s="4"/>
      <c r="AL10" s="59">
        <f>データ!$U$6</f>
        <v>236207</v>
      </c>
      <c r="AM10" s="59"/>
      <c r="AN10" s="59"/>
      <c r="AO10" s="59"/>
      <c r="AP10" s="59"/>
      <c r="AQ10" s="59"/>
      <c r="AR10" s="59"/>
      <c r="AS10" s="59"/>
      <c r="AT10" s="50">
        <f>データ!$V$6</f>
        <v>105.63</v>
      </c>
      <c r="AU10" s="51"/>
      <c r="AV10" s="51"/>
      <c r="AW10" s="51"/>
      <c r="AX10" s="51"/>
      <c r="AY10" s="51"/>
      <c r="AZ10" s="51"/>
      <c r="BA10" s="51"/>
      <c r="BB10" s="52">
        <f>データ!$W$6</f>
        <v>2236.17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EC1" workbookViewId="0">
      <selection activeCell="ED36" sqref="ED36"/>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362018</v>
      </c>
      <c r="D6" s="33">
        <f t="shared" si="3"/>
        <v>46</v>
      </c>
      <c r="E6" s="33">
        <f t="shared" si="3"/>
        <v>1</v>
      </c>
      <c r="F6" s="33">
        <f t="shared" si="3"/>
        <v>0</v>
      </c>
      <c r="G6" s="33">
        <f t="shared" si="3"/>
        <v>1</v>
      </c>
      <c r="H6" s="33" t="str">
        <f t="shared" si="3"/>
        <v>徳島県　徳島市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56.86</v>
      </c>
      <c r="P6" s="34">
        <f t="shared" si="3"/>
        <v>92.78</v>
      </c>
      <c r="Q6" s="34">
        <f t="shared" si="3"/>
        <v>2401</v>
      </c>
      <c r="R6" s="34">
        <f t="shared" si="3"/>
        <v>255309</v>
      </c>
      <c r="S6" s="34">
        <f t="shared" si="3"/>
        <v>191.39</v>
      </c>
      <c r="T6" s="34">
        <f t="shared" si="3"/>
        <v>1333.97</v>
      </c>
      <c r="U6" s="34">
        <f t="shared" si="3"/>
        <v>236207</v>
      </c>
      <c r="V6" s="34">
        <f t="shared" si="3"/>
        <v>105.63</v>
      </c>
      <c r="W6" s="34">
        <f t="shared" si="3"/>
        <v>2236.17</v>
      </c>
      <c r="X6" s="35">
        <f>IF(X7="",NA(),X7)</f>
        <v>106.99</v>
      </c>
      <c r="Y6" s="35">
        <f t="shared" ref="Y6:AG6" si="4">IF(Y7="",NA(),Y7)</f>
        <v>117.45</v>
      </c>
      <c r="Z6" s="35">
        <f t="shared" si="4"/>
        <v>117.06</v>
      </c>
      <c r="AA6" s="35">
        <f t="shared" si="4"/>
        <v>117.85</v>
      </c>
      <c r="AB6" s="35">
        <f t="shared" si="4"/>
        <v>117.99</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1279.52</v>
      </c>
      <c r="AU6" s="35">
        <f t="shared" ref="AU6:BC6" si="6">IF(AU7="",NA(),AU7)</f>
        <v>268.95999999999998</v>
      </c>
      <c r="AV6" s="35">
        <f t="shared" si="6"/>
        <v>305.89999999999998</v>
      </c>
      <c r="AW6" s="35">
        <f t="shared" si="6"/>
        <v>294.58999999999997</v>
      </c>
      <c r="AX6" s="35">
        <f t="shared" si="6"/>
        <v>301.66000000000003</v>
      </c>
      <c r="AY6" s="35">
        <f t="shared" si="6"/>
        <v>628.34</v>
      </c>
      <c r="AZ6" s="35">
        <f t="shared" si="6"/>
        <v>289.8</v>
      </c>
      <c r="BA6" s="35">
        <f t="shared" si="6"/>
        <v>299.44</v>
      </c>
      <c r="BB6" s="35">
        <f t="shared" si="6"/>
        <v>311.99</v>
      </c>
      <c r="BC6" s="35">
        <f t="shared" si="6"/>
        <v>307.83</v>
      </c>
      <c r="BD6" s="34" t="str">
        <f>IF(BD7="","",IF(BD7="-","【-】","【"&amp;SUBSTITUTE(TEXT(BD7,"#,##0.00"),"-","△")&amp;"】"))</f>
        <v>【264.34】</v>
      </c>
      <c r="BE6" s="35">
        <f>IF(BE7="",NA(),BE7)</f>
        <v>555.85</v>
      </c>
      <c r="BF6" s="35">
        <f t="shared" ref="BF6:BN6" si="7">IF(BF7="",NA(),BF7)</f>
        <v>553.70000000000005</v>
      </c>
      <c r="BG6" s="35">
        <f t="shared" si="7"/>
        <v>535.77</v>
      </c>
      <c r="BH6" s="35">
        <f t="shared" si="7"/>
        <v>511.19</v>
      </c>
      <c r="BI6" s="35">
        <f t="shared" si="7"/>
        <v>486.94</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103.4</v>
      </c>
      <c r="BQ6" s="35">
        <f t="shared" ref="BQ6:BY6" si="8">IF(BQ7="",NA(),BQ7)</f>
        <v>115.33</v>
      </c>
      <c r="BR6" s="35">
        <f t="shared" si="8"/>
        <v>114.63</v>
      </c>
      <c r="BS6" s="35">
        <f t="shared" si="8"/>
        <v>114.99</v>
      </c>
      <c r="BT6" s="35">
        <f t="shared" si="8"/>
        <v>115.47</v>
      </c>
      <c r="BU6" s="35">
        <f t="shared" si="8"/>
        <v>99.89</v>
      </c>
      <c r="BV6" s="35">
        <f t="shared" si="8"/>
        <v>107.05</v>
      </c>
      <c r="BW6" s="35">
        <f t="shared" si="8"/>
        <v>106.4</v>
      </c>
      <c r="BX6" s="35">
        <f t="shared" si="8"/>
        <v>107.61</v>
      </c>
      <c r="BY6" s="35">
        <f t="shared" si="8"/>
        <v>106.02</v>
      </c>
      <c r="BZ6" s="34" t="str">
        <f>IF(BZ7="","",IF(BZ7="-","【-】","【"&amp;SUBSTITUTE(TEXT(BZ7,"#,##0.00"),"-","△")&amp;"】"))</f>
        <v>【104.36】</v>
      </c>
      <c r="CA6" s="35">
        <f>IF(CA7="",NA(),CA7)</f>
        <v>138.16999999999999</v>
      </c>
      <c r="CB6" s="35">
        <f t="shared" ref="CB6:CJ6" si="9">IF(CB7="",NA(),CB7)</f>
        <v>122.9</v>
      </c>
      <c r="CC6" s="35">
        <f t="shared" si="9"/>
        <v>123.17</v>
      </c>
      <c r="CD6" s="35">
        <f t="shared" si="9"/>
        <v>122.84</v>
      </c>
      <c r="CE6" s="35">
        <f t="shared" si="9"/>
        <v>122.27</v>
      </c>
      <c r="CF6" s="35">
        <f t="shared" si="9"/>
        <v>165.34</v>
      </c>
      <c r="CG6" s="35">
        <f t="shared" si="9"/>
        <v>155.09</v>
      </c>
      <c r="CH6" s="35">
        <f t="shared" si="9"/>
        <v>156.29</v>
      </c>
      <c r="CI6" s="35">
        <f t="shared" si="9"/>
        <v>155.69</v>
      </c>
      <c r="CJ6" s="35">
        <f t="shared" si="9"/>
        <v>158.6</v>
      </c>
      <c r="CK6" s="34" t="str">
        <f>IF(CK7="","",IF(CK7="-","【-】","【"&amp;SUBSTITUTE(TEXT(CK7,"#,##0.00"),"-","△")&amp;"】"))</f>
        <v>【165.71】</v>
      </c>
      <c r="CL6" s="35">
        <f>IF(CL7="",NA(),CL7)</f>
        <v>53.22</v>
      </c>
      <c r="CM6" s="35">
        <f t="shared" ref="CM6:CU6" si="10">IF(CM7="",NA(),CM7)</f>
        <v>52.12</v>
      </c>
      <c r="CN6" s="35">
        <f t="shared" si="10"/>
        <v>52.19</v>
      </c>
      <c r="CO6" s="35">
        <f t="shared" si="10"/>
        <v>51.31</v>
      </c>
      <c r="CP6" s="35">
        <f t="shared" si="10"/>
        <v>51.06</v>
      </c>
      <c r="CQ6" s="35">
        <f t="shared" si="10"/>
        <v>62.15</v>
      </c>
      <c r="CR6" s="35">
        <f t="shared" si="10"/>
        <v>61.61</v>
      </c>
      <c r="CS6" s="35">
        <f t="shared" si="10"/>
        <v>62.34</v>
      </c>
      <c r="CT6" s="35">
        <f t="shared" si="10"/>
        <v>62.46</v>
      </c>
      <c r="CU6" s="35">
        <f t="shared" si="10"/>
        <v>62.88</v>
      </c>
      <c r="CV6" s="34" t="str">
        <f>IF(CV7="","",IF(CV7="-","【-】","【"&amp;SUBSTITUTE(TEXT(CV7,"#,##0.00"),"-","△")&amp;"】"))</f>
        <v>【60.41】</v>
      </c>
      <c r="CW6" s="35">
        <f>IF(CW7="",NA(),CW7)</f>
        <v>94.88</v>
      </c>
      <c r="CX6" s="35">
        <f t="shared" ref="CX6:DF6" si="11">IF(CX7="",NA(),CX7)</f>
        <v>94.67</v>
      </c>
      <c r="CY6" s="35">
        <f t="shared" si="11"/>
        <v>93.93</v>
      </c>
      <c r="CZ6" s="35">
        <f t="shared" si="11"/>
        <v>95.85</v>
      </c>
      <c r="DA6" s="35">
        <f t="shared" si="11"/>
        <v>96.2</v>
      </c>
      <c r="DB6" s="35">
        <f t="shared" si="11"/>
        <v>90.64</v>
      </c>
      <c r="DC6" s="35">
        <f t="shared" si="11"/>
        <v>90.23</v>
      </c>
      <c r="DD6" s="35">
        <f t="shared" si="11"/>
        <v>90.15</v>
      </c>
      <c r="DE6" s="35">
        <f t="shared" si="11"/>
        <v>90.62</v>
      </c>
      <c r="DF6" s="35">
        <f t="shared" si="11"/>
        <v>90.13</v>
      </c>
      <c r="DG6" s="34" t="str">
        <f>IF(DG7="","",IF(DG7="-","【-】","【"&amp;SUBSTITUTE(TEXT(DG7,"#,##0.00"),"-","△")&amp;"】"))</f>
        <v>【89.93】</v>
      </c>
      <c r="DH6" s="35">
        <f>IF(DH7="",NA(),DH7)</f>
        <v>40.880000000000003</v>
      </c>
      <c r="DI6" s="35">
        <f t="shared" ref="DI6:DQ6" si="12">IF(DI7="",NA(),DI7)</f>
        <v>42.07</v>
      </c>
      <c r="DJ6" s="35">
        <f t="shared" si="12"/>
        <v>43.51</v>
      </c>
      <c r="DK6" s="35">
        <f t="shared" si="12"/>
        <v>44.77</v>
      </c>
      <c r="DL6" s="35">
        <f t="shared" si="12"/>
        <v>46.37</v>
      </c>
      <c r="DM6" s="35">
        <f t="shared" si="12"/>
        <v>43.24</v>
      </c>
      <c r="DN6" s="35">
        <f t="shared" si="12"/>
        <v>46.36</v>
      </c>
      <c r="DO6" s="35">
        <f t="shared" si="12"/>
        <v>47.37</v>
      </c>
      <c r="DP6" s="35">
        <f t="shared" si="12"/>
        <v>48.01</v>
      </c>
      <c r="DQ6" s="35">
        <f t="shared" si="12"/>
        <v>48.01</v>
      </c>
      <c r="DR6" s="34" t="str">
        <f>IF(DR7="","",IF(DR7="-","【-】","【"&amp;SUBSTITUTE(TEXT(DR7,"#,##0.00"),"-","△")&amp;"】"))</f>
        <v>【48.12】</v>
      </c>
      <c r="DS6" s="35">
        <f>IF(DS7="",NA(),DS7)</f>
        <v>11.91</v>
      </c>
      <c r="DT6" s="35">
        <f t="shared" ref="DT6:EB6" si="13">IF(DT7="",NA(),DT7)</f>
        <v>12.49</v>
      </c>
      <c r="DU6" s="35">
        <f t="shared" si="13"/>
        <v>13.27</v>
      </c>
      <c r="DV6" s="35">
        <f t="shared" si="13"/>
        <v>13.5</v>
      </c>
      <c r="DW6" s="35">
        <f t="shared" si="13"/>
        <v>14.22</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1.07</v>
      </c>
      <c r="EE6" s="35">
        <f t="shared" ref="EE6:EM6" si="14">IF(EE7="",NA(),EE7)</f>
        <v>0.94</v>
      </c>
      <c r="EF6" s="35">
        <f t="shared" si="14"/>
        <v>0.76</v>
      </c>
      <c r="EG6" s="35">
        <f t="shared" si="14"/>
        <v>0.65</v>
      </c>
      <c r="EH6" s="35">
        <f t="shared" si="14"/>
        <v>0.44</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362018</v>
      </c>
      <c r="D7" s="37">
        <v>46</v>
      </c>
      <c r="E7" s="37">
        <v>1</v>
      </c>
      <c r="F7" s="37">
        <v>0</v>
      </c>
      <c r="G7" s="37">
        <v>1</v>
      </c>
      <c r="H7" s="37" t="s">
        <v>104</v>
      </c>
      <c r="I7" s="37" t="s">
        <v>105</v>
      </c>
      <c r="J7" s="37" t="s">
        <v>106</v>
      </c>
      <c r="K7" s="37" t="s">
        <v>107</v>
      </c>
      <c r="L7" s="37" t="s">
        <v>108</v>
      </c>
      <c r="M7" s="37" t="s">
        <v>109</v>
      </c>
      <c r="N7" s="38" t="s">
        <v>110</v>
      </c>
      <c r="O7" s="38">
        <v>56.86</v>
      </c>
      <c r="P7" s="38">
        <v>92.78</v>
      </c>
      <c r="Q7" s="38">
        <v>2401</v>
      </c>
      <c r="R7" s="38">
        <v>255309</v>
      </c>
      <c r="S7" s="38">
        <v>191.39</v>
      </c>
      <c r="T7" s="38">
        <v>1333.97</v>
      </c>
      <c r="U7" s="38">
        <v>236207</v>
      </c>
      <c r="V7" s="38">
        <v>105.63</v>
      </c>
      <c r="W7" s="38">
        <v>2236.17</v>
      </c>
      <c r="X7" s="38">
        <v>106.99</v>
      </c>
      <c r="Y7" s="38">
        <v>117.45</v>
      </c>
      <c r="Z7" s="38">
        <v>117.06</v>
      </c>
      <c r="AA7" s="38">
        <v>117.85</v>
      </c>
      <c r="AB7" s="38">
        <v>117.99</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1279.52</v>
      </c>
      <c r="AU7" s="38">
        <v>268.95999999999998</v>
      </c>
      <c r="AV7" s="38">
        <v>305.89999999999998</v>
      </c>
      <c r="AW7" s="38">
        <v>294.58999999999997</v>
      </c>
      <c r="AX7" s="38">
        <v>301.66000000000003</v>
      </c>
      <c r="AY7" s="38">
        <v>628.34</v>
      </c>
      <c r="AZ7" s="38">
        <v>289.8</v>
      </c>
      <c r="BA7" s="38">
        <v>299.44</v>
      </c>
      <c r="BB7" s="38">
        <v>311.99</v>
      </c>
      <c r="BC7" s="38">
        <v>307.83</v>
      </c>
      <c r="BD7" s="38">
        <v>264.33999999999997</v>
      </c>
      <c r="BE7" s="38">
        <v>555.85</v>
      </c>
      <c r="BF7" s="38">
        <v>553.70000000000005</v>
      </c>
      <c r="BG7" s="38">
        <v>535.77</v>
      </c>
      <c r="BH7" s="38">
        <v>511.19</v>
      </c>
      <c r="BI7" s="38">
        <v>486.94</v>
      </c>
      <c r="BJ7" s="38">
        <v>297.13</v>
      </c>
      <c r="BK7" s="38">
        <v>301.99</v>
      </c>
      <c r="BL7" s="38">
        <v>298.08999999999997</v>
      </c>
      <c r="BM7" s="38">
        <v>291.77999999999997</v>
      </c>
      <c r="BN7" s="38">
        <v>295.44</v>
      </c>
      <c r="BO7" s="38">
        <v>274.27</v>
      </c>
      <c r="BP7" s="38">
        <v>103.4</v>
      </c>
      <c r="BQ7" s="38">
        <v>115.33</v>
      </c>
      <c r="BR7" s="38">
        <v>114.63</v>
      </c>
      <c r="BS7" s="38">
        <v>114.99</v>
      </c>
      <c r="BT7" s="38">
        <v>115.47</v>
      </c>
      <c r="BU7" s="38">
        <v>99.89</v>
      </c>
      <c r="BV7" s="38">
        <v>107.05</v>
      </c>
      <c r="BW7" s="38">
        <v>106.4</v>
      </c>
      <c r="BX7" s="38">
        <v>107.61</v>
      </c>
      <c r="BY7" s="38">
        <v>106.02</v>
      </c>
      <c r="BZ7" s="38">
        <v>104.36</v>
      </c>
      <c r="CA7" s="38">
        <v>138.16999999999999</v>
      </c>
      <c r="CB7" s="38">
        <v>122.9</v>
      </c>
      <c r="CC7" s="38">
        <v>123.17</v>
      </c>
      <c r="CD7" s="38">
        <v>122.84</v>
      </c>
      <c r="CE7" s="38">
        <v>122.27</v>
      </c>
      <c r="CF7" s="38">
        <v>165.34</v>
      </c>
      <c r="CG7" s="38">
        <v>155.09</v>
      </c>
      <c r="CH7" s="38">
        <v>156.29</v>
      </c>
      <c r="CI7" s="38">
        <v>155.69</v>
      </c>
      <c r="CJ7" s="38">
        <v>158.6</v>
      </c>
      <c r="CK7" s="38">
        <v>165.71</v>
      </c>
      <c r="CL7" s="38">
        <v>53.22</v>
      </c>
      <c r="CM7" s="38">
        <v>52.12</v>
      </c>
      <c r="CN7" s="38">
        <v>52.19</v>
      </c>
      <c r="CO7" s="38">
        <v>51.31</v>
      </c>
      <c r="CP7" s="38">
        <v>51.06</v>
      </c>
      <c r="CQ7" s="38">
        <v>62.15</v>
      </c>
      <c r="CR7" s="38">
        <v>61.61</v>
      </c>
      <c r="CS7" s="38">
        <v>62.34</v>
      </c>
      <c r="CT7" s="38">
        <v>62.46</v>
      </c>
      <c r="CU7" s="38">
        <v>62.88</v>
      </c>
      <c r="CV7" s="38">
        <v>60.41</v>
      </c>
      <c r="CW7" s="38">
        <v>94.88</v>
      </c>
      <c r="CX7" s="38">
        <v>94.67</v>
      </c>
      <c r="CY7" s="38">
        <v>93.93</v>
      </c>
      <c r="CZ7" s="38">
        <v>95.85</v>
      </c>
      <c r="DA7" s="38">
        <v>96.2</v>
      </c>
      <c r="DB7" s="38">
        <v>90.64</v>
      </c>
      <c r="DC7" s="38">
        <v>90.23</v>
      </c>
      <c r="DD7" s="38">
        <v>90.15</v>
      </c>
      <c r="DE7" s="38">
        <v>90.62</v>
      </c>
      <c r="DF7" s="38">
        <v>90.13</v>
      </c>
      <c r="DG7" s="38">
        <v>89.93</v>
      </c>
      <c r="DH7" s="38">
        <v>40.880000000000003</v>
      </c>
      <c r="DI7" s="38">
        <v>42.07</v>
      </c>
      <c r="DJ7" s="38">
        <v>43.51</v>
      </c>
      <c r="DK7" s="38">
        <v>44.77</v>
      </c>
      <c r="DL7" s="38">
        <v>46.37</v>
      </c>
      <c r="DM7" s="38">
        <v>43.24</v>
      </c>
      <c r="DN7" s="38">
        <v>46.36</v>
      </c>
      <c r="DO7" s="38">
        <v>47.37</v>
      </c>
      <c r="DP7" s="38">
        <v>48.01</v>
      </c>
      <c r="DQ7" s="38">
        <v>48.01</v>
      </c>
      <c r="DR7" s="38">
        <v>48.12</v>
      </c>
      <c r="DS7" s="38">
        <v>11.91</v>
      </c>
      <c r="DT7" s="38">
        <v>12.49</v>
      </c>
      <c r="DU7" s="38">
        <v>13.27</v>
      </c>
      <c r="DV7" s="38">
        <v>13.5</v>
      </c>
      <c r="DW7" s="38">
        <v>14.22</v>
      </c>
      <c r="DX7" s="38">
        <v>12.21</v>
      </c>
      <c r="DY7" s="38">
        <v>13.57</v>
      </c>
      <c r="DZ7" s="38">
        <v>14.27</v>
      </c>
      <c r="EA7" s="38">
        <v>16.170000000000002</v>
      </c>
      <c r="EB7" s="38">
        <v>16.600000000000001</v>
      </c>
      <c r="EC7" s="38">
        <v>15.89</v>
      </c>
      <c r="ED7" s="38">
        <v>1.07</v>
      </c>
      <c r="EE7" s="38">
        <v>0.94</v>
      </c>
      <c r="EF7" s="38">
        <v>0.76</v>
      </c>
      <c r="EG7" s="38">
        <v>0.65</v>
      </c>
      <c r="EH7" s="38">
        <v>0.44</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2019-01-28T23:40:40Z</cp:lastPrinted>
  <dcterms:created xsi:type="dcterms:W3CDTF">2018-12-03T08:36:42Z</dcterms:created>
  <dcterms:modified xsi:type="dcterms:W3CDTF">2019-02-23T06:48:57Z</dcterms:modified>
  <cp:category/>
</cp:coreProperties>
</file>