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817159\Desktop\分析表修正\"/>
    </mc:Choice>
  </mc:AlternateContent>
  <workbookProtection workbookPassword="A597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AD8" i="4" s="1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<sst xmlns="http://schemas.openxmlformats.org/spreadsheetml/2006/main" count="320" uniqueCount="120">
  <si>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</si>
  <si>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</si>
  <si>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</si>
  <si>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</si>
  <si>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</si>
  <si>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</si>
  <si>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</si>
  <si>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</si>
  <si>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</si>
  <si>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</si>
  <si>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</si>
  <si>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</si>
  <si>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</si>
  <si>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</si>
  <si>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</si>
  <si>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</si>
  <si>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</si>
  <si>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</si>
  <si>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</si>
  <si>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</si>
  <si>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</si>
  <si>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</si>
  <si>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</si>
  <si>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</si>
  <si>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</si>
  <si>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</si>
  <si>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</si>
  <si>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</si>
  <si>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</si>
  <si>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</si>
  <si>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</si>
  <si>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</si>
  <si>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</si>
  <si>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</si>
  <si>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</si>
  <si>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</si>
  <si>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</si>
  <si>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</si>
  <si>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</si>
  <si>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</si>
  <si>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</si>
  <si>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</si>
  <si>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</si>
  <si>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</si>
  <si>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</si>
  <si>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</si>
  <si>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</si>
  <si>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</si>
  <si>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</si>
  <si>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</si>
  <si>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</si>
  <si>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</si>
  <si>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</si>
  <si>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</si>
  <si>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</si>
  <si>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</si>
  <si>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</si>
  <si>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</si>
  <si>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</si>
  <si>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</si>
  <si>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</si>
  <si>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</si>
  <si>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</si>
  <si>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</si>
  <si>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</si>
  <si>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</si>
  <si>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</si>
  <si>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</si>
  <si>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</si>
  <si>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</si>
  <si>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</si>
  <si>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</si>
  <si>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</si>
  <si>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</si>
  <si>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</si>
  <si>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</si>
  <si>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</si>
  <si>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</si>
  <si>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</si>
  <si>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</si>
  <si>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</si>
  <si>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</si>
  <si>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</si>
  <si>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</si>
  <si>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</si>
  <si>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</si>
  <si>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</si>
  <si>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</si>
  <si>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</si>
  <si>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</si>
  <si>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</si>
  <si>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</si>
  <si>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</si>
  <si>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</si>
  <si>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</si>
  <si>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</si>
  <si>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</si>
  <si>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</si>
  <si>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</si>
  <si>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</si>
  <si>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</si>
  <si>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</si>
  <si>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</si>
  <si>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</si>
  <si>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</si>
  <si>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牟岐町</t>
  </si>
  <si>
    <t>法適用</t>
  </si>
  <si>
    <t>水道事業</t>
  </si>
  <si>
    <t>簡易水道事業</t>
  </si>
  <si>
    <t>C3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</si>
  <si>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</si>
  <si>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</si>
  <si>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</si>
  <si>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</si>
  <si>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</si>
  <si>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</si>
  <si>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非設置</t>
    <rPh sb="0" eb="1">
      <t>ヒ</t>
    </rPh>
    <rPh sb="1" eb="3">
      <t>セッチ</t>
    </rPh>
    <phoneticPr fontId="4"/>
  </si>
  <si>
    <t xml:space="preserve">・人口減による料金収入の減少が見込まれるため
　有利な補助金・企業債を活用し施設の投資を
　行い、ライフラインを基盤強化し、経営基盤に
　ついてもさらなる強化を図っていきたい。
</t>
    <rPh sb="1" eb="4">
      <t>ジンコウゲン</t>
    </rPh>
    <rPh sb="7" eb="9">
      <t>リョウキン</t>
    </rPh>
    <rPh sb="9" eb="11">
      <t>シュウニュウ</t>
    </rPh>
    <rPh sb="12" eb="14">
      <t>ゲンショウ</t>
    </rPh>
    <rPh sb="15" eb="17">
      <t>ミコ</t>
    </rPh>
    <rPh sb="24" eb="26">
      <t>ユウリ</t>
    </rPh>
    <rPh sb="27" eb="30">
      <t>ホジョキン</t>
    </rPh>
    <rPh sb="31" eb="34">
      <t>キギョウサイ</t>
    </rPh>
    <rPh sb="35" eb="37">
      <t>カツヨウ</t>
    </rPh>
    <rPh sb="38" eb="40">
      <t>シセツ</t>
    </rPh>
    <rPh sb="41" eb="43">
      <t>トウシ</t>
    </rPh>
    <rPh sb="46" eb="47">
      <t>オコナ</t>
    </rPh>
    <rPh sb="56" eb="58">
      <t>キバン</t>
    </rPh>
    <rPh sb="58" eb="60">
      <t>キョウカ</t>
    </rPh>
    <rPh sb="62" eb="64">
      <t>ケイエイ</t>
    </rPh>
    <rPh sb="64" eb="66">
      <t>キバン</t>
    </rPh>
    <rPh sb="77" eb="79">
      <t>キョウカ</t>
    </rPh>
    <rPh sb="80" eb="81">
      <t>ハカ</t>
    </rPh>
    <phoneticPr fontId="4"/>
  </si>
  <si>
    <t xml:space="preserve">・経常状況を精査吟味しながら、順次老朽化の
　改正を図っていく方針。
</t>
    <rPh sb="1" eb="3">
      <t>ケイジョウ</t>
    </rPh>
    <rPh sb="3" eb="5">
      <t>ジョウキョウ</t>
    </rPh>
    <rPh sb="6" eb="8">
      <t>セイサ</t>
    </rPh>
    <rPh sb="8" eb="10">
      <t>ギンミ</t>
    </rPh>
    <rPh sb="15" eb="17">
      <t>ジュンジ</t>
    </rPh>
    <rPh sb="17" eb="20">
      <t>ロウキュウカ</t>
    </rPh>
    <rPh sb="23" eb="25">
      <t>カイセイ</t>
    </rPh>
    <rPh sb="26" eb="27">
      <t>ハカ</t>
    </rPh>
    <rPh sb="31" eb="33">
      <t>ホウシン</t>
    </rPh>
    <phoneticPr fontId="4"/>
  </si>
  <si>
    <t>・経常収支比率が100％を超えているため
　財政的に問題なく健全である。
　より一層コストカットを行い、効率的に
　安定した健全な財政運営を行っていきたい。</t>
    <rPh sb="1" eb="3">
      <t>ケイジョウ</t>
    </rPh>
    <rPh sb="3" eb="5">
      <t>シュウシ</t>
    </rPh>
    <rPh sb="5" eb="7">
      <t>ヒリツ</t>
    </rPh>
    <rPh sb="13" eb="14">
      <t>コ</t>
    </rPh>
    <rPh sb="22" eb="25">
      <t>ザイセイテキ</t>
    </rPh>
    <rPh sb="26" eb="28">
      <t>モンダイ</t>
    </rPh>
    <rPh sb="30" eb="32">
      <t>ケンゼン</t>
    </rPh>
    <rPh sb="40" eb="42">
      <t>イッソウ</t>
    </rPh>
    <rPh sb="49" eb="50">
      <t>オコナ</t>
    </rPh>
    <rPh sb="52" eb="55">
      <t>コウリツテキ</t>
    </rPh>
    <rPh sb="58" eb="60">
      <t>アンテイ</t>
    </rPh>
    <rPh sb="62" eb="64">
      <t>ケンゼン</t>
    </rPh>
    <rPh sb="65" eb="67">
      <t>ザイセイ</t>
    </rPh>
    <rPh sb="67" eb="69">
      <t>ウンエイ</t>
    </rPh>
    <rPh sb="70" eb="71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</si>
</sst>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47-4F89-847B-3308210B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271488"/>
        <c:axId val="121826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47-4F89-847B-3308210B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271488"/>
        <c:axId val="1218266592"/>
      </c:lineChart>
      <c:dateAx>
        <c:axId val="121827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8266592"/>
        <c:crosses val="autoZero"/>
        <c:auto val="1"/>
        <c:lblOffset val="100"/>
        <c:baseTimeUnit val="years"/>
      </c:dateAx>
      <c:valAx>
        <c:axId val="121826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827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FF-40C2-A044-A3BECFBFE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287968"/>
        <c:axId val="108229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FF-40C2-A044-A3BECFBFE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87968"/>
        <c:axId val="1082291776"/>
      </c:lineChart>
      <c:dateAx>
        <c:axId val="108228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2291776"/>
        <c:crosses val="autoZero"/>
        <c:auto val="1"/>
        <c:lblOffset val="100"/>
        <c:baseTimeUnit val="years"/>
      </c:dateAx>
      <c:valAx>
        <c:axId val="108229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2287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F-43CF-87B9-8614202B9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293408"/>
        <c:axId val="108229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80.209999999999994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5F-43CF-87B9-8614202B9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93408"/>
        <c:axId val="1082293952"/>
      </c:lineChart>
      <c:dateAx>
        <c:axId val="108229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2293952"/>
        <c:crosses val="autoZero"/>
        <c:auto val="1"/>
        <c:lblOffset val="100"/>
        <c:baseTimeUnit val="years"/>
      </c:dateAx>
      <c:valAx>
        <c:axId val="108229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229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102.36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EC-4891-8E43-8672DB99C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261696"/>
        <c:axId val="121826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111.37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EC-4891-8E43-8672DB99C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261696"/>
        <c:axId val="1218262240"/>
      </c:lineChart>
      <c:dateAx>
        <c:axId val="121826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8262240"/>
        <c:crosses val="autoZero"/>
        <c:auto val="1"/>
        <c:lblOffset val="100"/>
        <c:baseTimeUnit val="years"/>
      </c:dateAx>
      <c:valAx>
        <c:axId val="1218262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826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8C-45A7-929B-F3BF4C05E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268224"/>
        <c:axId val="121826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8C-45A7-929B-F3BF4C05E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268224"/>
        <c:axId val="1218269312"/>
      </c:lineChart>
      <c:dateAx>
        <c:axId val="121826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8269312"/>
        <c:crosses val="autoZero"/>
        <c:auto val="1"/>
        <c:lblOffset val="100"/>
        <c:baseTimeUnit val="years"/>
      </c:dateAx>
      <c:valAx>
        <c:axId val="121826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826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EF-4AFC-9070-341830814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269856"/>
        <c:axId val="121826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EF-4AFC-9070-341830814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269856"/>
        <c:axId val="1218263872"/>
      </c:lineChart>
      <c:dateAx>
        <c:axId val="12182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8263872"/>
        <c:crosses val="autoZero"/>
        <c:auto val="1"/>
        <c:lblOffset val="100"/>
        <c:baseTimeUnit val="years"/>
      </c:dateAx>
      <c:valAx>
        <c:axId val="121826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82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1F-4484-A5F8-2C3A84759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264416"/>
        <c:axId val="121827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1F-4484-A5F8-2C3A84759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264416"/>
        <c:axId val="1218270944"/>
      </c:lineChart>
      <c:dateAx>
        <c:axId val="121826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8270944"/>
        <c:crosses val="autoZero"/>
        <c:auto val="1"/>
        <c:lblOffset val="100"/>
        <c:baseTimeUnit val="years"/>
      </c:dateAx>
      <c:valAx>
        <c:axId val="1218270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826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606.57000000000005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73-49AB-A0CD-AB84B8A72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590736"/>
        <c:axId val="112159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533.21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73-49AB-A0CD-AB84B8A72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590736"/>
        <c:axId val="1121591280"/>
      </c:lineChart>
      <c:dateAx>
        <c:axId val="112159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1591280"/>
        <c:crosses val="autoZero"/>
        <c:auto val="1"/>
        <c:lblOffset val="100"/>
        <c:baseTimeUnit val="years"/>
      </c:dateAx>
      <c:valAx>
        <c:axId val="1121591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159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605.48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EB-49CB-9157-7AC2448A0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580400"/>
        <c:axId val="112159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634.09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EB-49CB-9157-7AC2448A0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580400"/>
        <c:axId val="1121592368"/>
      </c:lineChart>
      <c:dateAx>
        <c:axId val="112158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1592368"/>
        <c:crosses val="autoZero"/>
        <c:auto val="1"/>
        <c:lblOffset val="100"/>
        <c:baseTimeUnit val="years"/>
      </c:dateAx>
      <c:valAx>
        <c:axId val="1121592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158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43-43DD-B4F1-015A1553B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578768"/>
        <c:axId val="112158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76.739999999999995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43-43DD-B4F1-015A1553B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578768"/>
        <c:axId val="1121583120"/>
      </c:lineChart>
      <c:dateAx>
        <c:axId val="112157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1583120"/>
        <c:crosses val="autoZero"/>
        <c:auto val="1"/>
        <c:lblOffset val="100"/>
        <c:baseTimeUnit val="years"/>
      </c:dateAx>
      <c:valAx>
        <c:axId val="112158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157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186.51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40-4D89-A865-EBF01B68D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582576"/>
        <c:axId val="112158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252.45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40-4D89-A865-EBF01B68D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582576"/>
        <c:axId val="1121583664"/>
      </c:lineChart>
      <c:dateAx>
        <c:axId val="112158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1583664"/>
        <c:crosses val="autoZero"/>
        <c:auto val="1"/>
        <c:lblOffset val="100"/>
        <c:baseTimeUnit val="years"/>
      </c:dateAx>
      <c:valAx>
        <c:axId val="112158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158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【302.73】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4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徳島県　牟岐町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簡易水道事業</v>
      </c>
      <c r="Q8" s="58"/>
      <c r="R8" s="58"/>
      <c r="S8" s="58"/>
      <c r="T8" s="58"/>
      <c r="U8" s="58"/>
      <c r="V8" s="58"/>
      <c r="W8" s="58" t="str">
        <f>データ!$L$6</f>
        <v>C3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4247</v>
      </c>
      <c r="AM8" s="59"/>
      <c r="AN8" s="59"/>
      <c r="AO8" s="59"/>
      <c r="AP8" s="59"/>
      <c r="AQ8" s="59"/>
      <c r="AR8" s="59"/>
      <c r="AS8" s="59"/>
      <c r="AT8" s="50">
        <f>データ!$S$6</f>
        <v>56.62</v>
      </c>
      <c r="AU8" s="51"/>
      <c r="AV8" s="51"/>
      <c r="AW8" s="51"/>
      <c r="AX8" s="51"/>
      <c r="AY8" s="51"/>
      <c r="AZ8" s="51"/>
      <c r="BA8" s="51"/>
      <c r="BB8" s="52">
        <f>データ!$T$6</f>
        <v>75.010000000000005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65.7</v>
      </c>
      <c r="J10" s="51"/>
      <c r="K10" s="51"/>
      <c r="L10" s="51"/>
      <c r="M10" s="51"/>
      <c r="N10" s="51"/>
      <c r="O10" s="62"/>
      <c r="P10" s="52">
        <f>データ!$P$6</f>
        <v>89.43</v>
      </c>
      <c r="Q10" s="52"/>
      <c r="R10" s="52"/>
      <c r="S10" s="52"/>
      <c r="T10" s="52"/>
      <c r="U10" s="52"/>
      <c r="V10" s="52"/>
      <c r="W10" s="59">
        <f>データ!$Q$6</f>
        <v>3000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3739</v>
      </c>
      <c r="AM10" s="59"/>
      <c r="AN10" s="59"/>
      <c r="AO10" s="59"/>
      <c r="AP10" s="59"/>
      <c r="AQ10" s="59"/>
      <c r="AR10" s="59"/>
      <c r="AS10" s="59"/>
      <c r="AT10" s="50">
        <f>データ!$V$6</f>
        <v>16.75</v>
      </c>
      <c r="AU10" s="51"/>
      <c r="AV10" s="51"/>
      <c r="AW10" s="51"/>
      <c r="AX10" s="51"/>
      <c r="AY10" s="51"/>
      <c r="AZ10" s="51"/>
      <c r="BA10" s="51"/>
      <c r="BB10" s="52">
        <f>データ!$W$6</f>
        <v>223.22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119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118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117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【107.39】</v>
      </c>
      <c r="F85" s="26" t="str">
        <f>データ!AS6</f>
        <v>【10.81】</v>
      </c>
      <c r="G85" s="26" t="str">
        <f>データ!BD6</f>
        <v>【302.73】</v>
      </c>
      <c r="H85" s="26" t="str">
        <f>データ!BO6</f>
        <v>【910.55】</v>
      </c>
      <c r="I85" s="26" t="str">
        <f>データ!BZ6</f>
        <v>【76.18】</v>
      </c>
      <c r="J85" s="26" t="str">
        <f>データ!CK6</f>
        <v>【251.51】</v>
      </c>
      <c r="K85" s="26" t="str">
        <f>データ!CV6</f>
        <v>【50.84】</v>
      </c>
      <c r="L85" s="26" t="str">
        <f>データ!DG6</f>
        <v>【79.03】</v>
      </c>
      <c r="M85" s="26" t="str">
        <f>データ!DR6</f>
        <v>【39.90】</v>
      </c>
      <c r="N85" s="26" t="str">
        <f>データ!EC6</f>
        <v>【11.55】</v>
      </c>
      <c r="O85" s="26" t="str">
        <f>データ!EN6</f>
        <v>【0.31】</v>
      </c>
    </row>
  </sheetData>
  <sheetProtection algorithmName="SHA-512" hashValue="G6lDe2ERItdIEVsYj3BYaEJk+0FxfwR+qMzySTsOMs6BWeV3Be1JklRl/k2dNwcUs9TNyja46p5gt7Xhx6xDew==" saltValue="suSKoljEtorOahMFXGxtPA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>
      <selection activeCell="M8" sqref="M8"/>
    </sheetView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363839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5</v>
      </c>
      <c r="H6" s="33" t="str">
        <f t="shared" si="3"/>
        <v>徳島県　牟岐町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C3</v>
      </c>
      <c r="M6" s="33" t="str">
        <f t="shared" si="3"/>
        <v>非設置</v>
      </c>
      <c r="N6" s="34" t="str">
        <f t="shared" si="3"/>
        <v>-</v>
      </c>
      <c r="O6" s="34">
        <f t="shared" si="3"/>
        <v>65.7</v>
      </c>
      <c r="P6" s="34">
        <f t="shared" si="3"/>
        <v>89.43</v>
      </c>
      <c r="Q6" s="34">
        <f t="shared" si="3"/>
        <v>3000</v>
      </c>
      <c r="R6" s="34">
        <f t="shared" si="3"/>
        <v>4247</v>
      </c>
      <c r="S6" s="34">
        <f t="shared" si="3"/>
        <v>56.62</v>
      </c>
      <c r="T6" s="34">
        <f t="shared" si="3"/>
        <v>75.010000000000005</v>
      </c>
      <c r="U6" s="34">
        <f t="shared" si="3"/>
        <v>3739</v>
      </c>
      <c r="V6" s="34">
        <f t="shared" si="3"/>
        <v>16.75</v>
      </c>
      <c r="W6" s="34">
        <f t="shared" si="3"/>
        <v>223.22</v>
      </c>
      <c r="X6" s="35" t="str">
        <f>IF(X7="",NA(),X7)</f>
        <v>-</v>
      </c>
      <c r="Y6" s="35" t="str">
        <f t="shared" ref="Y6:AG6" si="4">IF(Y7="",NA(),Y7)</f>
        <v>-</v>
      </c>
      <c r="Z6" s="35" t="str">
        <f t="shared" si="4"/>
        <v>-</v>
      </c>
      <c r="AA6" s="35" t="str">
        <f t="shared" si="4"/>
        <v>-</v>
      </c>
      <c r="AB6" s="35">
        <f t="shared" si="4"/>
        <v>102.36</v>
      </c>
      <c r="AC6" s="35" t="str">
        <f t="shared" si="4"/>
        <v>-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>
        <f t="shared" si="4"/>
        <v>111.37</v>
      </c>
      <c r="AH6" s="34" t="str">
        <f>IF(AH7="","",IF(AH7="-","【-】","【"&amp;SUBSTITUTE(TEXT(AH7,"#,##0.00"),"-","△")&amp;"】"))</f>
        <v>【107.39】</v>
      </c>
      <c r="AI6" s="35" t="str">
        <f>IF(AI7="",NA(),AI7)</f>
        <v>-</v>
      </c>
      <c r="AJ6" s="35" t="str">
        <f t="shared" ref="AJ6:AR6" si="5">IF(AJ7="",NA(),AJ7)</f>
        <v>-</v>
      </c>
      <c r="AK6" s="35" t="str">
        <f t="shared" si="5"/>
        <v>-</v>
      </c>
      <c r="AL6" s="35" t="str">
        <f t="shared" si="5"/>
        <v>-</v>
      </c>
      <c r="AM6" s="34">
        <f t="shared" si="5"/>
        <v>0</v>
      </c>
      <c r="AN6" s="35" t="str">
        <f t="shared" si="5"/>
        <v>-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>
        <f t="shared" si="5"/>
        <v>3.02</v>
      </c>
      <c r="AS6" s="34" t="str">
        <f>IF(AS7="","",IF(AS7="-","【-】","【"&amp;SUBSTITUTE(TEXT(AS7,"#,##0.00"),"-","△")&amp;"】"))</f>
        <v>【10.81】</v>
      </c>
      <c r="AT6" s="35" t="str">
        <f>IF(AT7="",NA(),AT7)</f>
        <v>-</v>
      </c>
      <c r="AU6" s="35" t="str">
        <f t="shared" ref="AU6:BC6" si="6">IF(AU7="",NA(),AU7)</f>
        <v>-</v>
      </c>
      <c r="AV6" s="35" t="str">
        <f t="shared" si="6"/>
        <v>-</v>
      </c>
      <c r="AW6" s="35" t="str">
        <f t="shared" si="6"/>
        <v>-</v>
      </c>
      <c r="AX6" s="35">
        <f t="shared" si="6"/>
        <v>606.57000000000005</v>
      </c>
      <c r="AY6" s="35" t="str">
        <f t="shared" si="6"/>
        <v>-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>
        <f t="shared" si="6"/>
        <v>533.21</v>
      </c>
      <c r="BD6" s="34" t="str">
        <f>IF(BD7="","",IF(BD7="-","【-】","【"&amp;SUBSTITUTE(TEXT(BD7,"#,##0.00"),"-","△")&amp;"】"))</f>
        <v>【302.73】</v>
      </c>
      <c r="BE6" s="35" t="str">
        <f>IF(BE7="",NA(),BE7)</f>
        <v>-</v>
      </c>
      <c r="BF6" s="35" t="str">
        <f t="shared" ref="BF6:BN6" si="7">IF(BF7="",NA(),BF7)</f>
        <v>-</v>
      </c>
      <c r="BG6" s="35" t="str">
        <f t="shared" si="7"/>
        <v>-</v>
      </c>
      <c r="BH6" s="35" t="str">
        <f t="shared" si="7"/>
        <v>-</v>
      </c>
      <c r="BI6" s="35">
        <f t="shared" si="7"/>
        <v>605.48</v>
      </c>
      <c r="BJ6" s="35" t="str">
        <f t="shared" si="7"/>
        <v>-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>
        <f t="shared" si="7"/>
        <v>634.09</v>
      </c>
      <c r="BO6" s="34" t="str">
        <f>IF(BO7="","",IF(BO7="-","【-】","【"&amp;SUBSTITUTE(TEXT(BO7,"#,##0.00"),"-","△")&amp;"】"))</f>
        <v>【910.55】</v>
      </c>
      <c r="BP6" s="35" t="str">
        <f>IF(BP7="",NA(),BP7)</f>
        <v>-</v>
      </c>
      <c r="BQ6" s="35" t="str">
        <f t="shared" ref="BQ6:BY6" si="8">IF(BQ7="",NA(),BQ7)</f>
        <v>-</v>
      </c>
      <c r="BR6" s="35" t="str">
        <f t="shared" si="8"/>
        <v>-</v>
      </c>
      <c r="BS6" s="35" t="str">
        <f t="shared" si="8"/>
        <v>-</v>
      </c>
      <c r="BT6" s="35">
        <f t="shared" si="8"/>
        <v>92.36</v>
      </c>
      <c r="BU6" s="35" t="str">
        <f t="shared" si="8"/>
        <v>-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>
        <f t="shared" si="8"/>
        <v>76.739999999999995</v>
      </c>
      <c r="BZ6" s="34" t="str">
        <f>IF(BZ7="","",IF(BZ7="-","【-】","【"&amp;SUBSTITUTE(TEXT(BZ7,"#,##0.00"),"-","△")&amp;"】"))</f>
        <v>【76.18】</v>
      </c>
      <c r="CA6" s="35" t="str">
        <f>IF(CA7="",NA(),CA7)</f>
        <v>-</v>
      </c>
      <c r="CB6" s="35" t="str">
        <f t="shared" ref="CB6:CJ6" si="9">IF(CB7="",NA(),CB7)</f>
        <v>-</v>
      </c>
      <c r="CC6" s="35" t="str">
        <f t="shared" si="9"/>
        <v>-</v>
      </c>
      <c r="CD6" s="35" t="str">
        <f t="shared" si="9"/>
        <v>-</v>
      </c>
      <c r="CE6" s="35">
        <f t="shared" si="9"/>
        <v>186.51</v>
      </c>
      <c r="CF6" s="35" t="str">
        <f t="shared" si="9"/>
        <v>-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>
        <f t="shared" si="9"/>
        <v>252.45</v>
      </c>
      <c r="CK6" s="34" t="str">
        <f>IF(CK7="","",IF(CK7="-","【-】","【"&amp;SUBSTITUTE(TEXT(CK7,"#,##0.00"),"-","△")&amp;"】"))</f>
        <v>【251.51】</v>
      </c>
      <c r="CL6" s="35" t="str">
        <f>IF(CL7="",NA(),CL7)</f>
        <v>-</v>
      </c>
      <c r="CM6" s="35" t="str">
        <f t="shared" ref="CM6:CU6" si="10">IF(CM7="",NA(),CM7)</f>
        <v>-</v>
      </c>
      <c r="CN6" s="35" t="str">
        <f t="shared" si="10"/>
        <v>-</v>
      </c>
      <c r="CO6" s="35" t="str">
        <f t="shared" si="10"/>
        <v>-</v>
      </c>
      <c r="CP6" s="35">
        <f t="shared" si="10"/>
        <v>63.58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>
        <f t="shared" si="10"/>
        <v>47.18</v>
      </c>
      <c r="CV6" s="34" t="str">
        <f>IF(CV7="","",IF(CV7="-","【-】","【"&amp;SUBSTITUTE(TEXT(CV7,"#,##0.00"),"-","△")&amp;"】"))</f>
        <v>【50.84】</v>
      </c>
      <c r="CW6" s="35" t="str">
        <f>IF(CW7="",NA(),CW7)</f>
        <v>-</v>
      </c>
      <c r="CX6" s="35" t="str">
        <f t="shared" ref="CX6:DF6" si="11">IF(CX7="",NA(),CX7)</f>
        <v>-</v>
      </c>
      <c r="CY6" s="35" t="str">
        <f t="shared" si="11"/>
        <v>-</v>
      </c>
      <c r="CZ6" s="35" t="str">
        <f t="shared" si="11"/>
        <v>-</v>
      </c>
      <c r="DA6" s="35">
        <f t="shared" si="11"/>
        <v>90.2</v>
      </c>
      <c r="DB6" s="35" t="str">
        <f t="shared" si="11"/>
        <v>-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>
        <f t="shared" si="11"/>
        <v>80.209999999999994</v>
      </c>
      <c r="DG6" s="34" t="str">
        <f>IF(DG7="","",IF(DG7="-","【-】","【"&amp;SUBSTITUTE(TEXT(DG7,"#,##0.00"),"-","△")&amp;"】"))</f>
        <v>【79.03】</v>
      </c>
      <c r="DH6" s="35" t="str">
        <f>IF(DH7="",NA(),DH7)</f>
        <v>-</v>
      </c>
      <c r="DI6" s="35" t="str">
        <f t="shared" ref="DI6:DQ6" si="12">IF(DI7="",NA(),DI7)</f>
        <v>-</v>
      </c>
      <c r="DJ6" s="35" t="str">
        <f t="shared" si="12"/>
        <v>-</v>
      </c>
      <c r="DK6" s="35" t="str">
        <f t="shared" si="12"/>
        <v>-</v>
      </c>
      <c r="DL6" s="35">
        <f t="shared" si="12"/>
        <v>53.75</v>
      </c>
      <c r="DM6" s="35" t="str">
        <f t="shared" si="12"/>
        <v>-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>
        <f t="shared" si="12"/>
        <v>45.8</v>
      </c>
      <c r="DR6" s="34" t="str">
        <f>IF(DR7="","",IF(DR7="-","【-】","【"&amp;SUBSTITUTE(TEXT(DR7,"#,##0.00"),"-","△")&amp;"】"))</f>
        <v>【39.90】</v>
      </c>
      <c r="DS6" s="35" t="str">
        <f>IF(DS7="",NA(),DS7)</f>
        <v>-</v>
      </c>
      <c r="DT6" s="35" t="str">
        <f t="shared" ref="DT6:EB6" si="13">IF(DT7="",NA(),DT7)</f>
        <v>-</v>
      </c>
      <c r="DU6" s="35" t="str">
        <f t="shared" si="13"/>
        <v>-</v>
      </c>
      <c r="DV6" s="35" t="str">
        <f t="shared" si="13"/>
        <v>-</v>
      </c>
      <c r="DW6" s="34">
        <f t="shared" si="13"/>
        <v>0</v>
      </c>
      <c r="DX6" s="35" t="str">
        <f t="shared" si="13"/>
        <v>-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>
        <f t="shared" si="13"/>
        <v>20.02</v>
      </c>
      <c r="EC6" s="34" t="str">
        <f>IF(EC7="","",IF(EC7="-","【-】","【"&amp;SUBSTITUTE(TEXT(EC7,"#,##0.00"),"-","△")&amp;"】"))</f>
        <v>【11.55】</v>
      </c>
      <c r="ED6" s="35" t="str">
        <f>IF(ED7="",NA(),ED7)</f>
        <v>-</v>
      </c>
      <c r="EE6" s="35" t="str">
        <f t="shared" ref="EE6:EM6" si="14">IF(EE7="",NA(),EE7)</f>
        <v>-</v>
      </c>
      <c r="EF6" s="35" t="str">
        <f t="shared" si="14"/>
        <v>-</v>
      </c>
      <c r="EG6" s="35" t="str">
        <f t="shared" si="14"/>
        <v>-</v>
      </c>
      <c r="EH6" s="35">
        <f t="shared" si="14"/>
        <v>0.41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>
        <f t="shared" si="14"/>
        <v>0.52</v>
      </c>
      <c r="EN6" s="34" t="str">
        <f>IF(EN7="","",IF(EN7="-","【-】","【"&amp;SUBSTITUTE(TEXT(EN7,"#,##0.00"),"-","△")&amp;"】"))</f>
        <v>【0.31】</v>
      </c>
    </row>
    <row r="7" spans="1:144" s="36" customFormat="1" x14ac:dyDescent="0.15">
      <c r="A7" s="28"/>
      <c r="B7" s="37">
        <v>2017</v>
      </c>
      <c r="C7" s="37">
        <v>363839</v>
      </c>
      <c r="D7" s="37">
        <v>46</v>
      </c>
      <c r="E7" s="37">
        <v>1</v>
      </c>
      <c r="F7" s="37">
        <v>0</v>
      </c>
      <c r="G7" s="37">
        <v>5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116</v>
      </c>
      <c r="N7" s="38" t="s">
        <v>110</v>
      </c>
      <c r="O7" s="38">
        <v>65.7</v>
      </c>
      <c r="P7" s="38">
        <v>89.43</v>
      </c>
      <c r="Q7" s="38">
        <v>3000</v>
      </c>
      <c r="R7" s="38">
        <v>4247</v>
      </c>
      <c r="S7" s="38">
        <v>56.62</v>
      </c>
      <c r="T7" s="38">
        <v>75.010000000000005</v>
      </c>
      <c r="U7" s="38">
        <v>3739</v>
      </c>
      <c r="V7" s="38">
        <v>16.75</v>
      </c>
      <c r="W7" s="38">
        <v>223.22</v>
      </c>
      <c r="X7" s="38" t="s">
        <v>110</v>
      </c>
      <c r="Y7" s="38" t="s">
        <v>110</v>
      </c>
      <c r="Z7" s="38" t="s">
        <v>110</v>
      </c>
      <c r="AA7" s="38" t="s">
        <v>110</v>
      </c>
      <c r="AB7" s="38">
        <v>102.36</v>
      </c>
      <c r="AC7" s="38" t="s">
        <v>110</v>
      </c>
      <c r="AD7" s="38" t="s">
        <v>110</v>
      </c>
      <c r="AE7" s="38" t="s">
        <v>110</v>
      </c>
      <c r="AF7" s="38" t="s">
        <v>110</v>
      </c>
      <c r="AG7" s="38">
        <v>111.37</v>
      </c>
      <c r="AH7" s="38">
        <v>107.39</v>
      </c>
      <c r="AI7" s="38" t="s">
        <v>110</v>
      </c>
      <c r="AJ7" s="38" t="s">
        <v>110</v>
      </c>
      <c r="AK7" s="38" t="s">
        <v>110</v>
      </c>
      <c r="AL7" s="38" t="s">
        <v>110</v>
      </c>
      <c r="AM7" s="38">
        <v>0</v>
      </c>
      <c r="AN7" s="38" t="s">
        <v>110</v>
      </c>
      <c r="AO7" s="38" t="s">
        <v>110</v>
      </c>
      <c r="AP7" s="38" t="s">
        <v>110</v>
      </c>
      <c r="AQ7" s="38" t="s">
        <v>110</v>
      </c>
      <c r="AR7" s="38">
        <v>3.02</v>
      </c>
      <c r="AS7" s="38">
        <v>10.81</v>
      </c>
      <c r="AT7" s="38" t="s">
        <v>110</v>
      </c>
      <c r="AU7" s="38" t="s">
        <v>110</v>
      </c>
      <c r="AV7" s="38" t="s">
        <v>110</v>
      </c>
      <c r="AW7" s="38" t="s">
        <v>110</v>
      </c>
      <c r="AX7" s="38">
        <v>606.57000000000005</v>
      </c>
      <c r="AY7" s="38" t="s">
        <v>110</v>
      </c>
      <c r="AZ7" s="38" t="s">
        <v>110</v>
      </c>
      <c r="BA7" s="38" t="s">
        <v>110</v>
      </c>
      <c r="BB7" s="38" t="s">
        <v>110</v>
      </c>
      <c r="BC7" s="38">
        <v>533.21</v>
      </c>
      <c r="BD7" s="38">
        <v>302.73</v>
      </c>
      <c r="BE7" s="38" t="s">
        <v>110</v>
      </c>
      <c r="BF7" s="38" t="s">
        <v>110</v>
      </c>
      <c r="BG7" s="38" t="s">
        <v>110</v>
      </c>
      <c r="BH7" s="38" t="s">
        <v>110</v>
      </c>
      <c r="BI7" s="38">
        <v>605.48</v>
      </c>
      <c r="BJ7" s="38" t="s">
        <v>110</v>
      </c>
      <c r="BK7" s="38" t="s">
        <v>110</v>
      </c>
      <c r="BL7" s="38" t="s">
        <v>110</v>
      </c>
      <c r="BM7" s="38" t="s">
        <v>110</v>
      </c>
      <c r="BN7" s="38">
        <v>634.09</v>
      </c>
      <c r="BO7" s="38">
        <v>910.55</v>
      </c>
      <c r="BP7" s="38" t="s">
        <v>110</v>
      </c>
      <c r="BQ7" s="38" t="s">
        <v>110</v>
      </c>
      <c r="BR7" s="38" t="s">
        <v>110</v>
      </c>
      <c r="BS7" s="38" t="s">
        <v>110</v>
      </c>
      <c r="BT7" s="38">
        <v>92.36</v>
      </c>
      <c r="BU7" s="38" t="s">
        <v>110</v>
      </c>
      <c r="BV7" s="38" t="s">
        <v>110</v>
      </c>
      <c r="BW7" s="38" t="s">
        <v>110</v>
      </c>
      <c r="BX7" s="38" t="s">
        <v>110</v>
      </c>
      <c r="BY7" s="38">
        <v>76.739999999999995</v>
      </c>
      <c r="BZ7" s="38">
        <v>76.180000000000007</v>
      </c>
      <c r="CA7" s="38" t="s">
        <v>110</v>
      </c>
      <c r="CB7" s="38" t="s">
        <v>110</v>
      </c>
      <c r="CC7" s="38" t="s">
        <v>110</v>
      </c>
      <c r="CD7" s="38" t="s">
        <v>110</v>
      </c>
      <c r="CE7" s="38">
        <v>186.51</v>
      </c>
      <c r="CF7" s="38" t="s">
        <v>110</v>
      </c>
      <c r="CG7" s="38" t="s">
        <v>110</v>
      </c>
      <c r="CH7" s="38" t="s">
        <v>110</v>
      </c>
      <c r="CI7" s="38" t="s">
        <v>110</v>
      </c>
      <c r="CJ7" s="38">
        <v>252.45</v>
      </c>
      <c r="CK7" s="38">
        <v>251.51</v>
      </c>
      <c r="CL7" s="38" t="s">
        <v>110</v>
      </c>
      <c r="CM7" s="38" t="s">
        <v>110</v>
      </c>
      <c r="CN7" s="38" t="s">
        <v>110</v>
      </c>
      <c r="CO7" s="38" t="s">
        <v>110</v>
      </c>
      <c r="CP7" s="38">
        <v>63.58</v>
      </c>
      <c r="CQ7" s="38" t="s">
        <v>110</v>
      </c>
      <c r="CR7" s="38" t="s">
        <v>110</v>
      </c>
      <c r="CS7" s="38" t="s">
        <v>110</v>
      </c>
      <c r="CT7" s="38" t="s">
        <v>110</v>
      </c>
      <c r="CU7" s="38">
        <v>47.18</v>
      </c>
      <c r="CV7" s="38">
        <v>50.84</v>
      </c>
      <c r="CW7" s="38" t="s">
        <v>110</v>
      </c>
      <c r="CX7" s="38" t="s">
        <v>110</v>
      </c>
      <c r="CY7" s="38" t="s">
        <v>110</v>
      </c>
      <c r="CZ7" s="38" t="s">
        <v>110</v>
      </c>
      <c r="DA7" s="38">
        <v>90.2</v>
      </c>
      <c r="DB7" s="38" t="s">
        <v>110</v>
      </c>
      <c r="DC7" s="38" t="s">
        <v>110</v>
      </c>
      <c r="DD7" s="38" t="s">
        <v>110</v>
      </c>
      <c r="DE7" s="38" t="s">
        <v>110</v>
      </c>
      <c r="DF7" s="38">
        <v>80.209999999999994</v>
      </c>
      <c r="DG7" s="38">
        <v>79.03</v>
      </c>
      <c r="DH7" s="38" t="s">
        <v>110</v>
      </c>
      <c r="DI7" s="38" t="s">
        <v>110</v>
      </c>
      <c r="DJ7" s="38" t="s">
        <v>110</v>
      </c>
      <c r="DK7" s="38" t="s">
        <v>110</v>
      </c>
      <c r="DL7" s="38">
        <v>53.75</v>
      </c>
      <c r="DM7" s="38" t="s">
        <v>110</v>
      </c>
      <c r="DN7" s="38" t="s">
        <v>110</v>
      </c>
      <c r="DO7" s="38" t="s">
        <v>110</v>
      </c>
      <c r="DP7" s="38" t="s">
        <v>110</v>
      </c>
      <c r="DQ7" s="38">
        <v>45.8</v>
      </c>
      <c r="DR7" s="38">
        <v>39.9</v>
      </c>
      <c r="DS7" s="38" t="s">
        <v>110</v>
      </c>
      <c r="DT7" s="38" t="s">
        <v>110</v>
      </c>
      <c r="DU7" s="38" t="s">
        <v>110</v>
      </c>
      <c r="DV7" s="38" t="s">
        <v>110</v>
      </c>
      <c r="DW7" s="38">
        <v>0</v>
      </c>
      <c r="DX7" s="38" t="s">
        <v>110</v>
      </c>
      <c r="DY7" s="38" t="s">
        <v>110</v>
      </c>
      <c r="DZ7" s="38" t="s">
        <v>110</v>
      </c>
      <c r="EA7" s="38" t="s">
        <v>110</v>
      </c>
      <c r="EB7" s="38">
        <v>20.02</v>
      </c>
      <c r="EC7" s="38">
        <v>11.55</v>
      </c>
      <c r="ED7" s="38" t="s">
        <v>110</v>
      </c>
      <c r="EE7" s="38" t="s">
        <v>110</v>
      </c>
      <c r="EF7" s="38" t="s">
        <v>110</v>
      </c>
      <c r="EG7" s="38" t="s">
        <v>110</v>
      </c>
      <c r="EH7" s="38">
        <v>0.41</v>
      </c>
      <c r="EI7" s="38" t="s">
        <v>110</v>
      </c>
      <c r="EJ7" s="38" t="s">
        <v>110</v>
      </c>
      <c r="EK7" s="38" t="s">
        <v>110</v>
      </c>
      <c r="EL7" s="38" t="s">
        <v>110</v>
      </c>
      <c r="EM7" s="38">
        <v>0.52</v>
      </c>
      <c r="EN7" s="38">
        <v>0.31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111</v>
      </c>
      <c r="C9" s="41" t="s">
        <v>112</v>
      </c>
      <c r="D9" s="41" t="s">
        <v>113</v>
      </c>
      <c r="E9" s="41" t="s">
        <v>114</v>
      </c>
      <c r="F9" s="41" t="s">
        <v>115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2018-12-03T08:36:49Z</dcterms:created>
  <dcterms:modified xsi:type="dcterms:W3CDTF">2019-02-26T09:57:23Z</dcterms:modified>
  <cp:category/>
</cp:coreProperties>
</file>