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5.11.193\share1\1050004000\長期保存\04財政担当\01旧財政係\地方交付税\01普通交付税等\■H30普通交付税\05_算定結果（各種報告，通知・ＨＰ更新，調整額復活）\17_県HP掲載（調整額復活）\"/>
    </mc:Choice>
  </mc:AlternateContent>
  <bookViews>
    <workbookView xWindow="0" yWindow="0" windowWidth="20490" windowHeight="7815" tabRatio="595"/>
  </bookViews>
  <sheets>
    <sheet name="当初比較" sheetId="1" r:id="rId1"/>
    <sheet name="前年度比較" sheetId="5" r:id="rId2"/>
    <sheet name="臨時財政対策債" sheetId="2" r:id="rId3"/>
    <sheet name="合計・当初比較" sheetId="3" r:id="rId4"/>
    <sheet name="合計・前年度比較" sheetId="6" r:id="rId5"/>
  </sheets>
  <externalReferences>
    <externalReference r:id="rId6"/>
  </externalReferences>
  <definedNames>
    <definedName name="_xlnm.Print_Area" localSheetId="4">合計・前年度比較!$A$1:$G$37</definedName>
    <definedName name="_xlnm.Print_Area" localSheetId="3">合計・当初比較!$A$1:$G$37</definedName>
    <definedName name="_xlnm.Print_Area" localSheetId="1">前年度比較!$A$1:$G$37</definedName>
    <definedName name="_xlnm.Print_Area" localSheetId="0">当初比較!$A$1:$G$39</definedName>
    <definedName name="_xlnm.Print_Area" localSheetId="2">臨時財政対策債!$A$1:$G$37</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6" l="1"/>
  <c r="F9" i="6" s="1"/>
  <c r="G9" i="6" s="1"/>
  <c r="D10" i="6"/>
  <c r="F10" i="6"/>
  <c r="G10" i="6" s="1"/>
  <c r="D11" i="6"/>
  <c r="F11" i="6" s="1"/>
  <c r="G11" i="6" s="1"/>
  <c r="D12" i="6"/>
  <c r="F12" i="6" s="1"/>
  <c r="G12" i="6" s="1"/>
  <c r="D13" i="6"/>
  <c r="F13" i="6" s="1"/>
  <c r="G13" i="6" s="1"/>
  <c r="D14" i="6"/>
  <c r="F14" i="6" s="1"/>
  <c r="G14" i="6" s="1"/>
  <c r="D15" i="6"/>
  <c r="F15" i="6" s="1"/>
  <c r="G15" i="6" s="1"/>
  <c r="D16" i="6"/>
  <c r="F16" i="6" s="1"/>
  <c r="G16" i="6" s="1"/>
  <c r="D17" i="6"/>
  <c r="F17" i="6" s="1"/>
  <c r="G17" i="6" s="1"/>
  <c r="D18" i="6"/>
  <c r="F18" i="6"/>
  <c r="G18" i="6" s="1"/>
  <c r="D19" i="6"/>
  <c r="F19" i="6" s="1"/>
  <c r="G19" i="6" s="1"/>
  <c r="D20" i="6"/>
  <c r="F20" i="6" s="1"/>
  <c r="G20" i="6" s="1"/>
  <c r="D21" i="6"/>
  <c r="F21" i="6" s="1"/>
  <c r="G21" i="6" s="1"/>
  <c r="D22" i="6"/>
  <c r="F22" i="6" s="1"/>
  <c r="G22" i="6" s="1"/>
  <c r="D23" i="6"/>
  <c r="F23" i="6" s="1"/>
  <c r="G23" i="6" s="1"/>
  <c r="D24" i="6"/>
  <c r="F24" i="6" s="1"/>
  <c r="G24" i="6" s="1"/>
  <c r="D25" i="6"/>
  <c r="F25" i="6" s="1"/>
  <c r="G25" i="6" s="1"/>
  <c r="D26" i="6"/>
  <c r="F26" i="6" s="1"/>
  <c r="G26" i="6" s="1"/>
  <c r="D27" i="6"/>
  <c r="F27" i="6"/>
  <c r="G27" i="6" s="1"/>
  <c r="D28" i="6"/>
  <c r="F28" i="6" s="1"/>
  <c r="G28" i="6" s="1"/>
  <c r="D29" i="6"/>
  <c r="F29" i="6" s="1"/>
  <c r="G29" i="6" s="1"/>
  <c r="D30" i="6"/>
  <c r="F30" i="6"/>
  <c r="G30" i="6" s="1"/>
  <c r="D31" i="6"/>
  <c r="F31" i="6" s="1"/>
  <c r="G31" i="6" s="1"/>
  <c r="D32" i="6"/>
  <c r="F32" i="6" s="1"/>
  <c r="G32" i="6" s="1"/>
  <c r="E33" i="6"/>
  <c r="E34" i="6"/>
  <c r="E35" i="6" s="1"/>
  <c r="D9" i="3"/>
  <c r="E9" i="3"/>
  <c r="D10" i="3"/>
  <c r="E10" i="3"/>
  <c r="D11" i="3"/>
  <c r="E11" i="3"/>
  <c r="D12" i="3"/>
  <c r="E12" i="3"/>
  <c r="D13" i="3"/>
  <c r="E13" i="3"/>
  <c r="D14" i="3"/>
  <c r="E14" i="3"/>
  <c r="D15" i="3"/>
  <c r="E15" i="3"/>
  <c r="D16" i="3"/>
  <c r="E16" i="3"/>
  <c r="D17" i="3"/>
  <c r="E17" i="3"/>
  <c r="D18" i="3"/>
  <c r="E18" i="3"/>
  <c r="E34" i="3" s="1"/>
  <c r="D19" i="3"/>
  <c r="E19" i="3"/>
  <c r="D20" i="3"/>
  <c r="E20" i="3"/>
  <c r="D21" i="3"/>
  <c r="E21" i="3"/>
  <c r="D22" i="3"/>
  <c r="E22" i="3"/>
  <c r="D23" i="3"/>
  <c r="E23" i="3"/>
  <c r="D24" i="3"/>
  <c r="E24" i="3"/>
  <c r="D25" i="3"/>
  <c r="E25" i="3"/>
  <c r="D26" i="3"/>
  <c r="E26" i="3"/>
  <c r="D27" i="3"/>
  <c r="E27" i="3"/>
  <c r="D28" i="3"/>
  <c r="E28" i="3"/>
  <c r="D29" i="3"/>
  <c r="E29" i="3"/>
  <c r="D30" i="3"/>
  <c r="E30" i="3"/>
  <c r="D31" i="3"/>
  <c r="E31" i="3"/>
  <c r="D32" i="3"/>
  <c r="E32" i="3"/>
  <c r="D9" i="5"/>
  <c r="F9" i="5" s="1"/>
  <c r="G9" i="5" s="1"/>
  <c r="D10" i="5"/>
  <c r="D33" i="5" s="1"/>
  <c r="D35" i="5" s="1"/>
  <c r="F10" i="5"/>
  <c r="G10" i="5" s="1"/>
  <c r="D11" i="5"/>
  <c r="F11" i="5" s="1"/>
  <c r="G11" i="5" s="1"/>
  <c r="D12" i="5"/>
  <c r="F12" i="5" s="1"/>
  <c r="G12" i="5" s="1"/>
  <c r="D13" i="5"/>
  <c r="F13" i="5"/>
  <c r="G13" i="5"/>
  <c r="D14" i="5"/>
  <c r="F14" i="5" s="1"/>
  <c r="G14" i="5" s="1"/>
  <c r="D15" i="5"/>
  <c r="F15" i="5"/>
  <c r="G15" i="5" s="1"/>
  <c r="D16" i="5"/>
  <c r="F16" i="5" s="1"/>
  <c r="G16" i="5" s="1"/>
  <c r="D17" i="5"/>
  <c r="F17" i="5" s="1"/>
  <c r="G17" i="5" s="1"/>
  <c r="D18" i="5"/>
  <c r="F18" i="5"/>
  <c r="G18" i="5" s="1"/>
  <c r="D19" i="5"/>
  <c r="F19" i="5" s="1"/>
  <c r="G19" i="5" s="1"/>
  <c r="D20" i="5"/>
  <c r="F20" i="5"/>
  <c r="G20" i="5" s="1"/>
  <c r="D21" i="5"/>
  <c r="F21" i="5" s="1"/>
  <c r="G21" i="5" s="1"/>
  <c r="D22" i="5"/>
  <c r="F22" i="5" s="1"/>
  <c r="G22" i="5" s="1"/>
  <c r="D23" i="5"/>
  <c r="F23" i="5"/>
  <c r="G23" i="5" s="1"/>
  <c r="D24" i="5"/>
  <c r="F24" i="5" s="1"/>
  <c r="G24" i="5" s="1"/>
  <c r="D25" i="5"/>
  <c r="F25" i="5"/>
  <c r="G25" i="5" s="1"/>
  <c r="D26" i="5"/>
  <c r="F26" i="5" s="1"/>
  <c r="G26" i="5" s="1"/>
  <c r="D27" i="5"/>
  <c r="F27" i="5"/>
  <c r="G27" i="5" s="1"/>
  <c r="D28" i="5"/>
  <c r="F28" i="5"/>
  <c r="G28" i="5" s="1"/>
  <c r="D29" i="5"/>
  <c r="F29" i="5" s="1"/>
  <c r="G29" i="5" s="1"/>
  <c r="D30" i="5"/>
  <c r="F30" i="5"/>
  <c r="G30" i="5" s="1"/>
  <c r="D31" i="5"/>
  <c r="F31" i="5" s="1"/>
  <c r="G31" i="5" s="1"/>
  <c r="D32" i="5"/>
  <c r="F32" i="5"/>
  <c r="G32" i="5" s="1"/>
  <c r="E33" i="5"/>
  <c r="D34" i="5"/>
  <c r="E34" i="5"/>
  <c r="E35" i="5" s="1"/>
  <c r="F9" i="1"/>
  <c r="G9" i="1" s="1"/>
  <c r="F10" i="1"/>
  <c r="G10" i="1" s="1"/>
  <c r="F11" i="1"/>
  <c r="G11" i="1" s="1"/>
  <c r="F12" i="1"/>
  <c r="G12" i="1"/>
  <c r="F13" i="1"/>
  <c r="G13" i="1" s="1"/>
  <c r="F14" i="1"/>
  <c r="G14" i="1"/>
  <c r="F15" i="1"/>
  <c r="G15" i="1" s="1"/>
  <c r="F16" i="1"/>
  <c r="G16" i="1"/>
  <c r="F17" i="1"/>
  <c r="G17" i="1" s="1"/>
  <c r="F18" i="1"/>
  <c r="G18" i="1" s="1"/>
  <c r="F19" i="1"/>
  <c r="G19" i="1" s="1"/>
  <c r="F20" i="1"/>
  <c r="G20" i="1"/>
  <c r="F21" i="1"/>
  <c r="G21" i="1" s="1"/>
  <c r="F22" i="1"/>
  <c r="G22" i="1"/>
  <c r="F23" i="1"/>
  <c r="G23" i="1" s="1"/>
  <c r="F24" i="1"/>
  <c r="G24" i="1"/>
  <c r="F25" i="1"/>
  <c r="G25" i="1" s="1"/>
  <c r="F26" i="1"/>
  <c r="G26" i="1" s="1"/>
  <c r="F27" i="1"/>
  <c r="G27" i="1" s="1"/>
  <c r="F28" i="1"/>
  <c r="G28" i="1"/>
  <c r="F29" i="1"/>
  <c r="G29" i="1" s="1"/>
  <c r="F30" i="1"/>
  <c r="G30" i="1"/>
  <c r="F31" i="1"/>
  <c r="G31" i="1" s="1"/>
  <c r="F32" i="1"/>
  <c r="G32" i="1"/>
  <c r="D33" i="1"/>
  <c r="F33" i="1" s="1"/>
  <c r="G33" i="1" s="1"/>
  <c r="E33" i="1"/>
  <c r="D34" i="1"/>
  <c r="F34" i="1" s="1"/>
  <c r="G34" i="1" s="1"/>
  <c r="E34" i="1"/>
  <c r="D35" i="1"/>
  <c r="F35" i="1" s="1"/>
  <c r="G35" i="1" s="1"/>
  <c r="E35" i="1"/>
  <c r="D33" i="2"/>
  <c r="D34" i="2"/>
  <c r="D35" i="2" l="1"/>
  <c r="E33" i="3"/>
  <c r="E35" i="3" s="1"/>
  <c r="D34" i="3"/>
  <c r="D33" i="3"/>
  <c r="D35" i="3" s="1"/>
  <c r="F32" i="3"/>
  <c r="G32" i="3" s="1"/>
  <c r="F28" i="3"/>
  <c r="G28" i="3" s="1"/>
  <c r="F24" i="3"/>
  <c r="G24" i="3" s="1"/>
  <c r="F22" i="3"/>
  <c r="G22" i="3" s="1"/>
  <c r="F18" i="3"/>
  <c r="G18" i="3" s="1"/>
  <c r="F14" i="3"/>
  <c r="G14" i="3" s="1"/>
  <c r="F10" i="3"/>
  <c r="G10" i="3" s="1"/>
  <c r="F30" i="3"/>
  <c r="G30" i="3" s="1"/>
  <c r="F26" i="3"/>
  <c r="G26" i="3" s="1"/>
  <c r="F20" i="3"/>
  <c r="G20" i="3" s="1"/>
  <c r="F16" i="3"/>
  <c r="G16" i="3" s="1"/>
  <c r="F12" i="3"/>
  <c r="G12" i="3" s="1"/>
  <c r="F31" i="3"/>
  <c r="G31" i="3" s="1"/>
  <c r="F29" i="3"/>
  <c r="G29" i="3" s="1"/>
  <c r="F27" i="3"/>
  <c r="G27" i="3" s="1"/>
  <c r="F25" i="3"/>
  <c r="G25" i="3" s="1"/>
  <c r="F23" i="3"/>
  <c r="G23" i="3" s="1"/>
  <c r="F21" i="3"/>
  <c r="G21" i="3" s="1"/>
  <c r="F19" i="3"/>
  <c r="G19" i="3" s="1"/>
  <c r="F17" i="3"/>
  <c r="F15" i="3"/>
  <c r="G15" i="3" s="1"/>
  <c r="F13" i="3"/>
  <c r="G13" i="3" s="1"/>
  <c r="F11" i="3"/>
  <c r="G11" i="3" s="1"/>
  <c r="F9" i="3"/>
  <c r="G9" i="3" s="1"/>
  <c r="G17" i="3"/>
  <c r="D34" i="6"/>
  <c r="D33" i="6"/>
  <c r="F34" i="5"/>
  <c r="G34" i="5" s="1"/>
  <c r="F35" i="5"/>
  <c r="G35" i="5" s="1"/>
  <c r="F33" i="5"/>
  <c r="G33" i="5" s="1"/>
  <c r="F34" i="6"/>
  <c r="G34" i="6" s="1"/>
  <c r="F33" i="6"/>
  <c r="F33" i="3" l="1"/>
  <c r="D35" i="6"/>
  <c r="F34" i="3"/>
  <c r="G34" i="3" s="1"/>
  <c r="F35" i="3"/>
  <c r="G35" i="3" s="1"/>
  <c r="G33" i="3"/>
  <c r="F35" i="6"/>
  <c r="G35" i="6" s="1"/>
  <c r="G33" i="6"/>
</calcChain>
</file>

<file path=xl/sharedStrings.xml><?xml version="1.0" encoding="utf-8"?>
<sst xmlns="http://schemas.openxmlformats.org/spreadsheetml/2006/main" count="190" uniqueCount="72">
  <si>
    <t>（単位：千円、％）</t>
    <rPh sb="1" eb="3">
      <t>タンイ</t>
    </rPh>
    <rPh sb="4" eb="6">
      <t>センエン</t>
    </rPh>
    <phoneticPr fontId="3"/>
  </si>
  <si>
    <t>市町村名</t>
    <rPh sb="0" eb="3">
      <t>シチョウソン</t>
    </rPh>
    <rPh sb="3" eb="4">
      <t>メイ</t>
    </rPh>
    <phoneticPr fontId="3"/>
  </si>
  <si>
    <t>増減額</t>
    <rPh sb="0" eb="2">
      <t>ゾウゲン</t>
    </rPh>
    <rPh sb="2" eb="3">
      <t>ガク</t>
    </rPh>
    <phoneticPr fontId="3"/>
  </si>
  <si>
    <t>増減率</t>
    <rPh sb="0" eb="3">
      <t>ゾウゲンリツ</t>
    </rPh>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</si>
  <si>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</si>
  <si>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</si>
  <si>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</si>
  <si>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</si>
  <si>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</si>
  <si>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</si>
  <si>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</si>
  <si>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</si>
  <si>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</si>
  <si>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</si>
  <si>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</si>
  <si>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</si>
  <si>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</si>
  <si>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</si>
  <si>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</si>
  <si>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</si>
  <si>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</si>
  <si>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</si>
  <si>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</si>
  <si>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</si>
  <si>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</si>
  <si>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</si>
  <si>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</si>
  <si>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</si>
  <si>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</si>
  <si>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</si>
  <si>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</si>
  <si>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</si>
  <si>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</si>
  <si>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</si>
  <si>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</si>
  <si>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</si>
  <si>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</si>
  <si>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</si>
  <si>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</si>
  <si>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</si>
  <si>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</si>
  <si>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</si>
  <si>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A-B　　　 C</t>
    <phoneticPr fontId="3"/>
  </si>
  <si>
    <t>A-B　　　 C</t>
    <phoneticPr fontId="3"/>
  </si>
  <si>
    <t>C/B　　   Ｄ</t>
    <phoneticPr fontId="3"/>
  </si>
  <si>
    <t>C/B　  　Ｄ</t>
    <phoneticPr fontId="3"/>
  </si>
  <si>
    <t>当初算定</t>
    <rPh sb="0" eb="2">
      <t>トウショ</t>
    </rPh>
    <rPh sb="2" eb="4">
      <t>サンテイ</t>
    </rPh>
    <phoneticPr fontId="3"/>
  </si>
  <si>
    <t>C/B　  　Ｄ</t>
    <phoneticPr fontId="3"/>
  </si>
  <si>
    <t>C/B　　   Ｄ</t>
    <phoneticPr fontId="3"/>
  </si>
  <si>
    <t>変更決定額</t>
    <rPh sb="0" eb="2">
      <t>ヘンコウ</t>
    </rPh>
    <rPh sb="2" eb="4">
      <t>ケッテイ</t>
    </rPh>
    <rPh sb="4" eb="5">
      <t>ガク</t>
    </rPh>
    <phoneticPr fontId="3"/>
  </si>
  <si>
    <t>当初決定額</t>
    <rPh sb="0" eb="2">
      <t>トウショ</t>
    </rPh>
    <rPh sb="2" eb="5">
      <t>ケッテイガク</t>
    </rPh>
    <phoneticPr fontId="3"/>
  </si>
  <si>
    <t xml:space="preserve"> 　 （当初算定）  Ｂ</t>
    <rPh sb="4" eb="6">
      <t>トウショ</t>
    </rPh>
    <rPh sb="6" eb="8">
      <t>サンテイ</t>
    </rPh>
    <phoneticPr fontId="3"/>
  </si>
  <si>
    <t>（単位：千円）</t>
    <rPh sb="1" eb="3">
      <t>タンイ</t>
    </rPh>
    <rPh sb="4" eb="6">
      <t>センエン</t>
    </rPh>
    <phoneticPr fontId="3"/>
  </si>
  <si>
    <t>変更決定額</t>
  </si>
  <si>
    <t>当初決定額</t>
  </si>
  <si>
    <t xml:space="preserve"> 　 （当初算定）  Ｂ</t>
  </si>
  <si>
    <t>（当初決定額との比較）</t>
    <rPh sb="1" eb="3">
      <t>トウショ</t>
    </rPh>
    <rPh sb="3" eb="6">
      <t>ケッテイガク</t>
    </rPh>
    <rPh sb="8" eb="10">
      <t>ヒカク</t>
    </rPh>
    <phoneticPr fontId="3"/>
  </si>
  <si>
    <t>（前年度決定額との比較）</t>
    <rPh sb="1" eb="4">
      <t>ゼンネンド</t>
    </rPh>
    <rPh sb="4" eb="7">
      <t>ケッテイガク</t>
    </rPh>
    <rPh sb="9" eb="11">
      <t>ヒカク</t>
    </rPh>
    <phoneticPr fontId="3"/>
  </si>
  <si>
    <t>（調整額復活後）A</t>
    <rPh sb="1" eb="3">
      <t>チョウセイ</t>
    </rPh>
    <rPh sb="3" eb="4">
      <t>ガク</t>
    </rPh>
    <rPh sb="4" eb="6">
      <t>フッカツ</t>
    </rPh>
    <rPh sb="6" eb="7">
      <t>ゴ</t>
    </rPh>
    <phoneticPr fontId="3"/>
  </si>
  <si>
    <t>増減額(調整額)</t>
    <rPh sb="0" eb="2">
      <t>ゾウゲン</t>
    </rPh>
    <rPh sb="2" eb="3">
      <t>ガク</t>
    </rPh>
    <rPh sb="4" eb="7">
      <t>チョウセイガク</t>
    </rPh>
    <phoneticPr fontId="3"/>
  </si>
  <si>
    <t>（調整額復活後）A</t>
    <rPh sb="1" eb="4">
      <t>チョウセイガク</t>
    </rPh>
    <rPh sb="4" eb="7">
      <t>フッカツゴ</t>
    </rPh>
    <phoneticPr fontId="3"/>
  </si>
  <si>
    <t>　（当初） 　　A</t>
    <rPh sb="2" eb="4">
      <t>トウショ</t>
    </rPh>
    <phoneticPr fontId="3"/>
  </si>
  <si>
    <t>(調整額復活後) A</t>
    <rPh sb="1" eb="4">
      <t>チョウセイガク</t>
    </rPh>
    <rPh sb="4" eb="6">
      <t>フッカツ</t>
    </rPh>
    <rPh sb="6" eb="7">
      <t>ゴ</t>
    </rPh>
    <phoneticPr fontId="3"/>
  </si>
  <si>
    <t>平成３０年度普通交付税決定額市町村別一覧</t>
    <rPh sb="0" eb="2">
      <t>ヘイセイ</t>
    </rPh>
    <rPh sb="4" eb="5">
      <t>ネン</t>
    </rPh>
    <rPh sb="5" eb="6">
      <t>ド</t>
    </rPh>
    <rPh sb="6" eb="8">
      <t>フツウ</t>
    </rPh>
    <rPh sb="8" eb="11">
      <t>コウフゼイ</t>
    </rPh>
    <rPh sb="11" eb="14">
      <t>ケッテイガク</t>
    </rPh>
    <rPh sb="14" eb="17">
      <t>シチョウソン</t>
    </rPh>
    <rPh sb="17" eb="18">
      <t>ベツ</t>
    </rPh>
    <rPh sb="18" eb="20">
      <t>イチラン</t>
    </rPh>
    <phoneticPr fontId="3"/>
  </si>
  <si>
    <t>３０年度</t>
    <rPh sb="2" eb="4">
      <t>ネンド</t>
    </rPh>
    <phoneticPr fontId="3"/>
  </si>
  <si>
    <t>２９年度</t>
    <rPh sb="2" eb="4">
      <t>ネンド</t>
    </rPh>
    <phoneticPr fontId="3"/>
  </si>
  <si>
    <t>平成３０年度臨時財政対策債発行可能額市町村別一覧</t>
    <rPh sb="6" eb="8">
      <t>リンジ</t>
    </rPh>
    <rPh sb="8" eb="10">
      <t>ザイセイ</t>
    </rPh>
    <rPh sb="10" eb="12">
      <t>タイサク</t>
    </rPh>
    <rPh sb="12" eb="15">
      <t>サイハッコウ</t>
    </rPh>
    <rPh sb="15" eb="18">
      <t>カノウガク</t>
    </rPh>
    <rPh sb="18" eb="21">
      <t>シチョウソン</t>
    </rPh>
    <rPh sb="21" eb="22">
      <t>ベツ</t>
    </rPh>
    <rPh sb="22" eb="24">
      <t>イチラン</t>
    </rPh>
    <phoneticPr fontId="3"/>
  </si>
  <si>
    <t>※平成３０年度の臨時財政対策債発行可能額は当初算定のとおりである。</t>
    <rPh sb="1" eb="3">
      <t>ヘイセイ</t>
    </rPh>
    <rPh sb="5" eb="7">
      <t>ネンド</t>
    </rPh>
    <rPh sb="8" eb="10">
      <t>リンジ</t>
    </rPh>
    <rPh sb="10" eb="12">
      <t>ザイセイ</t>
    </rPh>
    <rPh sb="12" eb="14">
      <t>タイサク</t>
    </rPh>
    <rPh sb="14" eb="15">
      <t>サイ</t>
    </rPh>
    <rPh sb="15" eb="17">
      <t>ハッコウ</t>
    </rPh>
    <rPh sb="17" eb="20">
      <t>カノウガク</t>
    </rPh>
    <rPh sb="21" eb="23">
      <t>トウショ</t>
    </rPh>
    <rPh sb="23" eb="25">
      <t>サンテイ</t>
    </rPh>
    <phoneticPr fontId="3"/>
  </si>
  <si>
    <t>平成３０年度普通交付税及び臨時財政対策債発行可能額の合計額市町村別一覧</t>
    <rPh sb="6" eb="8">
      <t>フツウ</t>
    </rPh>
    <rPh sb="8" eb="10">
      <t>コウフ</t>
    </rPh>
    <rPh sb="10" eb="11">
      <t>ゼイ</t>
    </rPh>
    <rPh sb="11" eb="12">
      <t>オヨ</t>
    </rPh>
    <rPh sb="13" eb="15">
      <t>リンジ</t>
    </rPh>
    <rPh sb="15" eb="17">
      <t>ザイセイ</t>
    </rPh>
    <rPh sb="17" eb="19">
      <t>タイサク</t>
    </rPh>
    <rPh sb="19" eb="20">
      <t>サイ</t>
    </rPh>
    <rPh sb="20" eb="22">
      <t>ハッコウ</t>
    </rPh>
    <rPh sb="22" eb="25">
      <t>カノウガク</t>
    </rPh>
    <rPh sb="26" eb="29">
      <t>ゴウケイガク</t>
    </rPh>
    <rPh sb="29" eb="32">
      <t>シチョウソン</t>
    </rPh>
    <rPh sb="32" eb="33">
      <t>ベツ</t>
    </rPh>
    <rPh sb="33" eb="35">
      <t>イチラン</t>
    </rPh>
    <phoneticPr fontId="3"/>
  </si>
  <si>
    <t>B</t>
    <phoneticPr fontId="3"/>
  </si>
  <si>
    <t>B</t>
    <phoneticPr fontId="3"/>
  </si>
  <si>
    <t>※Ａ欄は，平成３１年２月７日に成立した国の補正予算(第２号)における交付税総額の増加に伴う，調整額の復活による普通交付税追加交付(平成３１年２月１４日交付決定)後の額である。なお，Ｂ欄は今年度の当初決定額（平成３０年７月２４日）である。</t>
    <rPh sb="2" eb="3">
      <t>ラン</t>
    </rPh>
    <rPh sb="5" eb="7">
      <t>ヘイセイ</t>
    </rPh>
    <rPh sb="9" eb="10">
      <t>ネン</t>
    </rPh>
    <rPh sb="11" eb="12">
      <t>ガツ</t>
    </rPh>
    <rPh sb="13" eb="14">
      <t>カ</t>
    </rPh>
    <rPh sb="15" eb="17">
      <t>セイリツ</t>
    </rPh>
    <rPh sb="26" eb="27">
      <t>ダイ</t>
    </rPh>
    <rPh sb="28" eb="29">
      <t>ゴウ</t>
    </rPh>
    <rPh sb="43" eb="44">
      <t>トモナ</t>
    </rPh>
    <rPh sb="46" eb="48">
      <t>チョウセイ</t>
    </rPh>
    <rPh sb="48" eb="49">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</si>
</sst>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000000000;[Red]\-#,##0.000000000"/>
    <numFmt numFmtId="177" formatCode="#,##0;&quot;△ &quot;#,##0"/>
    <numFmt numFmtId="178" formatCode="#,##0.0;&quot;△ &quot;#,##0.0"/>
    <numFmt numFmtId="179" formatCode="_ * #,##0.0_ ;_ * \-#,##0.0_ ;_ * &quot;-&quot;?_ ;_ @_ "/>
    <numFmt numFmtId="180" formatCode="_ * #,##0.000_ ;_ * \-#,##0.000_ ;_ * &quot;-&quot;???_ ;_ @_ "/>
    <numFmt numFmtId="181" formatCode="_ * #,##0.0000_ ;_ * \-#,##0.0000_ ;_ * &quot;-&quot;????_ ;_ @_ "/>
    <numFmt numFmtId="182" formatCode="_ * #,##0.000000_ ;_ * \-#,##0.000000_ ;_ * &quot;-&quot;??????_ ;_ @_ "/>
    <numFmt numFmtId="183" formatCode="#,##0;&quot;▲ &quot;#,##0"/>
    <numFmt numFmtId="184" formatCode="#,##0.0;&quot;▲ &quot;#,##0.0"/>
  </numFmts>
  <fonts count="11"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0"/>
      <name val="ＭＳ Ｐゴシック"/>
      <family val="3"/>
      <charset val="128"/>
    </font>
    <font>
      <sz val="12"/>
      <name val="ＭＳ 明朝"/>
      <family val="1"/>
      <charset val="128"/>
    </font>
    <font>
      <b/>
      <u/>
      <sz val="12"/>
      <name val="ＭＳ Ｐゴシック"/>
      <family val="3"/>
      <charset val="128"/>
    </font>
    <font>
      <b/>
      <sz val="11"/>
      <name val="ＭＳ Ｐゴシック"/>
      <family val="3"/>
      <charset val="128"/>
    </font>
    <font>
      <sz val="9"/>
      <name val="ＭＳ Ｐゴシック"/>
      <family val="3"/>
      <charset val="128"/>
    </font>
  </fonts>
  <fills count="2">
    <fill>
      <patternFill patternType="none"/>
    </fill>
    <fill>
      <patternFill patternType="gray125"/>
    </fill>
  </fills>
  <borders count="4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medium">
        <color indexed="64"/>
      </top>
      <bottom style="hair">
        <color indexed="64"/>
      </bottom>
      <diagonal style="hair">
        <color indexed="64"/>
      </diagonal>
    </border>
    <border diagonalUp="1">
      <left style="thin">
        <color indexed="64"/>
      </left>
      <right style="medium">
        <color indexed="64"/>
      </right>
      <top style="medium">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medium">
        <color indexed="64"/>
      </bottom>
      <diagonal style="hair">
        <color indexed="64"/>
      </diagonal>
    </border>
    <border diagonalUp="1">
      <left style="thin">
        <color indexed="64"/>
      </left>
      <right style="medium">
        <color indexed="64"/>
      </right>
      <top style="hair">
        <color indexed="64"/>
      </top>
      <bottom style="medium">
        <color indexed="64"/>
      </bottom>
      <diagonal style="hair">
        <color indexed="64"/>
      </diagonal>
    </border>
    <border>
      <left/>
      <right/>
      <top style="medium">
        <color indexed="64"/>
      </top>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style="medium">
        <color indexed="64"/>
      </top>
      <bottom/>
      <diagonal style="hair">
        <color indexed="64"/>
      </diagonal>
    </border>
    <border diagonalUp="1">
      <left style="thin">
        <color indexed="64"/>
      </left>
      <right style="medium">
        <color indexed="64"/>
      </right>
      <top/>
      <bottom style="medium">
        <color indexed="64"/>
      </bottom>
      <diagonal style="hair">
        <color indexed="64"/>
      </diagonal>
    </border>
  </borders>
  <cellStyleXfs count="10">
    <xf numFmtId="0" fontId="0" fillId="0" borderId="0">
      <alignment vertical="center"/>
    </xf>
    <xf numFmtId="9" fontId="2" fillId="0" borderId="0" applyFont="0" applyFill="0" applyBorder="0" applyAlignment="0" applyProtection="0"/>
    <xf numFmtId="41" fontId="7" fillId="0" borderId="0"/>
    <xf numFmtId="179" fontId="7" fillId="0" borderId="0"/>
    <xf numFmtId="180" fontId="7" fillId="0" borderId="0"/>
    <xf numFmtId="181" fontId="7" fillId="0" borderId="0"/>
    <xf numFmtId="182" fontId="7" fillId="0" borderId="0"/>
    <xf numFmtId="38" fontId="2" fillId="0" borderId="0" applyFont="0" applyFill="0" applyBorder="0" applyAlignment="0" applyProtection="0"/>
    <xf numFmtId="38" fontId="1" fillId="0" borderId="0" applyFont="0" applyFill="0" applyBorder="0" applyAlignment="0" applyProtection="0"/>
    <xf numFmtId="0" fontId="1" fillId="0" borderId="0"/>
  </cellStyleXfs>
  <cellXfs count="143">
    <xf numFmtId="0" fontId="0" fillId="0" borderId="0" xfId="0">
      <alignment vertical="center"/>
    </xf>
    <xf numFmtId="38" fontId="2" fillId="0" borderId="0" xfId="7" applyFont="1" applyAlignment="1">
      <alignment vertical="center"/>
    </xf>
    <xf numFmtId="38" fontId="2" fillId="0" borderId="1" xfId="7" applyFont="1" applyBorder="1" applyAlignment="1">
      <alignment vertical="center"/>
    </xf>
    <xf numFmtId="38" fontId="2" fillId="0" borderId="1" xfId="7" applyFont="1" applyBorder="1" applyAlignment="1">
      <alignment horizontal="right" vertical="center"/>
    </xf>
    <xf numFmtId="38" fontId="2" fillId="0" borderId="2" xfId="7" applyFont="1" applyBorder="1" applyAlignment="1">
      <alignment horizontal="center" vertical="center"/>
    </xf>
    <xf numFmtId="38" fontId="2" fillId="0" borderId="3" xfId="7" applyFont="1" applyBorder="1" applyAlignment="1">
      <alignment horizontal="center" vertical="center"/>
    </xf>
    <xf numFmtId="38" fontId="2" fillId="0" borderId="4" xfId="7" applyFont="1" applyBorder="1" applyAlignment="1">
      <alignment horizontal="center" vertical="center"/>
    </xf>
    <xf numFmtId="38" fontId="2" fillId="0" borderId="5" xfId="7" applyFont="1" applyBorder="1" applyAlignment="1">
      <alignment horizontal="right" vertical="center"/>
    </xf>
    <xf numFmtId="38" fontId="2" fillId="0" borderId="6" xfId="7" applyFont="1" applyBorder="1" applyAlignment="1">
      <alignment horizontal="right" vertical="center"/>
    </xf>
    <xf numFmtId="38" fontId="2" fillId="0" borderId="7" xfId="7" applyFont="1" applyBorder="1" applyAlignment="1">
      <alignment horizontal="right" vertical="center"/>
    </xf>
    <xf numFmtId="38" fontId="2" fillId="0" borderId="8" xfId="7" applyFont="1" applyBorder="1" applyAlignment="1">
      <alignment horizontal="distributed" vertical="center"/>
    </xf>
    <xf numFmtId="38" fontId="2" fillId="0" borderId="9" xfId="7" applyFont="1" applyBorder="1" applyAlignment="1">
      <alignment horizontal="distributed" vertical="center"/>
    </xf>
    <xf numFmtId="177" fontId="2" fillId="0" borderId="0" xfId="7" applyNumberFormat="1" applyFont="1" applyFill="1" applyBorder="1" applyAlignment="1">
      <alignment vertical="center"/>
    </xf>
    <xf numFmtId="38" fontId="5" fillId="0" borderId="0" xfId="7" applyFont="1" applyAlignment="1">
      <alignment horizontal="left" vertical="center" indent="1"/>
    </xf>
    <xf numFmtId="38" fontId="4" fillId="0" borderId="0" xfId="7" applyFont="1" applyAlignment="1">
      <alignment horizontal="left" vertical="center" indent="4"/>
    </xf>
    <xf numFmtId="38" fontId="2" fillId="0" borderId="0" xfId="7" applyFont="1" applyBorder="1" applyAlignment="1">
      <alignment vertical="center"/>
    </xf>
    <xf numFmtId="38" fontId="2" fillId="0" borderId="0" xfId="7" applyFont="1" applyFill="1" applyAlignment="1">
      <alignment vertical="center"/>
    </xf>
    <xf numFmtId="177" fontId="2" fillId="0" borderId="10" xfId="7" applyNumberFormat="1" applyFont="1" applyFill="1" applyBorder="1" applyAlignment="1">
      <alignment vertical="center"/>
    </xf>
    <xf numFmtId="38" fontId="2" fillId="0" borderId="6" xfId="7" applyFont="1" applyFill="1" applyBorder="1" applyAlignment="1">
      <alignment horizontal="right" vertical="center"/>
    </xf>
    <xf numFmtId="38" fontId="8" fillId="0" borderId="0" xfId="7" applyFont="1" applyAlignment="1">
      <alignment horizontal="center" vertical="center"/>
    </xf>
    <xf numFmtId="38" fontId="2" fillId="0" borderId="8" xfId="7" applyFont="1" applyFill="1" applyBorder="1" applyAlignment="1">
      <alignment horizontal="distributed" vertical="center"/>
    </xf>
    <xf numFmtId="38" fontId="2" fillId="0" borderId="0" xfId="7" applyFont="1" applyAlignment="1">
      <alignment horizontal="center" vertical="center"/>
    </xf>
    <xf numFmtId="38" fontId="2" fillId="0" borderId="0" xfId="7" applyFont="1" applyFill="1" applyAlignment="1" applyProtection="1">
      <alignment vertical="center"/>
      <protection locked="0"/>
    </xf>
    <xf numFmtId="38" fontId="2" fillId="0" borderId="0" xfId="7" applyFont="1" applyAlignment="1">
      <alignment horizontal="distributed" vertical="center"/>
    </xf>
    <xf numFmtId="58" fontId="2" fillId="0" borderId="0" xfId="7" applyNumberFormat="1" applyFont="1" applyAlignment="1">
      <alignment vertical="center"/>
    </xf>
    <xf numFmtId="38" fontId="2" fillId="0" borderId="11" xfId="7" applyFont="1" applyBorder="1" applyAlignment="1">
      <alignment horizontal="center" vertical="center"/>
    </xf>
    <xf numFmtId="38" fontId="2" fillId="0" borderId="12" xfId="7" applyFont="1" applyBorder="1" applyAlignment="1">
      <alignment horizontal="center" vertical="center"/>
    </xf>
    <xf numFmtId="38" fontId="2" fillId="0" borderId="13" xfId="7" applyFont="1" applyBorder="1" applyAlignment="1">
      <alignment vertical="center"/>
    </xf>
    <xf numFmtId="38" fontId="2" fillId="0" borderId="14" xfId="7" applyFont="1" applyBorder="1" applyAlignment="1">
      <alignment vertical="center"/>
    </xf>
    <xf numFmtId="38" fontId="2" fillId="0" borderId="15" xfId="7" applyFont="1" applyBorder="1" applyAlignment="1">
      <alignment vertical="center"/>
    </xf>
    <xf numFmtId="38" fontId="2" fillId="0" borderId="16" xfId="7" applyFont="1" applyBorder="1" applyAlignment="1">
      <alignment horizontal="distributed" vertical="center"/>
    </xf>
    <xf numFmtId="177" fontId="2" fillId="0" borderId="17" xfId="7" applyNumberFormat="1" applyFont="1" applyBorder="1" applyAlignment="1">
      <alignment vertical="center"/>
    </xf>
    <xf numFmtId="38" fontId="2" fillId="0" borderId="18" xfId="7" applyFont="1" applyBorder="1" applyAlignment="1">
      <alignment vertical="center"/>
    </xf>
    <xf numFmtId="177" fontId="2" fillId="0" borderId="10" xfId="7" applyNumberFormat="1" applyFont="1" applyBorder="1" applyAlignment="1">
      <alignment vertical="center"/>
    </xf>
    <xf numFmtId="38" fontId="2" fillId="0" borderId="19" xfId="7" applyFont="1" applyBorder="1" applyAlignment="1">
      <alignment vertical="center"/>
    </xf>
    <xf numFmtId="177" fontId="2" fillId="0" borderId="20" xfId="7" applyNumberFormat="1" applyFont="1" applyBorder="1" applyAlignment="1">
      <alignment vertical="center"/>
    </xf>
    <xf numFmtId="38" fontId="2" fillId="0" borderId="0" xfId="7" applyFont="1" applyFill="1" applyAlignment="1">
      <alignment horizontal="distributed" vertical="center"/>
    </xf>
    <xf numFmtId="58" fontId="2" fillId="0" borderId="0" xfId="7" applyNumberFormat="1" applyFont="1" applyFill="1" applyAlignment="1">
      <alignment vertical="center"/>
    </xf>
    <xf numFmtId="38" fontId="8" fillId="0" borderId="0" xfId="7" applyFont="1" applyFill="1" applyAlignment="1">
      <alignment horizontal="left" vertical="center" indent="1"/>
    </xf>
    <xf numFmtId="38" fontId="4" fillId="0" borderId="0" xfId="7" applyFont="1" applyFill="1" applyAlignment="1">
      <alignment horizontal="left" vertical="center" indent="1"/>
    </xf>
    <xf numFmtId="38" fontId="2" fillId="0" borderId="1" xfId="7" applyFont="1" applyFill="1" applyBorder="1" applyAlignment="1">
      <alignment vertical="center"/>
    </xf>
    <xf numFmtId="38" fontId="2" fillId="0" borderId="1" xfId="7" applyFont="1" applyFill="1" applyBorder="1" applyAlignment="1">
      <alignment horizontal="right" vertical="center"/>
    </xf>
    <xf numFmtId="38" fontId="2" fillId="0" borderId="11" xfId="7" applyFont="1" applyFill="1" applyBorder="1" applyAlignment="1">
      <alignment horizontal="center" vertical="center"/>
    </xf>
    <xf numFmtId="38" fontId="2" fillId="0" borderId="12" xfId="7" applyFont="1" applyFill="1" applyBorder="1" applyAlignment="1">
      <alignment horizontal="center" vertical="center"/>
    </xf>
    <xf numFmtId="38" fontId="2" fillId="0" borderId="2" xfId="7" applyFont="1" applyFill="1" applyBorder="1" applyAlignment="1" applyProtection="1">
      <alignment horizontal="center" vertical="center"/>
      <protection locked="0"/>
    </xf>
    <xf numFmtId="38" fontId="2" fillId="0" borderId="3" xfId="7" applyFont="1" applyFill="1" applyBorder="1" applyAlignment="1" applyProtection="1">
      <alignment horizontal="center" vertical="center"/>
      <protection locked="0"/>
    </xf>
    <xf numFmtId="38" fontId="2" fillId="0" borderId="3" xfId="7" applyFont="1" applyFill="1" applyBorder="1" applyAlignment="1">
      <alignment horizontal="center" vertical="center"/>
    </xf>
    <xf numFmtId="38" fontId="2" fillId="0" borderId="4" xfId="7" applyFont="1" applyFill="1" applyBorder="1" applyAlignment="1">
      <alignment horizontal="center" vertical="center"/>
    </xf>
    <xf numFmtId="38" fontId="2" fillId="0" borderId="0" xfId="7" applyFont="1" applyFill="1" applyAlignment="1">
      <alignment horizontal="center" vertical="center"/>
    </xf>
    <xf numFmtId="38" fontId="2" fillId="0" borderId="13" xfId="7" applyFont="1" applyFill="1" applyBorder="1" applyAlignment="1">
      <alignment vertical="center"/>
    </xf>
    <xf numFmtId="38" fontId="2" fillId="0" borderId="14" xfId="7" applyFont="1" applyFill="1" applyBorder="1" applyAlignment="1">
      <alignment vertical="center"/>
    </xf>
    <xf numFmtId="38" fontId="2" fillId="0" borderId="21" xfId="7" applyFont="1" applyFill="1" applyBorder="1" applyAlignment="1">
      <alignment horizontal="right" vertical="center"/>
    </xf>
    <xf numFmtId="38" fontId="2" fillId="0" borderId="5" xfId="7" applyFont="1" applyFill="1" applyBorder="1" applyAlignment="1">
      <alignment horizontal="right" vertical="center"/>
    </xf>
    <xf numFmtId="38" fontId="2" fillId="0" borderId="7" xfId="7" applyFont="1" applyFill="1" applyBorder="1" applyAlignment="1">
      <alignment horizontal="right" vertical="center"/>
    </xf>
    <xf numFmtId="38" fontId="2" fillId="0" borderId="15" xfId="7" applyFont="1" applyFill="1" applyBorder="1" applyAlignment="1">
      <alignment vertical="center"/>
    </xf>
    <xf numFmtId="38" fontId="2" fillId="0" borderId="16" xfId="7" applyFont="1" applyFill="1" applyBorder="1" applyAlignment="1">
      <alignment horizontal="distributed" vertical="center"/>
    </xf>
    <xf numFmtId="177" fontId="2" fillId="0" borderId="17" xfId="7" applyNumberFormat="1" applyFont="1" applyFill="1" applyBorder="1" applyAlignment="1">
      <alignment vertical="center"/>
    </xf>
    <xf numFmtId="183" fontId="2" fillId="0" borderId="22" xfId="7" applyNumberFormat="1" applyFont="1" applyFill="1" applyBorder="1" applyAlignment="1" applyProtection="1">
      <alignment vertical="center"/>
      <protection locked="0"/>
    </xf>
    <xf numFmtId="183" fontId="2" fillId="0" borderId="23" xfId="7" applyNumberFormat="1" applyFont="1" applyFill="1" applyBorder="1" applyAlignment="1" applyProtection="1">
      <alignment vertical="center"/>
      <protection locked="0"/>
    </xf>
    <xf numFmtId="183" fontId="2" fillId="0" borderId="24" xfId="7" applyNumberFormat="1" applyFont="1" applyFill="1" applyBorder="1" applyAlignment="1">
      <alignment vertical="center"/>
    </xf>
    <xf numFmtId="184" fontId="2" fillId="0" borderId="25" xfId="7" applyNumberFormat="1" applyFont="1" applyFill="1" applyBorder="1" applyAlignment="1">
      <alignment vertical="center"/>
    </xf>
    <xf numFmtId="38" fontId="2" fillId="0" borderId="18" xfId="7" applyFont="1" applyFill="1" applyBorder="1" applyAlignment="1">
      <alignment vertical="center"/>
    </xf>
    <xf numFmtId="183" fontId="2" fillId="0" borderId="26" xfId="7" applyNumberFormat="1" applyFont="1" applyFill="1" applyBorder="1" applyAlignment="1" applyProtection="1">
      <alignment vertical="center"/>
      <protection locked="0"/>
    </xf>
    <xf numFmtId="183" fontId="2" fillId="0" borderId="27" xfId="7" applyNumberFormat="1" applyFont="1" applyFill="1" applyBorder="1" applyAlignment="1" applyProtection="1">
      <alignment vertical="center"/>
      <protection locked="0"/>
    </xf>
    <xf numFmtId="183" fontId="2" fillId="0" borderId="28" xfId="7" applyNumberFormat="1" applyFont="1" applyFill="1" applyBorder="1" applyAlignment="1">
      <alignment vertical="center"/>
    </xf>
    <xf numFmtId="184" fontId="2" fillId="0" borderId="29" xfId="7" applyNumberFormat="1" applyFont="1" applyFill="1" applyBorder="1" applyAlignment="1">
      <alignment vertical="center"/>
    </xf>
    <xf numFmtId="184" fontId="2" fillId="0" borderId="29" xfId="7" applyNumberFormat="1" applyFont="1" applyFill="1" applyBorder="1" applyAlignment="1">
      <alignment horizontal="right" vertical="center"/>
    </xf>
    <xf numFmtId="38" fontId="2" fillId="0" borderId="19" xfId="7" applyFont="1" applyFill="1" applyBorder="1" applyAlignment="1">
      <alignment vertical="center"/>
    </xf>
    <xf numFmtId="38" fontId="2" fillId="0" borderId="9" xfId="7" applyFont="1" applyFill="1" applyBorder="1" applyAlignment="1">
      <alignment horizontal="distributed" vertical="center"/>
    </xf>
    <xf numFmtId="177" fontId="2" fillId="0" borderId="20" xfId="7" applyNumberFormat="1" applyFont="1" applyFill="1" applyBorder="1" applyAlignment="1">
      <alignment vertical="center"/>
    </xf>
    <xf numFmtId="183" fontId="2" fillId="0" borderId="30" xfId="7" applyNumberFormat="1" applyFont="1" applyFill="1" applyBorder="1" applyAlignment="1" applyProtection="1">
      <alignment vertical="center"/>
      <protection locked="0"/>
    </xf>
    <xf numFmtId="183" fontId="2" fillId="0" borderId="31" xfId="7" applyNumberFormat="1" applyFont="1" applyFill="1" applyBorder="1" applyAlignment="1" applyProtection="1">
      <alignment vertical="center"/>
      <protection locked="0"/>
    </xf>
    <xf numFmtId="183" fontId="2" fillId="0" borderId="32" xfId="7" applyNumberFormat="1" applyFont="1" applyFill="1" applyBorder="1" applyAlignment="1">
      <alignment vertical="center"/>
    </xf>
    <xf numFmtId="184" fontId="2" fillId="0" borderId="33" xfId="7" applyNumberFormat="1" applyFont="1" applyFill="1" applyBorder="1" applyAlignment="1">
      <alignment vertical="center"/>
    </xf>
    <xf numFmtId="38" fontId="2" fillId="0" borderId="0" xfId="7" applyFont="1" applyFill="1" applyBorder="1" applyAlignment="1">
      <alignment vertical="center"/>
    </xf>
    <xf numFmtId="38" fontId="2" fillId="0" borderId="0" xfId="7" applyFont="1" applyFill="1" applyBorder="1" applyAlignment="1">
      <alignment horizontal="distributed" vertical="center"/>
    </xf>
    <xf numFmtId="183" fontId="2" fillId="0" borderId="0" xfId="7" applyNumberFormat="1" applyFont="1" applyFill="1" applyBorder="1" applyAlignment="1">
      <alignment vertical="center"/>
    </xf>
    <xf numFmtId="184" fontId="2" fillId="0" borderId="0" xfId="7" applyNumberFormat="1" applyFont="1" applyFill="1" applyBorder="1" applyAlignment="1">
      <alignment vertical="center"/>
    </xf>
    <xf numFmtId="38" fontId="2" fillId="0" borderId="0" xfId="7" applyFont="1" applyFill="1" applyAlignment="1" applyProtection="1">
      <alignment horizontal="left" vertical="center"/>
      <protection locked="0"/>
    </xf>
    <xf numFmtId="176" fontId="2" fillId="0" borderId="0" xfId="7" applyNumberFormat="1" applyFont="1" applyFill="1" applyBorder="1" applyAlignment="1" applyProtection="1">
      <alignment vertical="center"/>
      <protection locked="0"/>
    </xf>
    <xf numFmtId="38" fontId="2" fillId="0" borderId="0" xfId="7" applyFont="1" applyFill="1" applyAlignment="1" applyProtection="1">
      <alignment horizontal="distributed" vertical="center"/>
      <protection locked="0"/>
    </xf>
    <xf numFmtId="38" fontId="8" fillId="0" borderId="0" xfId="7" applyFont="1" applyFill="1" applyAlignment="1" applyProtection="1">
      <alignment vertical="center"/>
      <protection locked="0"/>
    </xf>
    <xf numFmtId="38" fontId="4" fillId="0" borderId="0" xfId="7" applyFont="1" applyFill="1" applyAlignment="1">
      <alignment vertical="center"/>
    </xf>
    <xf numFmtId="58" fontId="2" fillId="0" borderId="0" xfId="7" applyNumberFormat="1" applyFont="1" applyFill="1" applyAlignment="1">
      <alignment horizontal="right" vertical="center" shrinkToFit="1"/>
    </xf>
    <xf numFmtId="177" fontId="2" fillId="0" borderId="23" xfId="7" applyNumberFormat="1" applyFont="1" applyFill="1" applyBorder="1" applyAlignment="1" applyProtection="1">
      <alignment vertical="center"/>
    </xf>
    <xf numFmtId="177" fontId="2" fillId="0" borderId="27" xfId="7" applyNumberFormat="1" applyFont="1" applyFill="1" applyBorder="1" applyAlignment="1" applyProtection="1">
      <alignment vertical="center"/>
    </xf>
    <xf numFmtId="177" fontId="2" fillId="0" borderId="31" xfId="7" applyNumberFormat="1" applyFont="1" applyFill="1" applyBorder="1" applyAlignment="1" applyProtection="1">
      <alignment vertical="center"/>
    </xf>
    <xf numFmtId="178" fontId="2" fillId="0" borderId="0" xfId="1" applyNumberFormat="1" applyFont="1" applyFill="1" applyBorder="1" applyAlignment="1">
      <alignment vertical="center"/>
    </xf>
    <xf numFmtId="176" fontId="2" fillId="0" borderId="0" xfId="7" applyNumberFormat="1" applyFont="1" applyFill="1" applyBorder="1" applyAlignment="1">
      <alignment vertical="center"/>
    </xf>
    <xf numFmtId="177" fontId="2" fillId="0" borderId="23" xfId="7" applyNumberFormat="1" applyFont="1" applyBorder="1" applyAlignment="1">
      <alignment vertical="center"/>
    </xf>
    <xf numFmtId="177" fontId="2" fillId="0" borderId="24" xfId="7" applyNumberFormat="1" applyFont="1" applyBorder="1" applyAlignment="1">
      <alignment vertical="center"/>
    </xf>
    <xf numFmtId="177" fontId="2" fillId="0" borderId="27" xfId="7" applyNumberFormat="1" applyFont="1" applyBorder="1" applyAlignment="1">
      <alignment vertical="center"/>
    </xf>
    <xf numFmtId="177" fontId="2" fillId="0" borderId="28" xfId="7" applyNumberFormat="1" applyFont="1" applyBorder="1" applyAlignment="1">
      <alignment vertical="center"/>
    </xf>
    <xf numFmtId="177" fontId="2" fillId="0" borderId="31" xfId="7" applyNumberFormat="1" applyFont="1" applyBorder="1" applyAlignment="1">
      <alignment vertical="center"/>
    </xf>
    <xf numFmtId="177" fontId="2" fillId="0" borderId="32" xfId="7" applyNumberFormat="1" applyFont="1" applyBorder="1" applyAlignment="1">
      <alignment vertical="center"/>
    </xf>
    <xf numFmtId="177" fontId="2" fillId="0" borderId="34" xfId="7" applyNumberFormat="1" applyFont="1" applyFill="1" applyBorder="1" applyAlignment="1" applyProtection="1">
      <alignment vertical="center"/>
      <protection locked="0"/>
    </xf>
    <xf numFmtId="177" fontId="2" fillId="0" borderId="34" xfId="7" applyNumberFormat="1" applyFont="1" applyFill="1" applyBorder="1" applyAlignment="1">
      <alignment vertical="center"/>
    </xf>
    <xf numFmtId="178" fontId="2" fillId="0" borderId="35" xfId="1" applyNumberFormat="1" applyFont="1" applyFill="1" applyBorder="1" applyAlignment="1">
      <alignment vertical="center"/>
    </xf>
    <xf numFmtId="177" fontId="2" fillId="0" borderId="36" xfId="7" applyNumberFormat="1" applyFont="1" applyFill="1" applyBorder="1" applyAlignment="1" applyProtection="1">
      <alignment vertical="center"/>
      <protection locked="0"/>
    </xf>
    <xf numFmtId="177" fontId="2" fillId="0" borderId="36" xfId="7" applyNumberFormat="1" applyFont="1" applyFill="1" applyBorder="1" applyAlignment="1">
      <alignment vertical="center"/>
    </xf>
    <xf numFmtId="178" fontId="2" fillId="0" borderId="37" xfId="1" applyNumberFormat="1" applyFont="1" applyFill="1" applyBorder="1" applyAlignment="1">
      <alignment vertical="center"/>
    </xf>
    <xf numFmtId="177" fontId="2" fillId="0" borderId="38" xfId="7" applyNumberFormat="1" applyFont="1" applyFill="1" applyBorder="1" applyAlignment="1" applyProtection="1">
      <alignment vertical="center"/>
      <protection locked="0"/>
    </xf>
    <xf numFmtId="177" fontId="2" fillId="0" borderId="38" xfId="7" applyNumberFormat="1" applyFont="1" applyFill="1" applyBorder="1" applyAlignment="1">
      <alignment vertical="center"/>
    </xf>
    <xf numFmtId="178" fontId="2" fillId="0" borderId="39" xfId="1" applyNumberFormat="1" applyFont="1" applyFill="1" applyBorder="1" applyAlignment="1">
      <alignment vertical="center"/>
    </xf>
    <xf numFmtId="38" fontId="9" fillId="0" borderId="0" xfId="7" applyFont="1" applyFill="1" applyAlignment="1">
      <alignment horizontal="center" vertical="center"/>
    </xf>
    <xf numFmtId="38" fontId="9" fillId="0" borderId="0" xfId="7" applyFont="1" applyAlignment="1">
      <alignment horizontal="center" vertical="center"/>
    </xf>
    <xf numFmtId="183" fontId="2" fillId="0" borderId="22" xfId="7" applyNumberFormat="1" applyFont="1" applyFill="1" applyBorder="1" applyAlignment="1">
      <alignment vertical="center"/>
    </xf>
    <xf numFmtId="183" fontId="2" fillId="0" borderId="23" xfId="7" applyNumberFormat="1" applyFont="1" applyFill="1" applyBorder="1" applyAlignment="1">
      <alignment vertical="center"/>
    </xf>
    <xf numFmtId="183" fontId="2" fillId="0" borderId="26" xfId="7" applyNumberFormat="1" applyFont="1" applyFill="1" applyBorder="1" applyAlignment="1">
      <alignment vertical="center"/>
    </xf>
    <xf numFmtId="183" fontId="2" fillId="0" borderId="27" xfId="7" applyNumberFormat="1" applyFont="1" applyFill="1" applyBorder="1" applyAlignment="1">
      <alignment vertical="center"/>
    </xf>
    <xf numFmtId="183" fontId="2" fillId="0" borderId="30" xfId="7" applyNumberFormat="1" applyFont="1" applyFill="1" applyBorder="1" applyAlignment="1">
      <alignment vertical="center"/>
    </xf>
    <xf numFmtId="183" fontId="2" fillId="0" borderId="31" xfId="7" applyNumberFormat="1" applyFont="1" applyFill="1" applyBorder="1" applyAlignment="1">
      <alignment vertical="center"/>
    </xf>
    <xf numFmtId="177" fontId="2" fillId="0" borderId="23" xfId="7" applyNumberFormat="1" applyFont="1" applyFill="1" applyBorder="1" applyAlignment="1">
      <alignment vertical="center"/>
    </xf>
    <xf numFmtId="177" fontId="2" fillId="0" borderId="27" xfId="7" applyNumberFormat="1" applyFont="1" applyFill="1" applyBorder="1" applyAlignment="1">
      <alignment vertical="center"/>
    </xf>
    <xf numFmtId="177" fontId="2" fillId="0" borderId="31" xfId="7" applyNumberFormat="1" applyFont="1" applyFill="1" applyBorder="1" applyAlignment="1">
      <alignment vertical="center"/>
    </xf>
    <xf numFmtId="177" fontId="2" fillId="0" borderId="30" xfId="7" applyNumberFormat="1" applyFont="1" applyFill="1" applyBorder="1" applyAlignment="1">
      <alignment vertical="center"/>
    </xf>
    <xf numFmtId="177" fontId="2" fillId="0" borderId="32" xfId="7" applyNumberFormat="1" applyFont="1" applyFill="1" applyBorder="1" applyAlignment="1">
      <alignment vertical="center"/>
    </xf>
    <xf numFmtId="183" fontId="2" fillId="0" borderId="24" xfId="7" applyNumberFormat="1" applyFont="1" applyBorder="1" applyAlignment="1">
      <alignment vertical="center"/>
    </xf>
    <xf numFmtId="183" fontId="2" fillId="0" borderId="28" xfId="7" applyNumberFormat="1" applyFont="1" applyBorder="1" applyAlignment="1">
      <alignment vertical="center"/>
    </xf>
    <xf numFmtId="183" fontId="2" fillId="0" borderId="32" xfId="7" applyNumberFormat="1" applyFont="1" applyBorder="1" applyAlignment="1">
      <alignment vertical="center"/>
    </xf>
    <xf numFmtId="184" fontId="2" fillId="0" borderId="25" xfId="7" applyNumberFormat="1" applyFont="1" applyBorder="1" applyAlignment="1">
      <alignment vertical="center"/>
    </xf>
    <xf numFmtId="184" fontId="2" fillId="0" borderId="29" xfId="7" applyNumberFormat="1" applyFont="1" applyBorder="1" applyAlignment="1">
      <alignment vertical="center"/>
    </xf>
    <xf numFmtId="184" fontId="2" fillId="0" borderId="33" xfId="7" applyNumberFormat="1" applyFont="1" applyBorder="1" applyAlignment="1">
      <alignment vertical="center"/>
    </xf>
    <xf numFmtId="38" fontId="2" fillId="0" borderId="21" xfId="7" applyFont="1" applyFill="1" applyBorder="1" applyAlignment="1">
      <alignment horizontal="right" vertical="center" shrinkToFit="1"/>
    </xf>
    <xf numFmtId="38" fontId="0" fillId="0" borderId="0" xfId="7" applyFont="1" applyFill="1" applyAlignment="1">
      <alignment vertical="center"/>
    </xf>
    <xf numFmtId="38" fontId="1" fillId="0" borderId="2" xfId="7" applyFont="1" applyFill="1" applyBorder="1" applyAlignment="1" applyProtection="1">
      <alignment horizontal="center" vertical="center"/>
      <protection locked="0"/>
    </xf>
    <xf numFmtId="38" fontId="1" fillId="0" borderId="3" xfId="7" applyFont="1" applyFill="1" applyBorder="1" applyAlignment="1" applyProtection="1">
      <alignment horizontal="center" vertical="center"/>
      <protection locked="0"/>
    </xf>
    <xf numFmtId="38" fontId="1" fillId="0" borderId="5" xfId="7" applyFont="1" applyBorder="1" applyAlignment="1">
      <alignment horizontal="right" vertical="center"/>
    </xf>
    <xf numFmtId="38" fontId="1" fillId="0" borderId="5" xfId="7" applyFont="1" applyFill="1" applyBorder="1" applyAlignment="1">
      <alignment horizontal="right" vertical="center"/>
    </xf>
    <xf numFmtId="38" fontId="2" fillId="0" borderId="40" xfId="7" applyFont="1" applyFill="1" applyBorder="1" applyAlignment="1">
      <alignment horizontal="distributed" vertical="center"/>
    </xf>
    <xf numFmtId="0" fontId="6" fillId="0" borderId="1" xfId="0" applyFont="1" applyFill="1" applyBorder="1" applyAlignment="1">
      <alignment horizontal="distributed" vertical="center"/>
    </xf>
    <xf numFmtId="38" fontId="8" fillId="0" borderId="0" xfId="7" applyFont="1" applyFill="1" applyAlignment="1" applyProtection="1">
      <alignment horizontal="center" vertical="center"/>
      <protection locked="0"/>
    </xf>
    <xf numFmtId="58" fontId="2" fillId="0" borderId="0" xfId="7" applyNumberFormat="1" applyFont="1" applyFill="1" applyAlignment="1">
      <alignment horizontal="right" vertical="center" shrinkToFit="1"/>
    </xf>
    <xf numFmtId="38" fontId="2" fillId="0" borderId="41" xfId="7" applyFont="1" applyFill="1" applyBorder="1" applyAlignment="1" applyProtection="1">
      <alignment horizontal="center" vertical="center"/>
      <protection locked="0"/>
    </xf>
    <xf numFmtId="38" fontId="2" fillId="0" borderId="42" xfId="7" applyFont="1" applyFill="1" applyBorder="1" applyAlignment="1" applyProtection="1">
      <alignment horizontal="center" vertical="center"/>
      <protection locked="0"/>
    </xf>
    <xf numFmtId="38" fontId="2" fillId="0" borderId="41" xfId="7" applyFont="1" applyFill="1" applyBorder="1" applyAlignment="1">
      <alignment horizontal="center" vertical="center"/>
    </xf>
    <xf numFmtId="38" fontId="2" fillId="0" borderId="42" xfId="7" applyFont="1" applyFill="1" applyBorder="1" applyAlignment="1">
      <alignment horizontal="center" vertical="center"/>
    </xf>
    <xf numFmtId="38" fontId="2" fillId="0" borderId="43" xfId="7" applyFont="1" applyFill="1" applyBorder="1" applyAlignment="1">
      <alignment horizontal="center" vertical="center"/>
    </xf>
    <xf numFmtId="38" fontId="2" fillId="0" borderId="44" xfId="7" applyFont="1" applyFill="1" applyBorder="1" applyAlignment="1">
      <alignment horizontal="center" vertical="center"/>
    </xf>
    <xf numFmtId="38" fontId="2" fillId="0" borderId="40" xfId="7" applyFont="1" applyBorder="1" applyAlignment="1">
      <alignment horizontal="distributed" vertical="center"/>
    </xf>
    <xf numFmtId="0" fontId="6" fillId="0" borderId="1" xfId="0" applyFont="1" applyBorder="1" applyAlignment="1">
      <alignment horizontal="distributed" vertical="center"/>
    </xf>
    <xf numFmtId="38" fontId="8" fillId="0" borderId="0" xfId="7" applyFont="1" applyAlignment="1">
      <alignment horizontal="center" vertical="center"/>
    </xf>
    <xf numFmtId="38" fontId="10" fillId="0" borderId="0" xfId="7" applyFont="1" applyFill="1" applyAlignment="1" applyProtection="1">
      <alignment horizontal="left" vertical="top" wrapText="1"/>
      <protection locked="0"/>
    </xf>
  </cellXfs>
  <cellStyles count="10">
    <cellStyle name="パーセント" xfId="1" builtinId="5"/>
    <cellStyle name="会計（小数０桁）" xfId="2"/>
    <cellStyle name="会計（小数１桁）" xfId="3"/>
    <cellStyle name="会計（小数３桁）" xfId="4"/>
    <cellStyle name="会計（小数４桁）" xfId="5"/>
    <cellStyle name="会計（小数６桁）" xfId="6"/>
    <cellStyle name="桁区切り" xfId="7" builtinId="6"/>
    <cellStyle name="桁区切り 2" xfId="8"/>
    <cellStyle name="標準" xfId="0" builtinId="0"/>
    <cellStyle name="標準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0"/>
  <sheetViews>
    <sheetView showGridLines="0" tabSelected="1" view="pageBreakPreview" zoomScale="85" zoomScaleNormal="85" zoomScaleSheetLayoutView="85" workbookViewId="0">
      <selection activeCell="A3" sqref="A3:G3"/>
    </sheetView>
  </sheetViews>
  <sheetFormatPr defaultColWidth="10.28515625" defaultRowHeight="16.5" customHeight="1" x14ac:dyDescent="0.15"/>
  <cols>
    <col min="1" max="1" width="3.28515625" style="16" customWidth="1"/>
    <col min="2" max="2" width="12.5703125" style="36" bestFit="1" customWidth="1"/>
    <col min="3" max="3" width="3.28515625" style="16" customWidth="1"/>
    <col min="4" max="7" width="17.28515625" style="16" customWidth="1"/>
    <col min="8" max="8" width="15.85546875" style="16" customWidth="1"/>
    <col min="9" max="16384" width="10.28515625" style="16"/>
  </cols>
  <sheetData>
    <row r="1" spans="1:7" ht="16.5" customHeight="1" x14ac:dyDescent="0.15">
      <c r="G1" s="37"/>
    </row>
    <row r="3" spans="1:7" ht="16.5" customHeight="1" x14ac:dyDescent="0.15">
      <c r="A3" s="131" t="s">
        <v>63</v>
      </c>
      <c r="B3" s="131"/>
      <c r="C3" s="131"/>
      <c r="D3" s="131"/>
      <c r="E3" s="131"/>
      <c r="F3" s="131"/>
      <c r="G3" s="131"/>
    </row>
    <row r="4" spans="1:7" ht="12.95" customHeight="1" x14ac:dyDescent="0.15">
      <c r="D4" s="38"/>
      <c r="E4" s="104" t="s">
        <v>56</v>
      </c>
    </row>
    <row r="5" spans="1:7" ht="12.95" customHeight="1" x14ac:dyDescent="0.15">
      <c r="D5" s="39"/>
    </row>
    <row r="6" spans="1:7" ht="16.5" customHeight="1" thickBot="1" x14ac:dyDescent="0.2">
      <c r="A6" s="40"/>
      <c r="B6" s="40"/>
      <c r="C6" s="40"/>
      <c r="D6" s="40"/>
      <c r="E6" s="40"/>
      <c r="F6" s="40"/>
      <c r="G6" s="41" t="s">
        <v>0</v>
      </c>
    </row>
    <row r="7" spans="1:7" s="48" customFormat="1" ht="16.5" customHeight="1" x14ac:dyDescent="0.15">
      <c r="A7" s="42"/>
      <c r="B7" s="129" t="s">
        <v>1</v>
      </c>
      <c r="C7" s="43"/>
      <c r="D7" s="44" t="s">
        <v>49</v>
      </c>
      <c r="E7" s="45" t="s">
        <v>50</v>
      </c>
      <c r="F7" s="46" t="s">
        <v>59</v>
      </c>
      <c r="G7" s="47" t="s">
        <v>3</v>
      </c>
    </row>
    <row r="8" spans="1:7" ht="16.5" customHeight="1" thickBot="1" x14ac:dyDescent="0.2">
      <c r="A8" s="49"/>
      <c r="B8" s="130"/>
      <c r="C8" s="50"/>
      <c r="D8" s="51" t="s">
        <v>58</v>
      </c>
      <c r="E8" s="52" t="s">
        <v>51</v>
      </c>
      <c r="F8" s="18" t="s">
        <v>42</v>
      </c>
      <c r="G8" s="53" t="s">
        <v>45</v>
      </c>
    </row>
    <row r="9" spans="1:7" ht="18.75" customHeight="1" x14ac:dyDescent="0.15">
      <c r="A9" s="54"/>
      <c r="B9" s="55" t="s">
        <v>4</v>
      </c>
      <c r="C9" s="56"/>
      <c r="D9" s="57">
        <v>7104012</v>
      </c>
      <c r="E9" s="58">
        <v>7064995</v>
      </c>
      <c r="F9" s="59">
        <f>D9-E9</f>
        <v>39017</v>
      </c>
      <c r="G9" s="60">
        <f>F9/E9*100</f>
        <v>0.5522579987671612</v>
      </c>
    </row>
    <row r="10" spans="1:7" ht="18.75" customHeight="1" x14ac:dyDescent="0.15">
      <c r="A10" s="61"/>
      <c r="B10" s="20" t="s">
        <v>5</v>
      </c>
      <c r="C10" s="17"/>
      <c r="D10" s="62">
        <v>3621974</v>
      </c>
      <c r="E10" s="63">
        <v>3611846</v>
      </c>
      <c r="F10" s="64">
        <f t="shared" ref="F10:F35" si="0">D10-E10</f>
        <v>10128</v>
      </c>
      <c r="G10" s="65">
        <f t="shared" ref="G10:G35" si="1">F10/E10*100</f>
        <v>0.28041062658817678</v>
      </c>
    </row>
    <row r="11" spans="1:7" ht="18.75" customHeight="1" x14ac:dyDescent="0.15">
      <c r="A11" s="61"/>
      <c r="B11" s="20" t="s">
        <v>6</v>
      </c>
      <c r="C11" s="17"/>
      <c r="D11" s="62">
        <v>2696323</v>
      </c>
      <c r="E11" s="63">
        <v>2689671</v>
      </c>
      <c r="F11" s="64">
        <f t="shared" si="0"/>
        <v>6652</v>
      </c>
      <c r="G11" s="65">
        <f t="shared" si="1"/>
        <v>0.24731649335550704</v>
      </c>
    </row>
    <row r="12" spans="1:7" ht="18.75" customHeight="1" x14ac:dyDescent="0.15">
      <c r="A12" s="61"/>
      <c r="B12" s="20" t="s">
        <v>7</v>
      </c>
      <c r="C12" s="17"/>
      <c r="D12" s="62">
        <v>3302703</v>
      </c>
      <c r="E12" s="63">
        <v>3287824</v>
      </c>
      <c r="F12" s="64">
        <f t="shared" si="0"/>
        <v>14879</v>
      </c>
      <c r="G12" s="65">
        <f t="shared" si="1"/>
        <v>0.45254855491048179</v>
      </c>
    </row>
    <row r="13" spans="1:7" ht="18.75" customHeight="1" x14ac:dyDescent="0.15">
      <c r="A13" s="61"/>
      <c r="B13" s="20" t="s">
        <v>8</v>
      </c>
      <c r="C13" s="17"/>
      <c r="D13" s="62">
        <v>6729759</v>
      </c>
      <c r="E13" s="63">
        <v>6719355</v>
      </c>
      <c r="F13" s="64">
        <f t="shared" si="0"/>
        <v>10404</v>
      </c>
      <c r="G13" s="65">
        <f t="shared" si="1"/>
        <v>0.1548362900903435</v>
      </c>
    </row>
    <row r="14" spans="1:7" ht="18.75" customHeight="1" x14ac:dyDescent="0.15">
      <c r="A14" s="61"/>
      <c r="B14" s="20" t="s">
        <v>9</v>
      </c>
      <c r="C14" s="17"/>
      <c r="D14" s="62">
        <v>7261645</v>
      </c>
      <c r="E14" s="63">
        <v>7251114</v>
      </c>
      <c r="F14" s="64">
        <f t="shared" si="0"/>
        <v>10531</v>
      </c>
      <c r="G14" s="65">
        <f t="shared" si="1"/>
        <v>0.14523285663416682</v>
      </c>
    </row>
    <row r="15" spans="1:7" ht="18.75" customHeight="1" x14ac:dyDescent="0.15">
      <c r="A15" s="61"/>
      <c r="B15" s="20" t="s">
        <v>10</v>
      </c>
      <c r="C15" s="17"/>
      <c r="D15" s="62">
        <v>7153215</v>
      </c>
      <c r="E15" s="63">
        <v>7143349</v>
      </c>
      <c r="F15" s="64">
        <f t="shared" si="0"/>
        <v>9866</v>
      </c>
      <c r="G15" s="65">
        <f t="shared" si="1"/>
        <v>0.13811448943625743</v>
      </c>
    </row>
    <row r="16" spans="1:7" ht="18.75" customHeight="1" x14ac:dyDescent="0.15">
      <c r="A16" s="61"/>
      <c r="B16" s="20" t="s">
        <v>11</v>
      </c>
      <c r="C16" s="17"/>
      <c r="D16" s="62">
        <v>10074376</v>
      </c>
      <c r="E16" s="63">
        <v>10061989</v>
      </c>
      <c r="F16" s="64">
        <f t="shared" si="0"/>
        <v>12387</v>
      </c>
      <c r="G16" s="65">
        <f t="shared" si="1"/>
        <v>0.12310687280616189</v>
      </c>
    </row>
    <row r="17" spans="1:7" ht="18.75" customHeight="1" x14ac:dyDescent="0.15">
      <c r="A17" s="61"/>
      <c r="B17" s="20" t="s">
        <v>12</v>
      </c>
      <c r="C17" s="17"/>
      <c r="D17" s="62">
        <v>1529163</v>
      </c>
      <c r="E17" s="63">
        <v>1527177</v>
      </c>
      <c r="F17" s="64">
        <f t="shared" si="0"/>
        <v>1986</v>
      </c>
      <c r="G17" s="65">
        <f t="shared" si="1"/>
        <v>0.13004386524941117</v>
      </c>
    </row>
    <row r="18" spans="1:7" ht="18.75" customHeight="1" x14ac:dyDescent="0.15">
      <c r="A18" s="61"/>
      <c r="B18" s="20" t="s">
        <v>13</v>
      </c>
      <c r="C18" s="17"/>
      <c r="D18" s="62">
        <v>1235630</v>
      </c>
      <c r="E18" s="63">
        <v>1234267</v>
      </c>
      <c r="F18" s="64">
        <f t="shared" si="0"/>
        <v>1363</v>
      </c>
      <c r="G18" s="65">
        <f t="shared" si="1"/>
        <v>0.11042991508320321</v>
      </c>
    </row>
    <row r="19" spans="1:7" ht="18.75" customHeight="1" x14ac:dyDescent="0.15">
      <c r="A19" s="61"/>
      <c r="B19" s="20" t="s">
        <v>14</v>
      </c>
      <c r="C19" s="17"/>
      <c r="D19" s="62">
        <v>1166150</v>
      </c>
      <c r="E19" s="63">
        <v>1164793</v>
      </c>
      <c r="F19" s="64">
        <f t="shared" si="0"/>
        <v>1357</v>
      </c>
      <c r="G19" s="65">
        <f t="shared" si="1"/>
        <v>0.11650138694171411</v>
      </c>
    </row>
    <row r="20" spans="1:7" ht="18.75" customHeight="1" x14ac:dyDescent="0.15">
      <c r="A20" s="61"/>
      <c r="B20" s="20" t="s">
        <v>15</v>
      </c>
      <c r="C20" s="17"/>
      <c r="D20" s="62">
        <v>2183564</v>
      </c>
      <c r="E20" s="63">
        <v>2179026</v>
      </c>
      <c r="F20" s="64">
        <f t="shared" si="0"/>
        <v>4538</v>
      </c>
      <c r="G20" s="65">
        <f t="shared" si="1"/>
        <v>0.20825818507902155</v>
      </c>
    </row>
    <row r="21" spans="1:7" ht="18.75" customHeight="1" x14ac:dyDescent="0.15">
      <c r="A21" s="61"/>
      <c r="B21" s="20" t="s">
        <v>16</v>
      </c>
      <c r="C21" s="17"/>
      <c r="D21" s="62">
        <v>1983285</v>
      </c>
      <c r="E21" s="63">
        <v>1980828</v>
      </c>
      <c r="F21" s="64">
        <f t="shared" si="0"/>
        <v>2457</v>
      </c>
      <c r="G21" s="65">
        <f t="shared" si="1"/>
        <v>0.12403903822038058</v>
      </c>
    </row>
    <row r="22" spans="1:7" ht="18.75" customHeight="1" x14ac:dyDescent="0.15">
      <c r="A22" s="61"/>
      <c r="B22" s="20" t="s">
        <v>17</v>
      </c>
      <c r="C22" s="17"/>
      <c r="D22" s="62">
        <v>4659253</v>
      </c>
      <c r="E22" s="63">
        <v>4653798</v>
      </c>
      <c r="F22" s="64">
        <f t="shared" si="0"/>
        <v>5455</v>
      </c>
      <c r="G22" s="65">
        <f t="shared" si="1"/>
        <v>0.11721608888052297</v>
      </c>
    </row>
    <row r="23" spans="1:7" ht="18.75" customHeight="1" x14ac:dyDescent="0.15">
      <c r="A23" s="61"/>
      <c r="B23" s="20" t="s">
        <v>18</v>
      </c>
      <c r="C23" s="17"/>
      <c r="D23" s="62">
        <v>1543440</v>
      </c>
      <c r="E23" s="63">
        <v>1541620</v>
      </c>
      <c r="F23" s="64">
        <f t="shared" si="0"/>
        <v>1820</v>
      </c>
      <c r="G23" s="65">
        <f t="shared" si="1"/>
        <v>0.1180576276903517</v>
      </c>
    </row>
    <row r="24" spans="1:7" ht="18.75" customHeight="1" x14ac:dyDescent="0.15">
      <c r="A24" s="61"/>
      <c r="B24" s="20" t="s">
        <v>19</v>
      </c>
      <c r="C24" s="17"/>
      <c r="D24" s="62">
        <v>2667237</v>
      </c>
      <c r="E24" s="63">
        <v>2664130</v>
      </c>
      <c r="F24" s="64">
        <f t="shared" si="0"/>
        <v>3107</v>
      </c>
      <c r="G24" s="65">
        <f t="shared" si="1"/>
        <v>0.11662343804544073</v>
      </c>
    </row>
    <row r="25" spans="1:7" ht="18.75" customHeight="1" x14ac:dyDescent="0.15">
      <c r="A25" s="61"/>
      <c r="B25" s="20" t="s">
        <v>20</v>
      </c>
      <c r="C25" s="17"/>
      <c r="D25" s="62">
        <v>3582054</v>
      </c>
      <c r="E25" s="63">
        <v>3577813</v>
      </c>
      <c r="F25" s="64">
        <f t="shared" si="0"/>
        <v>4241</v>
      </c>
      <c r="G25" s="65">
        <f t="shared" si="1"/>
        <v>0.11853610012597081</v>
      </c>
    </row>
    <row r="26" spans="1:7" ht="18.75" customHeight="1" x14ac:dyDescent="0.15">
      <c r="A26" s="61"/>
      <c r="B26" s="20" t="s">
        <v>21</v>
      </c>
      <c r="C26" s="17"/>
      <c r="D26" s="62">
        <v>268656</v>
      </c>
      <c r="E26" s="63">
        <v>266104</v>
      </c>
      <c r="F26" s="64">
        <f t="shared" si="0"/>
        <v>2552</v>
      </c>
      <c r="G26" s="66">
        <f t="shared" si="1"/>
        <v>0.95902353966870102</v>
      </c>
    </row>
    <row r="27" spans="1:7" ht="18.75" customHeight="1" x14ac:dyDescent="0.15">
      <c r="A27" s="61"/>
      <c r="B27" s="20" t="s">
        <v>22</v>
      </c>
      <c r="C27" s="17"/>
      <c r="D27" s="62">
        <v>583166</v>
      </c>
      <c r="E27" s="63">
        <v>579652</v>
      </c>
      <c r="F27" s="64">
        <f t="shared" si="0"/>
        <v>3514</v>
      </c>
      <c r="G27" s="65">
        <f t="shared" si="1"/>
        <v>0.60622580444818619</v>
      </c>
    </row>
    <row r="28" spans="1:7" ht="18.75" customHeight="1" x14ac:dyDescent="0.15">
      <c r="A28" s="61"/>
      <c r="B28" s="20" t="s">
        <v>23</v>
      </c>
      <c r="C28" s="17"/>
      <c r="D28" s="62">
        <v>1494229</v>
      </c>
      <c r="E28" s="63">
        <v>1489073</v>
      </c>
      <c r="F28" s="64">
        <f t="shared" si="0"/>
        <v>5156</v>
      </c>
      <c r="G28" s="65">
        <f t="shared" si="1"/>
        <v>0.34625569062094336</v>
      </c>
    </row>
    <row r="29" spans="1:7" ht="18.75" customHeight="1" x14ac:dyDescent="0.15">
      <c r="A29" s="61"/>
      <c r="B29" s="20" t="s">
        <v>24</v>
      </c>
      <c r="C29" s="17"/>
      <c r="D29" s="62">
        <v>1460967</v>
      </c>
      <c r="E29" s="63">
        <v>1458134</v>
      </c>
      <c r="F29" s="64">
        <f t="shared" si="0"/>
        <v>2833</v>
      </c>
      <c r="G29" s="65">
        <f t="shared" si="1"/>
        <v>0.19428941373015099</v>
      </c>
    </row>
    <row r="30" spans="1:7" ht="18.75" customHeight="1" x14ac:dyDescent="0.15">
      <c r="A30" s="61"/>
      <c r="B30" s="20" t="s">
        <v>25</v>
      </c>
      <c r="C30" s="17"/>
      <c r="D30" s="62">
        <v>1565868</v>
      </c>
      <c r="E30" s="63">
        <v>1563224</v>
      </c>
      <c r="F30" s="64">
        <f t="shared" si="0"/>
        <v>2644</v>
      </c>
      <c r="G30" s="65">
        <f t="shared" si="1"/>
        <v>0.1691376283885099</v>
      </c>
    </row>
    <row r="31" spans="1:7" ht="18.75" customHeight="1" x14ac:dyDescent="0.15">
      <c r="A31" s="61"/>
      <c r="B31" s="20" t="s">
        <v>26</v>
      </c>
      <c r="C31" s="17"/>
      <c r="D31" s="62">
        <v>3755129</v>
      </c>
      <c r="E31" s="63">
        <v>3750677</v>
      </c>
      <c r="F31" s="64">
        <f t="shared" si="0"/>
        <v>4452</v>
      </c>
      <c r="G31" s="65">
        <f t="shared" si="1"/>
        <v>0.11869857095132426</v>
      </c>
    </row>
    <row r="32" spans="1:7" ht="18.75" customHeight="1" thickBot="1" x14ac:dyDescent="0.2">
      <c r="A32" s="67"/>
      <c r="B32" s="68" t="s">
        <v>27</v>
      </c>
      <c r="C32" s="69"/>
      <c r="D32" s="70">
        <v>3004032</v>
      </c>
      <c r="E32" s="71">
        <v>2999844</v>
      </c>
      <c r="F32" s="72">
        <f t="shared" si="0"/>
        <v>4188</v>
      </c>
      <c r="G32" s="73">
        <f t="shared" si="1"/>
        <v>0.13960725957749803</v>
      </c>
    </row>
    <row r="33" spans="1:7" ht="18.75" customHeight="1" x14ac:dyDescent="0.15">
      <c r="A33" s="54"/>
      <c r="B33" s="55" t="s">
        <v>28</v>
      </c>
      <c r="C33" s="56"/>
      <c r="D33" s="106">
        <f>SUM(D9:D16)</f>
        <v>47944007</v>
      </c>
      <c r="E33" s="107">
        <f>SUM(E9:E16)</f>
        <v>47830143</v>
      </c>
      <c r="F33" s="59">
        <f t="shared" si="0"/>
        <v>113864</v>
      </c>
      <c r="G33" s="60">
        <f t="shared" si="1"/>
        <v>0.23805908336924689</v>
      </c>
    </row>
    <row r="34" spans="1:7" ht="18.75" customHeight="1" x14ac:dyDescent="0.15">
      <c r="A34" s="61"/>
      <c r="B34" s="20" t="s">
        <v>29</v>
      </c>
      <c r="C34" s="17"/>
      <c r="D34" s="108">
        <f>SUM(D17:D32)</f>
        <v>32681823</v>
      </c>
      <c r="E34" s="109">
        <f>SUM(E17:E32)</f>
        <v>32630160</v>
      </c>
      <c r="F34" s="64">
        <f t="shared" si="0"/>
        <v>51663</v>
      </c>
      <c r="G34" s="65">
        <f t="shared" si="1"/>
        <v>0.1583289815311969</v>
      </c>
    </row>
    <row r="35" spans="1:7" ht="18.75" customHeight="1" thickBot="1" x14ac:dyDescent="0.2">
      <c r="A35" s="67"/>
      <c r="B35" s="68" t="s">
        <v>30</v>
      </c>
      <c r="C35" s="69"/>
      <c r="D35" s="110">
        <f>SUM(D33,D34)</f>
        <v>80625830</v>
      </c>
      <c r="E35" s="111">
        <f>SUM(E33:E34)</f>
        <v>80460303</v>
      </c>
      <c r="F35" s="72">
        <f t="shared" si="0"/>
        <v>165527</v>
      </c>
      <c r="G35" s="73">
        <f t="shared" si="1"/>
        <v>0.2057250517686964</v>
      </c>
    </row>
    <row r="36" spans="1:7" ht="4.5" customHeight="1" x14ac:dyDescent="0.15">
      <c r="A36" s="74"/>
      <c r="B36" s="75"/>
      <c r="C36" s="12"/>
      <c r="D36" s="76"/>
      <c r="E36" s="76"/>
      <c r="F36" s="76"/>
      <c r="G36" s="77"/>
    </row>
    <row r="37" spans="1:7" ht="16.5" customHeight="1" x14ac:dyDescent="0.15">
      <c r="A37" s="142" t="s">
        <v>71</v>
      </c>
      <c r="B37" s="142"/>
      <c r="C37" s="142"/>
      <c r="D37" s="142"/>
      <c r="E37" s="142"/>
      <c r="F37" s="142"/>
      <c r="G37" s="142"/>
    </row>
    <row r="38" spans="1:7" ht="16.5" customHeight="1" x14ac:dyDescent="0.15">
      <c r="A38" s="142"/>
      <c r="B38" s="142"/>
      <c r="C38" s="142"/>
      <c r="D38" s="142"/>
      <c r="E38" s="142"/>
      <c r="F38" s="142"/>
      <c r="G38" s="142"/>
    </row>
    <row r="39" spans="1:7" ht="16.5" customHeight="1" x14ac:dyDescent="0.15">
      <c r="A39" s="142"/>
      <c r="B39" s="142"/>
      <c r="C39" s="142"/>
      <c r="D39" s="142"/>
      <c r="E39" s="142"/>
      <c r="F39" s="142"/>
      <c r="G39" s="142"/>
    </row>
    <row r="40" spans="1:7" ht="16.5" customHeight="1" x14ac:dyDescent="0.15">
      <c r="A40" s="22"/>
      <c r="B40" s="80"/>
      <c r="C40" s="22"/>
      <c r="D40" s="22"/>
      <c r="E40" s="22"/>
      <c r="F40" s="22"/>
      <c r="G40" s="22"/>
    </row>
  </sheetData>
  <mergeCells count="3">
    <mergeCell ref="B7:B8"/>
    <mergeCell ref="A3:G3"/>
    <mergeCell ref="A37:G39"/>
  </mergeCells>
  <phoneticPr fontId="3"/>
  <pageMargins left="0.97" right="0.39370078740157483" top="0.78740157480314965" bottom="1.6535433070866143" header="0.59055118110236227" footer="0.19685039370078741"/>
  <pageSetup paperSize="9" scale="104" orientation="portrait" blackAndWhite="1" useFirstPageNumber="1" r:id="rId1"/>
  <headerFooter alignWithMargins="0">
    <oddFooter>&amp;C１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0"/>
  <sheetViews>
    <sheetView showGridLines="0" view="pageBreakPreview" zoomScaleNormal="85" workbookViewId="0">
      <selection activeCell="A3" sqref="A3:G3"/>
    </sheetView>
  </sheetViews>
  <sheetFormatPr defaultColWidth="10.28515625" defaultRowHeight="16.5" customHeight="1" x14ac:dyDescent="0.15"/>
  <cols>
    <col min="1" max="1" width="3.28515625" style="16" customWidth="1"/>
    <col min="2" max="2" width="12.5703125" style="36" bestFit="1" customWidth="1"/>
    <col min="3" max="3" width="3.28515625" style="16" customWidth="1"/>
    <col min="4" max="7" width="17.28515625" style="16" customWidth="1"/>
    <col min="8" max="8" width="15.85546875" style="16" customWidth="1"/>
    <col min="9" max="16384" width="10.28515625" style="16"/>
  </cols>
  <sheetData>
    <row r="1" spans="1:7" ht="16.5" customHeight="1" x14ac:dyDescent="0.15">
      <c r="G1" s="37"/>
    </row>
    <row r="3" spans="1:7" ht="16.5" customHeight="1" x14ac:dyDescent="0.15">
      <c r="A3" s="131" t="s">
        <v>63</v>
      </c>
      <c r="B3" s="131"/>
      <c r="C3" s="131"/>
      <c r="D3" s="131"/>
      <c r="E3" s="131"/>
      <c r="F3" s="131"/>
      <c r="G3" s="131"/>
    </row>
    <row r="4" spans="1:7" ht="12.95" customHeight="1" x14ac:dyDescent="0.15">
      <c r="D4" s="38"/>
      <c r="E4" s="104" t="s">
        <v>57</v>
      </c>
    </row>
    <row r="5" spans="1:7" ht="12.95" customHeight="1" x14ac:dyDescent="0.15">
      <c r="D5" s="39"/>
    </row>
    <row r="6" spans="1:7" ht="16.5" customHeight="1" thickBot="1" x14ac:dyDescent="0.2">
      <c r="A6" s="40"/>
      <c r="B6" s="40"/>
      <c r="C6" s="40"/>
      <c r="D6" s="40"/>
      <c r="E6" s="40"/>
      <c r="F6" s="40"/>
      <c r="G6" s="41" t="s">
        <v>0</v>
      </c>
    </row>
    <row r="7" spans="1:7" s="48" customFormat="1" ht="16.5" customHeight="1" x14ac:dyDescent="0.15">
      <c r="A7" s="42"/>
      <c r="B7" s="129" t="s">
        <v>1</v>
      </c>
      <c r="C7" s="43"/>
      <c r="D7" s="125" t="s">
        <v>64</v>
      </c>
      <c r="E7" s="126" t="s">
        <v>65</v>
      </c>
      <c r="F7" s="46" t="s">
        <v>2</v>
      </c>
      <c r="G7" s="47" t="s">
        <v>3</v>
      </c>
    </row>
    <row r="8" spans="1:7" ht="16.5" customHeight="1" thickBot="1" x14ac:dyDescent="0.2">
      <c r="A8" s="49"/>
      <c r="B8" s="130"/>
      <c r="C8" s="50"/>
      <c r="D8" s="123" t="s">
        <v>60</v>
      </c>
      <c r="E8" s="128" t="s">
        <v>70</v>
      </c>
      <c r="F8" s="18" t="s">
        <v>42</v>
      </c>
      <c r="G8" s="53" t="s">
        <v>47</v>
      </c>
    </row>
    <row r="9" spans="1:7" ht="18.75" customHeight="1" x14ac:dyDescent="0.15">
      <c r="A9" s="54"/>
      <c r="B9" s="55" t="s">
        <v>4</v>
      </c>
      <c r="C9" s="56"/>
      <c r="D9" s="57">
        <f>当初比較!D9</f>
        <v>7104012</v>
      </c>
      <c r="E9" s="58">
        <v>7246228</v>
      </c>
      <c r="F9" s="59">
        <f t="shared" ref="F9:F35" si="0">D9-E9</f>
        <v>-142216</v>
      </c>
      <c r="G9" s="60">
        <f t="shared" ref="G9:G35" si="1">F9/E9*100</f>
        <v>-1.9626211043869994</v>
      </c>
    </row>
    <row r="10" spans="1:7" ht="18.75" customHeight="1" x14ac:dyDescent="0.15">
      <c r="A10" s="61"/>
      <c r="B10" s="20" t="s">
        <v>5</v>
      </c>
      <c r="C10" s="17"/>
      <c r="D10" s="62">
        <f>当初比較!D10</f>
        <v>3621974</v>
      </c>
      <c r="E10" s="63">
        <v>3748844</v>
      </c>
      <c r="F10" s="64">
        <f t="shared" si="0"/>
        <v>-126870</v>
      </c>
      <c r="G10" s="65">
        <f t="shared" si="1"/>
        <v>-3.3842432493856776</v>
      </c>
    </row>
    <row r="11" spans="1:7" ht="18.75" customHeight="1" x14ac:dyDescent="0.15">
      <c r="A11" s="61"/>
      <c r="B11" s="20" t="s">
        <v>6</v>
      </c>
      <c r="C11" s="17"/>
      <c r="D11" s="62">
        <f>当初比較!D11</f>
        <v>2696323</v>
      </c>
      <c r="E11" s="63">
        <v>2772821</v>
      </c>
      <c r="F11" s="64">
        <f t="shared" si="0"/>
        <v>-76498</v>
      </c>
      <c r="G11" s="65">
        <f t="shared" si="1"/>
        <v>-2.7588510040857308</v>
      </c>
    </row>
    <row r="12" spans="1:7" ht="18.75" customHeight="1" x14ac:dyDescent="0.15">
      <c r="A12" s="61"/>
      <c r="B12" s="20" t="s">
        <v>7</v>
      </c>
      <c r="C12" s="17"/>
      <c r="D12" s="62">
        <f>当初比較!D12</f>
        <v>3302703</v>
      </c>
      <c r="E12" s="63">
        <v>3473149</v>
      </c>
      <c r="F12" s="64">
        <f t="shared" si="0"/>
        <v>-170446</v>
      </c>
      <c r="G12" s="65">
        <f t="shared" si="1"/>
        <v>-4.9075349200394225</v>
      </c>
    </row>
    <row r="13" spans="1:7" ht="18.75" customHeight="1" x14ac:dyDescent="0.15">
      <c r="A13" s="61"/>
      <c r="B13" s="20" t="s">
        <v>8</v>
      </c>
      <c r="C13" s="17"/>
      <c r="D13" s="62">
        <f>当初比較!D13</f>
        <v>6729759</v>
      </c>
      <c r="E13" s="63">
        <v>6770592</v>
      </c>
      <c r="F13" s="64">
        <f t="shared" si="0"/>
        <v>-40833</v>
      </c>
      <c r="G13" s="65">
        <f t="shared" si="1"/>
        <v>-0.60309349610787355</v>
      </c>
    </row>
    <row r="14" spans="1:7" ht="18.75" customHeight="1" x14ac:dyDescent="0.15">
      <c r="A14" s="61"/>
      <c r="B14" s="20" t="s">
        <v>9</v>
      </c>
      <c r="C14" s="17"/>
      <c r="D14" s="62">
        <f>当初比較!D14</f>
        <v>7261645</v>
      </c>
      <c r="E14" s="63">
        <v>7492969</v>
      </c>
      <c r="F14" s="64">
        <f t="shared" si="0"/>
        <v>-231324</v>
      </c>
      <c r="G14" s="65">
        <f t="shared" si="1"/>
        <v>-3.0872141603682066</v>
      </c>
    </row>
    <row r="15" spans="1:7" ht="18.75" customHeight="1" x14ac:dyDescent="0.15">
      <c r="A15" s="61"/>
      <c r="B15" s="20" t="s">
        <v>10</v>
      </c>
      <c r="C15" s="17"/>
      <c r="D15" s="62">
        <f>当初比較!D15</f>
        <v>7153215</v>
      </c>
      <c r="E15" s="63">
        <v>7575741</v>
      </c>
      <c r="F15" s="64">
        <f t="shared" si="0"/>
        <v>-422526</v>
      </c>
      <c r="G15" s="65">
        <f t="shared" si="1"/>
        <v>-5.5773554032536223</v>
      </c>
    </row>
    <row r="16" spans="1:7" ht="18.75" customHeight="1" x14ac:dyDescent="0.15">
      <c r="A16" s="61"/>
      <c r="B16" s="20" t="s">
        <v>11</v>
      </c>
      <c r="C16" s="17"/>
      <c r="D16" s="62">
        <f>当初比較!D16</f>
        <v>10074376</v>
      </c>
      <c r="E16" s="63">
        <v>10476387</v>
      </c>
      <c r="F16" s="64">
        <f t="shared" si="0"/>
        <v>-402011</v>
      </c>
      <c r="G16" s="65">
        <f t="shared" si="1"/>
        <v>-3.8373057429054502</v>
      </c>
    </row>
    <row r="17" spans="1:7" ht="18.75" customHeight="1" x14ac:dyDescent="0.15">
      <c r="A17" s="61"/>
      <c r="B17" s="20" t="s">
        <v>12</v>
      </c>
      <c r="C17" s="17"/>
      <c r="D17" s="62">
        <f>当初比較!D17</f>
        <v>1529163</v>
      </c>
      <c r="E17" s="63">
        <v>1514296</v>
      </c>
      <c r="F17" s="64">
        <f t="shared" si="0"/>
        <v>14867</v>
      </c>
      <c r="G17" s="65">
        <f t="shared" si="1"/>
        <v>0.98177635019837606</v>
      </c>
    </row>
    <row r="18" spans="1:7" ht="18.75" customHeight="1" x14ac:dyDescent="0.15">
      <c r="A18" s="61"/>
      <c r="B18" s="20" t="s">
        <v>13</v>
      </c>
      <c r="C18" s="17"/>
      <c r="D18" s="62">
        <f>当初比較!D18</f>
        <v>1235630</v>
      </c>
      <c r="E18" s="63">
        <v>1281482</v>
      </c>
      <c r="F18" s="64">
        <f t="shared" si="0"/>
        <v>-45852</v>
      </c>
      <c r="G18" s="65">
        <f t="shared" si="1"/>
        <v>-3.5780447950107765</v>
      </c>
    </row>
    <row r="19" spans="1:7" ht="18.75" customHeight="1" x14ac:dyDescent="0.15">
      <c r="A19" s="61"/>
      <c r="B19" s="20" t="s">
        <v>14</v>
      </c>
      <c r="C19" s="17"/>
      <c r="D19" s="62">
        <f>当初比較!D19</f>
        <v>1166150</v>
      </c>
      <c r="E19" s="63">
        <v>1208639</v>
      </c>
      <c r="F19" s="64">
        <f t="shared" si="0"/>
        <v>-42489</v>
      </c>
      <c r="G19" s="65">
        <f t="shared" si="1"/>
        <v>-3.5154417489424059</v>
      </c>
    </row>
    <row r="20" spans="1:7" ht="18.75" customHeight="1" x14ac:dyDescent="0.15">
      <c r="A20" s="61"/>
      <c r="B20" s="20" t="s">
        <v>15</v>
      </c>
      <c r="C20" s="17"/>
      <c r="D20" s="62">
        <f>当初比較!D20</f>
        <v>2183564</v>
      </c>
      <c r="E20" s="63">
        <v>2274720</v>
      </c>
      <c r="F20" s="64">
        <f t="shared" si="0"/>
        <v>-91156</v>
      </c>
      <c r="G20" s="65">
        <f t="shared" si="1"/>
        <v>-4.007350355208553</v>
      </c>
    </row>
    <row r="21" spans="1:7" ht="18.75" customHeight="1" x14ac:dyDescent="0.15">
      <c r="A21" s="61"/>
      <c r="B21" s="20" t="s">
        <v>16</v>
      </c>
      <c r="C21" s="17"/>
      <c r="D21" s="62">
        <f>当初比較!D21</f>
        <v>1983285</v>
      </c>
      <c r="E21" s="63">
        <v>2016625</v>
      </c>
      <c r="F21" s="64">
        <f t="shared" si="0"/>
        <v>-33340</v>
      </c>
      <c r="G21" s="65">
        <f t="shared" si="1"/>
        <v>-1.6532572987045187</v>
      </c>
    </row>
    <row r="22" spans="1:7" ht="18.75" customHeight="1" x14ac:dyDescent="0.15">
      <c r="A22" s="61"/>
      <c r="B22" s="20" t="s">
        <v>17</v>
      </c>
      <c r="C22" s="17"/>
      <c r="D22" s="62">
        <f>当初比較!D22</f>
        <v>4659253</v>
      </c>
      <c r="E22" s="63">
        <v>4844431</v>
      </c>
      <c r="F22" s="64">
        <f t="shared" si="0"/>
        <v>-185178</v>
      </c>
      <c r="G22" s="65">
        <f t="shared" si="1"/>
        <v>-3.8224922596688859</v>
      </c>
    </row>
    <row r="23" spans="1:7" ht="18.75" customHeight="1" x14ac:dyDescent="0.15">
      <c r="A23" s="61"/>
      <c r="B23" s="20" t="s">
        <v>18</v>
      </c>
      <c r="C23" s="17"/>
      <c r="D23" s="62">
        <f>当初比較!D23</f>
        <v>1543440</v>
      </c>
      <c r="E23" s="63">
        <v>1543842</v>
      </c>
      <c r="F23" s="64">
        <f t="shared" si="0"/>
        <v>-402</v>
      </c>
      <c r="G23" s="65">
        <f t="shared" si="1"/>
        <v>-2.6038934035995911E-2</v>
      </c>
    </row>
    <row r="24" spans="1:7" ht="18.75" customHeight="1" x14ac:dyDescent="0.15">
      <c r="A24" s="61"/>
      <c r="B24" s="20" t="s">
        <v>19</v>
      </c>
      <c r="C24" s="17"/>
      <c r="D24" s="62">
        <f>当初比較!D24</f>
        <v>2667237</v>
      </c>
      <c r="E24" s="63">
        <v>2703459</v>
      </c>
      <c r="F24" s="64">
        <f t="shared" si="0"/>
        <v>-36222</v>
      </c>
      <c r="G24" s="65">
        <f t="shared" si="1"/>
        <v>-1.3398390728322493</v>
      </c>
    </row>
    <row r="25" spans="1:7" ht="18.75" customHeight="1" x14ac:dyDescent="0.15">
      <c r="A25" s="61"/>
      <c r="B25" s="20" t="s">
        <v>20</v>
      </c>
      <c r="C25" s="17"/>
      <c r="D25" s="62">
        <f>当初比較!D25</f>
        <v>3582054</v>
      </c>
      <c r="E25" s="63">
        <v>3711314</v>
      </c>
      <c r="F25" s="64">
        <f t="shared" si="0"/>
        <v>-129260</v>
      </c>
      <c r="G25" s="65">
        <f t="shared" si="1"/>
        <v>-3.4828634817749187</v>
      </c>
    </row>
    <row r="26" spans="1:7" ht="18.75" customHeight="1" x14ac:dyDescent="0.15">
      <c r="A26" s="61"/>
      <c r="B26" s="20" t="s">
        <v>21</v>
      </c>
      <c r="C26" s="17"/>
      <c r="D26" s="62">
        <f>当初比較!D26</f>
        <v>268656</v>
      </c>
      <c r="E26" s="63">
        <v>243741</v>
      </c>
      <c r="F26" s="64">
        <f t="shared" si="0"/>
        <v>24915</v>
      </c>
      <c r="G26" s="66">
        <f t="shared" si="1"/>
        <v>10.221915886125025</v>
      </c>
    </row>
    <row r="27" spans="1:7" ht="18.75" customHeight="1" x14ac:dyDescent="0.15">
      <c r="A27" s="61"/>
      <c r="B27" s="20" t="s">
        <v>22</v>
      </c>
      <c r="C27" s="17"/>
      <c r="D27" s="62">
        <f>当初比較!D27</f>
        <v>583166</v>
      </c>
      <c r="E27" s="63">
        <v>739119</v>
      </c>
      <c r="F27" s="64">
        <f t="shared" si="0"/>
        <v>-155953</v>
      </c>
      <c r="G27" s="65">
        <f t="shared" si="1"/>
        <v>-21.099849956502268</v>
      </c>
    </row>
    <row r="28" spans="1:7" ht="18.75" customHeight="1" x14ac:dyDescent="0.15">
      <c r="A28" s="61"/>
      <c r="B28" s="20" t="s">
        <v>23</v>
      </c>
      <c r="C28" s="17"/>
      <c r="D28" s="62">
        <f>当初比較!D28</f>
        <v>1494229</v>
      </c>
      <c r="E28" s="63">
        <v>1496302</v>
      </c>
      <c r="F28" s="64">
        <f t="shared" si="0"/>
        <v>-2073</v>
      </c>
      <c r="G28" s="65">
        <f t="shared" si="1"/>
        <v>-0.13854155110398836</v>
      </c>
    </row>
    <row r="29" spans="1:7" ht="18.75" customHeight="1" x14ac:dyDescent="0.15">
      <c r="A29" s="61"/>
      <c r="B29" s="20" t="s">
        <v>24</v>
      </c>
      <c r="C29" s="17"/>
      <c r="D29" s="62">
        <f>当初比較!D29</f>
        <v>1460967</v>
      </c>
      <c r="E29" s="63">
        <v>1508746</v>
      </c>
      <c r="F29" s="64">
        <f t="shared" si="0"/>
        <v>-47779</v>
      </c>
      <c r="G29" s="65">
        <f t="shared" si="1"/>
        <v>-3.1668020992267754</v>
      </c>
    </row>
    <row r="30" spans="1:7" ht="18.75" customHeight="1" x14ac:dyDescent="0.15">
      <c r="A30" s="61"/>
      <c r="B30" s="20" t="s">
        <v>25</v>
      </c>
      <c r="C30" s="17"/>
      <c r="D30" s="62">
        <f>当初比較!D30</f>
        <v>1565868</v>
      </c>
      <c r="E30" s="63">
        <v>1624076</v>
      </c>
      <c r="F30" s="64">
        <f t="shared" si="0"/>
        <v>-58208</v>
      </c>
      <c r="G30" s="65">
        <f t="shared" si="1"/>
        <v>-3.5840687258478052</v>
      </c>
    </row>
    <row r="31" spans="1:7" ht="18.75" customHeight="1" x14ac:dyDescent="0.15">
      <c r="A31" s="61"/>
      <c r="B31" s="20" t="s">
        <v>26</v>
      </c>
      <c r="C31" s="17"/>
      <c r="D31" s="62">
        <f>当初比較!D31</f>
        <v>3755129</v>
      </c>
      <c r="E31" s="63">
        <v>3895808</v>
      </c>
      <c r="F31" s="64">
        <f t="shared" si="0"/>
        <v>-140679</v>
      </c>
      <c r="G31" s="65">
        <f t="shared" si="1"/>
        <v>-3.6110352460901565</v>
      </c>
    </row>
    <row r="32" spans="1:7" ht="18.75" customHeight="1" thickBot="1" x14ac:dyDescent="0.2">
      <c r="A32" s="67"/>
      <c r="B32" s="68" t="s">
        <v>27</v>
      </c>
      <c r="C32" s="69"/>
      <c r="D32" s="70">
        <f>当初比較!D32</f>
        <v>3004032</v>
      </c>
      <c r="E32" s="71">
        <v>3074076</v>
      </c>
      <c r="F32" s="72">
        <f t="shared" si="0"/>
        <v>-70044</v>
      </c>
      <c r="G32" s="73">
        <f t="shared" si="1"/>
        <v>-2.2785383315181535</v>
      </c>
    </row>
    <row r="33" spans="1:7" ht="18.75" customHeight="1" x14ac:dyDescent="0.15">
      <c r="A33" s="54"/>
      <c r="B33" s="55" t="s">
        <v>28</v>
      </c>
      <c r="C33" s="56"/>
      <c r="D33" s="106">
        <f>SUM(D9:D16)</f>
        <v>47944007</v>
      </c>
      <c r="E33" s="107">
        <f>SUM(E9:E16)</f>
        <v>49556731</v>
      </c>
      <c r="F33" s="59">
        <f t="shared" si="0"/>
        <v>-1612724</v>
      </c>
      <c r="G33" s="60">
        <f t="shared" si="1"/>
        <v>-3.2542985936663174</v>
      </c>
    </row>
    <row r="34" spans="1:7" ht="18.75" customHeight="1" x14ac:dyDescent="0.15">
      <c r="A34" s="61"/>
      <c r="B34" s="20" t="s">
        <v>29</v>
      </c>
      <c r="C34" s="17"/>
      <c r="D34" s="108">
        <f>SUM(D17:D32)</f>
        <v>32681823</v>
      </c>
      <c r="E34" s="109">
        <f>SUM(E17:E32)</f>
        <v>33680676</v>
      </c>
      <c r="F34" s="64">
        <f t="shared" si="0"/>
        <v>-998853</v>
      </c>
      <c r="G34" s="65">
        <f t="shared" si="1"/>
        <v>-2.9656560337446911</v>
      </c>
    </row>
    <row r="35" spans="1:7" ht="18.75" customHeight="1" thickBot="1" x14ac:dyDescent="0.2">
      <c r="A35" s="67"/>
      <c r="B35" s="68" t="s">
        <v>30</v>
      </c>
      <c r="C35" s="69"/>
      <c r="D35" s="110">
        <f>SUM(D33,D34)</f>
        <v>80625830</v>
      </c>
      <c r="E35" s="111">
        <f>SUM(E33:E34)</f>
        <v>83237407</v>
      </c>
      <c r="F35" s="72">
        <f t="shared" si="0"/>
        <v>-2611577</v>
      </c>
      <c r="G35" s="73">
        <f t="shared" si="1"/>
        <v>-3.1375040310902524</v>
      </c>
    </row>
    <row r="36" spans="1:7" ht="4.5" customHeight="1" x14ac:dyDescent="0.15">
      <c r="A36" s="74"/>
      <c r="B36" s="75"/>
      <c r="C36" s="12"/>
      <c r="D36" s="76"/>
      <c r="E36" s="76"/>
      <c r="F36" s="76"/>
      <c r="G36" s="77"/>
    </row>
    <row r="37" spans="1:7" ht="16.5" customHeight="1" x14ac:dyDescent="0.15">
      <c r="A37" s="78"/>
      <c r="B37" s="22"/>
      <c r="C37" s="22"/>
      <c r="D37" s="22"/>
      <c r="E37" s="22"/>
      <c r="F37" s="22"/>
      <c r="G37" s="79"/>
    </row>
    <row r="38" spans="1:7" ht="16.5" customHeight="1" x14ac:dyDescent="0.15">
      <c r="A38" s="78"/>
      <c r="B38" s="22"/>
      <c r="C38" s="22"/>
      <c r="D38" s="22"/>
      <c r="E38" s="22"/>
      <c r="F38" s="22"/>
      <c r="G38" s="22"/>
    </row>
    <row r="39" spans="1:7" ht="16.5" customHeight="1" x14ac:dyDescent="0.15">
      <c r="A39" s="22"/>
      <c r="B39" s="80"/>
      <c r="C39" s="22"/>
      <c r="D39" s="22"/>
      <c r="E39" s="22"/>
      <c r="F39" s="22"/>
      <c r="G39" s="22"/>
    </row>
    <row r="40" spans="1:7" ht="16.5" customHeight="1" x14ac:dyDescent="0.15">
      <c r="A40" s="22"/>
      <c r="B40" s="80"/>
      <c r="C40" s="22"/>
      <c r="D40" s="22"/>
      <c r="E40" s="22"/>
      <c r="F40" s="22"/>
      <c r="G40" s="22"/>
    </row>
  </sheetData>
  <mergeCells count="2">
    <mergeCell ref="B7:B8"/>
    <mergeCell ref="A3:G3"/>
  </mergeCells>
  <phoneticPr fontId="3"/>
  <pageMargins left="0.97" right="0.39370078740157483" top="0.78740157480314965" bottom="1.6535433070866143" header="0.59055118110236227" footer="0.19685039370078741"/>
  <pageSetup paperSize="9" scale="105" orientation="portrait" blackAndWhite="1" useFirstPageNumber="1" r:id="rId1"/>
  <headerFooter alignWithMargins="0">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0"/>
  <sheetViews>
    <sheetView showGridLines="0" view="pageBreakPreview" zoomScaleNormal="85" workbookViewId="0">
      <selection activeCell="A3" sqref="A3:G3"/>
    </sheetView>
  </sheetViews>
  <sheetFormatPr defaultColWidth="10.28515625" defaultRowHeight="16.5" customHeight="1" x14ac:dyDescent="0.15"/>
  <cols>
    <col min="1" max="1" width="3.28515625" style="16" customWidth="1"/>
    <col min="2" max="2" width="12.5703125" style="36" bestFit="1" customWidth="1"/>
    <col min="3" max="3" width="3.28515625" style="16" customWidth="1"/>
    <col min="4" max="7" width="17.28515625" style="16" customWidth="1"/>
    <col min="8" max="16384" width="10.28515625" style="16"/>
  </cols>
  <sheetData>
    <row r="1" spans="1:7" ht="16.5" customHeight="1" x14ac:dyDescent="0.15">
      <c r="F1" s="132"/>
      <c r="G1" s="132"/>
    </row>
    <row r="2" spans="1:7" ht="16.5" customHeight="1" x14ac:dyDescent="0.15">
      <c r="F2" s="83"/>
      <c r="G2" s="83"/>
    </row>
    <row r="3" spans="1:7" ht="16.5" customHeight="1" x14ac:dyDescent="0.15">
      <c r="A3" s="131" t="s">
        <v>66</v>
      </c>
      <c r="B3" s="131"/>
      <c r="C3" s="131"/>
      <c r="D3" s="131"/>
      <c r="E3" s="131"/>
      <c r="F3" s="131"/>
      <c r="G3" s="131"/>
    </row>
    <row r="4" spans="1:7" ht="12.95" customHeight="1" x14ac:dyDescent="0.15">
      <c r="C4" s="81"/>
      <c r="E4" s="104"/>
    </row>
    <row r="5" spans="1:7" ht="12.95" customHeight="1" x14ac:dyDescent="0.15">
      <c r="D5" s="82"/>
    </row>
    <row r="6" spans="1:7" ht="16.5" customHeight="1" thickBot="1" x14ac:dyDescent="0.2">
      <c r="A6" s="40"/>
      <c r="B6" s="40"/>
      <c r="C6" s="40"/>
      <c r="D6" s="40"/>
      <c r="E6" s="40"/>
      <c r="F6" s="40"/>
      <c r="G6" s="41" t="s">
        <v>52</v>
      </c>
    </row>
    <row r="7" spans="1:7" s="48" customFormat="1" ht="16.5" customHeight="1" x14ac:dyDescent="0.15">
      <c r="A7" s="42"/>
      <c r="B7" s="129" t="s">
        <v>31</v>
      </c>
      <c r="C7" s="43"/>
      <c r="D7" s="44" t="s">
        <v>46</v>
      </c>
      <c r="E7" s="133"/>
      <c r="F7" s="135"/>
      <c r="G7" s="137"/>
    </row>
    <row r="8" spans="1:7" ht="16.5" customHeight="1" thickBot="1" x14ac:dyDescent="0.2">
      <c r="A8" s="49"/>
      <c r="B8" s="130"/>
      <c r="C8" s="50"/>
      <c r="D8" s="52" t="s">
        <v>61</v>
      </c>
      <c r="E8" s="134"/>
      <c r="F8" s="136"/>
      <c r="G8" s="138"/>
    </row>
    <row r="9" spans="1:7" ht="18.75" customHeight="1" x14ac:dyDescent="0.15">
      <c r="A9" s="54"/>
      <c r="B9" s="55" t="s">
        <v>4</v>
      </c>
      <c r="C9" s="56"/>
      <c r="D9" s="84">
        <v>4014019</v>
      </c>
      <c r="E9" s="95"/>
      <c r="F9" s="96"/>
      <c r="G9" s="97"/>
    </row>
    <row r="10" spans="1:7" ht="18.75" customHeight="1" x14ac:dyDescent="0.15">
      <c r="A10" s="61"/>
      <c r="B10" s="20" t="s">
        <v>5</v>
      </c>
      <c r="C10" s="17"/>
      <c r="D10" s="85">
        <v>911478</v>
      </c>
      <c r="E10" s="98"/>
      <c r="F10" s="99"/>
      <c r="G10" s="100"/>
    </row>
    <row r="11" spans="1:7" ht="18.75" customHeight="1" x14ac:dyDescent="0.15">
      <c r="A11" s="61"/>
      <c r="B11" s="20" t="s">
        <v>6</v>
      </c>
      <c r="C11" s="17"/>
      <c r="D11" s="85">
        <v>484933</v>
      </c>
      <c r="E11" s="98"/>
      <c r="F11" s="99"/>
      <c r="G11" s="100"/>
    </row>
    <row r="12" spans="1:7" ht="18.75" customHeight="1" x14ac:dyDescent="0.15">
      <c r="A12" s="61"/>
      <c r="B12" s="20" t="s">
        <v>7</v>
      </c>
      <c r="C12" s="17"/>
      <c r="D12" s="85">
        <v>903492</v>
      </c>
      <c r="E12" s="98"/>
      <c r="F12" s="99"/>
      <c r="G12" s="100"/>
    </row>
    <row r="13" spans="1:7" ht="18.75" customHeight="1" x14ac:dyDescent="0.15">
      <c r="A13" s="61"/>
      <c r="B13" s="20" t="s">
        <v>8</v>
      </c>
      <c r="C13" s="17"/>
      <c r="D13" s="85">
        <v>569980</v>
      </c>
      <c r="E13" s="98"/>
      <c r="F13" s="99"/>
      <c r="G13" s="100"/>
    </row>
    <row r="14" spans="1:7" ht="18.75" customHeight="1" x14ac:dyDescent="0.15">
      <c r="A14" s="61"/>
      <c r="B14" s="20" t="s">
        <v>9</v>
      </c>
      <c r="C14" s="17"/>
      <c r="D14" s="85">
        <v>546672</v>
      </c>
      <c r="E14" s="98"/>
      <c r="F14" s="99"/>
      <c r="G14" s="100"/>
    </row>
    <row r="15" spans="1:7" ht="18.75" customHeight="1" x14ac:dyDescent="0.15">
      <c r="A15" s="61"/>
      <c r="B15" s="20" t="s">
        <v>10</v>
      </c>
      <c r="C15" s="17"/>
      <c r="D15" s="85">
        <v>486484</v>
      </c>
      <c r="E15" s="98"/>
      <c r="F15" s="99"/>
      <c r="G15" s="100"/>
    </row>
    <row r="16" spans="1:7" ht="18.75" customHeight="1" x14ac:dyDescent="0.15">
      <c r="A16" s="61"/>
      <c r="B16" s="20" t="s">
        <v>11</v>
      </c>
      <c r="C16" s="17"/>
      <c r="D16" s="85">
        <v>540474</v>
      </c>
      <c r="E16" s="98"/>
      <c r="F16" s="99"/>
      <c r="G16" s="100"/>
    </row>
    <row r="17" spans="1:7" ht="18.75" customHeight="1" x14ac:dyDescent="0.15">
      <c r="A17" s="61"/>
      <c r="B17" s="20" t="s">
        <v>12</v>
      </c>
      <c r="C17" s="17"/>
      <c r="D17" s="85">
        <v>95394</v>
      </c>
      <c r="E17" s="98"/>
      <c r="F17" s="99"/>
      <c r="G17" s="100"/>
    </row>
    <row r="18" spans="1:7" ht="18.75" customHeight="1" x14ac:dyDescent="0.15">
      <c r="A18" s="61"/>
      <c r="B18" s="20" t="s">
        <v>13</v>
      </c>
      <c r="C18" s="17"/>
      <c r="D18" s="85">
        <v>54245</v>
      </c>
      <c r="E18" s="98"/>
      <c r="F18" s="99"/>
      <c r="G18" s="100"/>
    </row>
    <row r="19" spans="1:7" ht="18.75" customHeight="1" x14ac:dyDescent="0.15">
      <c r="A19" s="61"/>
      <c r="B19" s="20" t="s">
        <v>14</v>
      </c>
      <c r="C19" s="17"/>
      <c r="D19" s="85">
        <v>57649</v>
      </c>
      <c r="E19" s="98"/>
      <c r="F19" s="99"/>
      <c r="G19" s="100"/>
    </row>
    <row r="20" spans="1:7" ht="18.75" customHeight="1" x14ac:dyDescent="0.15">
      <c r="A20" s="61"/>
      <c r="B20" s="20" t="s">
        <v>15</v>
      </c>
      <c r="C20" s="17"/>
      <c r="D20" s="85">
        <v>325991</v>
      </c>
      <c r="E20" s="98"/>
      <c r="F20" s="99"/>
      <c r="G20" s="100"/>
    </row>
    <row r="21" spans="1:7" ht="18.75" customHeight="1" x14ac:dyDescent="0.15">
      <c r="A21" s="61"/>
      <c r="B21" s="20" t="s">
        <v>16</v>
      </c>
      <c r="C21" s="17"/>
      <c r="D21" s="85">
        <v>111811</v>
      </c>
      <c r="E21" s="98"/>
      <c r="F21" s="99"/>
      <c r="G21" s="100"/>
    </row>
    <row r="22" spans="1:7" ht="18.75" customHeight="1" x14ac:dyDescent="0.15">
      <c r="A22" s="61"/>
      <c r="B22" s="20" t="s">
        <v>17</v>
      </c>
      <c r="C22" s="17"/>
      <c r="D22" s="85">
        <v>233091</v>
      </c>
      <c r="E22" s="98"/>
      <c r="F22" s="99"/>
      <c r="G22" s="100"/>
    </row>
    <row r="23" spans="1:7" ht="18.75" customHeight="1" x14ac:dyDescent="0.15">
      <c r="A23" s="61"/>
      <c r="B23" s="20" t="s">
        <v>18</v>
      </c>
      <c r="C23" s="17"/>
      <c r="D23" s="85">
        <v>82740</v>
      </c>
      <c r="E23" s="98"/>
      <c r="F23" s="99"/>
      <c r="G23" s="100"/>
    </row>
    <row r="24" spans="1:7" ht="18.75" customHeight="1" x14ac:dyDescent="0.15">
      <c r="A24" s="61"/>
      <c r="B24" s="20" t="s">
        <v>19</v>
      </c>
      <c r="C24" s="17"/>
      <c r="D24" s="85">
        <v>131160</v>
      </c>
      <c r="E24" s="98"/>
      <c r="F24" s="99"/>
      <c r="G24" s="100"/>
    </row>
    <row r="25" spans="1:7" ht="18.75" customHeight="1" x14ac:dyDescent="0.15">
      <c r="A25" s="61"/>
      <c r="B25" s="20" t="s">
        <v>32</v>
      </c>
      <c r="C25" s="17"/>
      <c r="D25" s="85">
        <v>178917</v>
      </c>
      <c r="E25" s="98"/>
      <c r="F25" s="99"/>
      <c r="G25" s="100"/>
    </row>
    <row r="26" spans="1:7" ht="18.75" customHeight="1" x14ac:dyDescent="0.15">
      <c r="A26" s="61"/>
      <c r="B26" s="20" t="s">
        <v>21</v>
      </c>
      <c r="C26" s="17"/>
      <c r="D26" s="85">
        <v>255483</v>
      </c>
      <c r="E26" s="98"/>
      <c r="F26" s="99"/>
      <c r="G26" s="100"/>
    </row>
    <row r="27" spans="1:7" ht="18.75" customHeight="1" x14ac:dyDescent="0.15">
      <c r="A27" s="61"/>
      <c r="B27" s="20" t="s">
        <v>22</v>
      </c>
      <c r="C27" s="17"/>
      <c r="D27" s="85">
        <v>252997</v>
      </c>
      <c r="E27" s="98"/>
      <c r="F27" s="99"/>
      <c r="G27" s="100"/>
    </row>
    <row r="28" spans="1:7" ht="18.75" customHeight="1" x14ac:dyDescent="0.15">
      <c r="A28" s="61"/>
      <c r="B28" s="20" t="s">
        <v>23</v>
      </c>
      <c r="C28" s="17"/>
      <c r="D28" s="85">
        <v>497440</v>
      </c>
      <c r="E28" s="98"/>
      <c r="F28" s="99"/>
      <c r="G28" s="100"/>
    </row>
    <row r="29" spans="1:7" ht="18.75" customHeight="1" x14ac:dyDescent="0.15">
      <c r="A29" s="61"/>
      <c r="B29" s="20" t="s">
        <v>24</v>
      </c>
      <c r="C29" s="17"/>
      <c r="D29" s="85">
        <v>212342</v>
      </c>
      <c r="E29" s="98"/>
      <c r="F29" s="99"/>
      <c r="G29" s="100"/>
    </row>
    <row r="30" spans="1:7" ht="18.75" customHeight="1" x14ac:dyDescent="0.15">
      <c r="A30" s="61"/>
      <c r="B30" s="20" t="s">
        <v>25</v>
      </c>
      <c r="C30" s="17"/>
      <c r="D30" s="85">
        <v>160746</v>
      </c>
      <c r="E30" s="98"/>
      <c r="F30" s="99"/>
      <c r="G30" s="100"/>
    </row>
    <row r="31" spans="1:7" ht="18.75" customHeight="1" x14ac:dyDescent="0.15">
      <c r="A31" s="61"/>
      <c r="B31" s="20" t="s">
        <v>26</v>
      </c>
      <c r="C31" s="17"/>
      <c r="D31" s="85">
        <v>188422</v>
      </c>
      <c r="E31" s="98"/>
      <c r="F31" s="99"/>
      <c r="G31" s="100"/>
    </row>
    <row r="32" spans="1:7" ht="18.75" customHeight="1" thickBot="1" x14ac:dyDescent="0.2">
      <c r="A32" s="67"/>
      <c r="B32" s="68" t="s">
        <v>27</v>
      </c>
      <c r="C32" s="69"/>
      <c r="D32" s="86">
        <v>209838</v>
      </c>
      <c r="E32" s="101"/>
      <c r="F32" s="102"/>
      <c r="G32" s="103"/>
    </row>
    <row r="33" spans="1:7" ht="18.75" customHeight="1" x14ac:dyDescent="0.15">
      <c r="A33" s="54"/>
      <c r="B33" s="55" t="s">
        <v>28</v>
      </c>
      <c r="C33" s="56"/>
      <c r="D33" s="112">
        <f>SUM(D9:D16)</f>
        <v>8457532</v>
      </c>
      <c r="E33" s="96"/>
      <c r="F33" s="96"/>
      <c r="G33" s="97"/>
    </row>
    <row r="34" spans="1:7" ht="18.75" customHeight="1" x14ac:dyDescent="0.15">
      <c r="A34" s="61"/>
      <c r="B34" s="20" t="s">
        <v>29</v>
      </c>
      <c r="C34" s="17"/>
      <c r="D34" s="113">
        <f>SUM(D17:D32)</f>
        <v>3048266</v>
      </c>
      <c r="E34" s="99"/>
      <c r="F34" s="99"/>
      <c r="G34" s="100"/>
    </row>
    <row r="35" spans="1:7" ht="18.75" customHeight="1" thickBot="1" x14ac:dyDescent="0.2">
      <c r="A35" s="67"/>
      <c r="B35" s="68" t="s">
        <v>30</v>
      </c>
      <c r="C35" s="69"/>
      <c r="D35" s="114">
        <f>SUM(D33,D34)</f>
        <v>11505798</v>
      </c>
      <c r="E35" s="102"/>
      <c r="F35" s="102"/>
      <c r="G35" s="103"/>
    </row>
    <row r="36" spans="1:7" ht="3.75" customHeight="1" x14ac:dyDescent="0.15">
      <c r="A36" s="74"/>
      <c r="B36" s="75"/>
      <c r="C36" s="12"/>
      <c r="D36" s="12"/>
      <c r="E36" s="12"/>
      <c r="F36" s="12"/>
      <c r="G36" s="87"/>
    </row>
    <row r="37" spans="1:7" ht="16.5" customHeight="1" x14ac:dyDescent="0.15">
      <c r="A37" s="124" t="s">
        <v>67</v>
      </c>
      <c r="B37" s="16"/>
      <c r="G37" s="88"/>
    </row>
    <row r="38" spans="1:7" ht="16.5" customHeight="1" x14ac:dyDescent="0.15">
      <c r="B38" s="16"/>
    </row>
    <row r="39" spans="1:7" ht="16.5" customHeight="1" x14ac:dyDescent="0.15">
      <c r="C39" s="36"/>
    </row>
    <row r="40" spans="1:7" ht="16.5" customHeight="1" x14ac:dyDescent="0.15">
      <c r="D40" s="12"/>
      <c r="G40" s="88"/>
    </row>
  </sheetData>
  <mergeCells count="6">
    <mergeCell ref="B7:B8"/>
    <mergeCell ref="F1:G1"/>
    <mergeCell ref="E7:E8"/>
    <mergeCell ref="F7:F8"/>
    <mergeCell ref="G7:G8"/>
    <mergeCell ref="A3:G3"/>
  </mergeCells>
  <phoneticPr fontId="3"/>
  <printOptions horizontalCentered="1"/>
  <pageMargins left="0.56999999999999995" right="0.19685039370078741" top="0.78740157480314965" bottom="0.39370078740157483" header="0.59055118110236227" footer="0.19685039370078741"/>
  <pageSetup paperSize="9" scale="105" firstPageNumber="2" orientation="portrait" blackAndWhite="1" useFirstPageNumber="1" r:id="rId1"/>
  <headerFooter alignWithMargins="0">
    <oddFooter>&amp;C３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zoomScaleNormal="100" zoomScaleSheetLayoutView="100" workbookViewId="0">
      <selection activeCell="A3" sqref="A3:G3"/>
    </sheetView>
  </sheetViews>
  <sheetFormatPr defaultColWidth="10.28515625" defaultRowHeight="16.5" customHeight="1" x14ac:dyDescent="0.15"/>
  <cols>
    <col min="1" max="1" width="3.28515625" style="1" customWidth="1"/>
    <col min="2" max="2" width="12.5703125" style="23" bestFit="1" customWidth="1"/>
    <col min="3" max="3" width="3.28515625" style="1" customWidth="1"/>
    <col min="4" max="7" width="17.28515625" style="1" customWidth="1"/>
    <col min="8" max="16384" width="10.28515625" style="1"/>
  </cols>
  <sheetData>
    <row r="1" spans="1:7" ht="16.5" customHeight="1" x14ac:dyDescent="0.15">
      <c r="G1" s="24"/>
    </row>
    <row r="3" spans="1:7" ht="16.5" customHeight="1" x14ac:dyDescent="0.15">
      <c r="A3" s="141" t="s">
        <v>68</v>
      </c>
      <c r="B3" s="141"/>
      <c r="C3" s="141"/>
      <c r="D3" s="141"/>
      <c r="E3" s="141"/>
      <c r="F3" s="141"/>
      <c r="G3" s="141"/>
    </row>
    <row r="4" spans="1:7" ht="12.95" customHeight="1" x14ac:dyDescent="0.15">
      <c r="A4" s="19"/>
      <c r="B4" s="19"/>
      <c r="C4" s="19"/>
      <c r="D4" s="19"/>
      <c r="E4" s="105" t="s">
        <v>56</v>
      </c>
      <c r="F4" s="19"/>
      <c r="G4" s="19"/>
    </row>
    <row r="5" spans="1:7" ht="12.95" customHeight="1" x14ac:dyDescent="0.15">
      <c r="A5" s="14"/>
      <c r="D5" s="13"/>
    </row>
    <row r="6" spans="1:7" ht="16.5" customHeight="1" thickBot="1" x14ac:dyDescent="0.2">
      <c r="A6" s="2"/>
      <c r="B6" s="2"/>
      <c r="C6" s="2"/>
      <c r="D6" s="2"/>
      <c r="E6" s="2"/>
      <c r="F6" s="2"/>
      <c r="G6" s="3" t="s">
        <v>0</v>
      </c>
    </row>
    <row r="7" spans="1:7" s="21" customFormat="1" ht="16.5" customHeight="1" x14ac:dyDescent="0.15">
      <c r="A7" s="25"/>
      <c r="B7" s="139" t="s">
        <v>31</v>
      </c>
      <c r="C7" s="26"/>
      <c r="D7" s="4" t="s">
        <v>53</v>
      </c>
      <c r="E7" s="5" t="s">
        <v>54</v>
      </c>
      <c r="F7" s="5" t="s">
        <v>2</v>
      </c>
      <c r="G7" s="6" t="s">
        <v>3</v>
      </c>
    </row>
    <row r="8" spans="1:7" ht="16.5" customHeight="1" thickBot="1" x14ac:dyDescent="0.2">
      <c r="A8" s="27"/>
      <c r="B8" s="140"/>
      <c r="C8" s="28"/>
      <c r="D8" s="7" t="s">
        <v>62</v>
      </c>
      <c r="E8" s="7" t="s">
        <v>55</v>
      </c>
      <c r="F8" s="8" t="s">
        <v>43</v>
      </c>
      <c r="G8" s="9" t="s">
        <v>44</v>
      </c>
    </row>
    <row r="9" spans="1:7" ht="18.75" customHeight="1" x14ac:dyDescent="0.15">
      <c r="A9" s="29"/>
      <c r="B9" s="30" t="s">
        <v>4</v>
      </c>
      <c r="C9" s="31"/>
      <c r="D9" s="89">
        <f>SUM(当初比較!D9,臨時財政対策債!D9)</f>
        <v>11118031</v>
      </c>
      <c r="E9" s="90">
        <f>臨時財政対策債!D9+当初比較!E9</f>
        <v>11079014</v>
      </c>
      <c r="F9" s="117">
        <f>D9-E9</f>
        <v>39017</v>
      </c>
      <c r="G9" s="120">
        <f>F9/E9*100</f>
        <v>0.35217032851479385</v>
      </c>
    </row>
    <row r="10" spans="1:7" ht="18.75" customHeight="1" x14ac:dyDescent="0.15">
      <c r="A10" s="32"/>
      <c r="B10" s="10" t="s">
        <v>5</v>
      </c>
      <c r="C10" s="33"/>
      <c r="D10" s="91">
        <f>SUM(当初比較!D10,臨時財政対策債!D10)</f>
        <v>4533452</v>
      </c>
      <c r="E10" s="92">
        <f>臨時財政対策債!D10+当初比較!E10</f>
        <v>4523324</v>
      </c>
      <c r="F10" s="118">
        <f t="shared" ref="F10:F31" si="0">D10-E10</f>
        <v>10128</v>
      </c>
      <c r="G10" s="121">
        <f t="shared" ref="G10:G35" si="1">F10/E10*100</f>
        <v>0.2239061362838479</v>
      </c>
    </row>
    <row r="11" spans="1:7" ht="18.75" customHeight="1" x14ac:dyDescent="0.15">
      <c r="A11" s="32"/>
      <c r="B11" s="10" t="s">
        <v>6</v>
      </c>
      <c r="C11" s="33"/>
      <c r="D11" s="91">
        <f>SUM(当初比較!D11,臨時財政対策債!D11)</f>
        <v>3181256</v>
      </c>
      <c r="E11" s="92">
        <f>臨時財政対策債!D11+当初比較!E11</f>
        <v>3174604</v>
      </c>
      <c r="F11" s="118">
        <f t="shared" si="0"/>
        <v>6652</v>
      </c>
      <c r="G11" s="121">
        <f t="shared" si="1"/>
        <v>0.20953794552013416</v>
      </c>
    </row>
    <row r="12" spans="1:7" ht="18.75" customHeight="1" x14ac:dyDescent="0.15">
      <c r="A12" s="32"/>
      <c r="B12" s="10" t="s">
        <v>7</v>
      </c>
      <c r="C12" s="33"/>
      <c r="D12" s="91">
        <f>SUM(当初比較!D12,臨時財政対策債!D12)</f>
        <v>4206195</v>
      </c>
      <c r="E12" s="92">
        <f>臨時財政対策債!D12+当初比較!E12</f>
        <v>4191316</v>
      </c>
      <c r="F12" s="118">
        <f>D12-E12</f>
        <v>14879</v>
      </c>
      <c r="G12" s="121">
        <f>F12/E12*100</f>
        <v>0.35499590104873985</v>
      </c>
    </row>
    <row r="13" spans="1:7" ht="18.75" customHeight="1" x14ac:dyDescent="0.15">
      <c r="A13" s="32"/>
      <c r="B13" s="10" t="s">
        <v>33</v>
      </c>
      <c r="C13" s="33"/>
      <c r="D13" s="91">
        <f>SUM(当初比較!D13,臨時財政対策債!D13)</f>
        <v>7299739</v>
      </c>
      <c r="E13" s="92">
        <f>臨時財政対策債!D13+当初比較!E13</f>
        <v>7289335</v>
      </c>
      <c r="F13" s="118">
        <f t="shared" si="0"/>
        <v>10404</v>
      </c>
      <c r="G13" s="121">
        <f t="shared" si="1"/>
        <v>0.14272906924980125</v>
      </c>
    </row>
    <row r="14" spans="1:7" ht="18.75" customHeight="1" x14ac:dyDescent="0.15">
      <c r="A14" s="32"/>
      <c r="B14" s="10" t="s">
        <v>34</v>
      </c>
      <c r="C14" s="33"/>
      <c r="D14" s="91">
        <f>SUM(当初比較!D14,臨時財政対策債!D14)</f>
        <v>7808317</v>
      </c>
      <c r="E14" s="92">
        <f>臨時財政対策債!D14+当初比較!E14</f>
        <v>7797786</v>
      </c>
      <c r="F14" s="118">
        <f t="shared" si="0"/>
        <v>10531</v>
      </c>
      <c r="G14" s="121">
        <f t="shared" si="1"/>
        <v>0.1350511542635307</v>
      </c>
    </row>
    <row r="15" spans="1:7" ht="18.75" customHeight="1" x14ac:dyDescent="0.15">
      <c r="A15" s="32"/>
      <c r="B15" s="10" t="s">
        <v>35</v>
      </c>
      <c r="C15" s="33"/>
      <c r="D15" s="91">
        <f>SUM(当初比較!D15,臨時財政対策債!D15)</f>
        <v>7639699</v>
      </c>
      <c r="E15" s="92">
        <f>臨時財政対策債!D15+当初比較!E15</f>
        <v>7629833</v>
      </c>
      <c r="F15" s="118">
        <f t="shared" si="0"/>
        <v>9866</v>
      </c>
      <c r="G15" s="121">
        <f t="shared" si="1"/>
        <v>0.12930820373132676</v>
      </c>
    </row>
    <row r="16" spans="1:7" ht="18.75" customHeight="1" x14ac:dyDescent="0.15">
      <c r="A16" s="32"/>
      <c r="B16" s="10" t="s">
        <v>36</v>
      </c>
      <c r="C16" s="33"/>
      <c r="D16" s="91">
        <f>SUM(当初比較!D16,臨時財政対策債!D16)</f>
        <v>10614850</v>
      </c>
      <c r="E16" s="92">
        <f>臨時財政対策債!D16+当初比較!E16</f>
        <v>10602463</v>
      </c>
      <c r="F16" s="118">
        <f t="shared" si="0"/>
        <v>12387</v>
      </c>
      <c r="G16" s="121">
        <f t="shared" si="1"/>
        <v>0.11683134381133893</v>
      </c>
    </row>
    <row r="17" spans="1:7" ht="18.75" customHeight="1" x14ac:dyDescent="0.15">
      <c r="A17" s="32"/>
      <c r="B17" s="10" t="s">
        <v>12</v>
      </c>
      <c r="C17" s="33"/>
      <c r="D17" s="91">
        <f>SUM(当初比較!D17,臨時財政対策債!D17)</f>
        <v>1624557</v>
      </c>
      <c r="E17" s="92">
        <f>臨時財政対策債!D17+当初比較!E17</f>
        <v>1622571</v>
      </c>
      <c r="F17" s="118">
        <f t="shared" si="0"/>
        <v>1986</v>
      </c>
      <c r="G17" s="121">
        <f t="shared" si="1"/>
        <v>0.12239834189074006</v>
      </c>
    </row>
    <row r="18" spans="1:7" ht="18.75" customHeight="1" x14ac:dyDescent="0.15">
      <c r="A18" s="32"/>
      <c r="B18" s="10" t="s">
        <v>13</v>
      </c>
      <c r="C18" s="33"/>
      <c r="D18" s="91">
        <f>SUM(当初比較!D18,臨時財政対策債!D18)</f>
        <v>1289875</v>
      </c>
      <c r="E18" s="92">
        <f>臨時財政対策債!D18+当初比較!E18</f>
        <v>1288512</v>
      </c>
      <c r="F18" s="118">
        <f t="shared" si="0"/>
        <v>1363</v>
      </c>
      <c r="G18" s="121">
        <f t="shared" si="1"/>
        <v>0.10578093180350669</v>
      </c>
    </row>
    <row r="19" spans="1:7" ht="18.75" customHeight="1" x14ac:dyDescent="0.15">
      <c r="A19" s="32"/>
      <c r="B19" s="10" t="s">
        <v>14</v>
      </c>
      <c r="C19" s="33"/>
      <c r="D19" s="91">
        <f>SUM(当初比較!D19,臨時財政対策債!D19)</f>
        <v>1223799</v>
      </c>
      <c r="E19" s="92">
        <f>臨時財政対策債!D19+当初比較!E19</f>
        <v>1222442</v>
      </c>
      <c r="F19" s="118">
        <f t="shared" si="0"/>
        <v>1357</v>
      </c>
      <c r="G19" s="121">
        <f t="shared" si="1"/>
        <v>0.11100731159433332</v>
      </c>
    </row>
    <row r="20" spans="1:7" ht="18.75" customHeight="1" x14ac:dyDescent="0.15">
      <c r="A20" s="32"/>
      <c r="B20" s="10" t="s">
        <v>15</v>
      </c>
      <c r="C20" s="33"/>
      <c r="D20" s="91">
        <f>SUM(当初比較!D20,臨時財政対策債!D20)</f>
        <v>2509555</v>
      </c>
      <c r="E20" s="92">
        <f>臨時財政対策債!D20+当初比較!E20</f>
        <v>2505017</v>
      </c>
      <c r="F20" s="118">
        <f t="shared" si="0"/>
        <v>4538</v>
      </c>
      <c r="G20" s="121">
        <f t="shared" si="1"/>
        <v>0.18115645522565316</v>
      </c>
    </row>
    <row r="21" spans="1:7" ht="18.75" customHeight="1" x14ac:dyDescent="0.15">
      <c r="A21" s="32"/>
      <c r="B21" s="10" t="s">
        <v>16</v>
      </c>
      <c r="C21" s="33"/>
      <c r="D21" s="91">
        <f>SUM(当初比較!D21,臨時財政対策債!D21)</f>
        <v>2095096</v>
      </c>
      <c r="E21" s="92">
        <f>臨時財政対策債!D21+当初比較!E21</f>
        <v>2092639</v>
      </c>
      <c r="F21" s="118">
        <f t="shared" si="0"/>
        <v>2457</v>
      </c>
      <c r="G21" s="121">
        <f t="shared" si="1"/>
        <v>0.11741155545700907</v>
      </c>
    </row>
    <row r="22" spans="1:7" ht="18.75" customHeight="1" x14ac:dyDescent="0.15">
      <c r="A22" s="32"/>
      <c r="B22" s="10" t="s">
        <v>37</v>
      </c>
      <c r="C22" s="33"/>
      <c r="D22" s="91">
        <f>SUM(当初比較!D22,臨時財政対策債!D22)</f>
        <v>4892344</v>
      </c>
      <c r="E22" s="92">
        <f>臨時財政対策債!D22+当初比較!E22</f>
        <v>4886889</v>
      </c>
      <c r="F22" s="118">
        <f t="shared" si="0"/>
        <v>5455</v>
      </c>
      <c r="G22" s="121">
        <f t="shared" si="1"/>
        <v>0.11162520777533518</v>
      </c>
    </row>
    <row r="23" spans="1:7" ht="18.75" customHeight="1" x14ac:dyDescent="0.15">
      <c r="A23" s="32"/>
      <c r="B23" s="10" t="s">
        <v>18</v>
      </c>
      <c r="C23" s="33"/>
      <c r="D23" s="91">
        <f>SUM(当初比較!D23,臨時財政対策債!D23)</f>
        <v>1626180</v>
      </c>
      <c r="E23" s="92">
        <f>臨時財政対策債!D23+当初比較!E23</f>
        <v>1624360</v>
      </c>
      <c r="F23" s="118">
        <f t="shared" si="0"/>
        <v>1820</v>
      </c>
      <c r="G23" s="121">
        <f t="shared" si="1"/>
        <v>0.1120441281489325</v>
      </c>
    </row>
    <row r="24" spans="1:7" ht="18.75" customHeight="1" x14ac:dyDescent="0.15">
      <c r="A24" s="32"/>
      <c r="B24" s="10" t="s">
        <v>38</v>
      </c>
      <c r="C24" s="33"/>
      <c r="D24" s="91">
        <f>SUM(当初比較!D24,臨時財政対策債!D24)</f>
        <v>2798397</v>
      </c>
      <c r="E24" s="92">
        <f>臨時財政対策債!D24+当初比較!E24</f>
        <v>2795290</v>
      </c>
      <c r="F24" s="118">
        <f t="shared" si="0"/>
        <v>3107</v>
      </c>
      <c r="G24" s="121">
        <f t="shared" si="1"/>
        <v>0.11115125800900802</v>
      </c>
    </row>
    <row r="25" spans="1:7" ht="18.75" customHeight="1" x14ac:dyDescent="0.15">
      <c r="A25" s="32"/>
      <c r="B25" s="10" t="s">
        <v>39</v>
      </c>
      <c r="C25" s="33"/>
      <c r="D25" s="91">
        <f>SUM(当初比較!D25,臨時財政対策債!D25)</f>
        <v>3760971</v>
      </c>
      <c r="E25" s="92">
        <f>臨時財政対策債!D25+当初比較!E25</f>
        <v>3756730</v>
      </c>
      <c r="F25" s="118">
        <f t="shared" si="0"/>
        <v>4241</v>
      </c>
      <c r="G25" s="121">
        <f t="shared" si="1"/>
        <v>0.11289073209945882</v>
      </c>
    </row>
    <row r="26" spans="1:7" ht="18.75" customHeight="1" x14ac:dyDescent="0.15">
      <c r="A26" s="32"/>
      <c r="B26" s="10" t="s">
        <v>21</v>
      </c>
      <c r="C26" s="33"/>
      <c r="D26" s="91">
        <f>SUM(当初比較!D26,臨時財政対策債!D26)</f>
        <v>524139</v>
      </c>
      <c r="E26" s="92">
        <f>臨時財政対策債!D26+当初比較!E26</f>
        <v>521587</v>
      </c>
      <c r="F26" s="118">
        <f t="shared" si="0"/>
        <v>2552</v>
      </c>
      <c r="G26" s="121">
        <f t="shared" si="1"/>
        <v>0.48927599805976763</v>
      </c>
    </row>
    <row r="27" spans="1:7" ht="18.75" customHeight="1" x14ac:dyDescent="0.15">
      <c r="A27" s="32"/>
      <c r="B27" s="10" t="s">
        <v>22</v>
      </c>
      <c r="C27" s="33"/>
      <c r="D27" s="91">
        <f>SUM(当初比較!D27,臨時財政対策債!D27)</f>
        <v>836163</v>
      </c>
      <c r="E27" s="92">
        <f>臨時財政対策債!D27+当初比較!E27</f>
        <v>832649</v>
      </c>
      <c r="F27" s="118">
        <f>D27-E27</f>
        <v>3514</v>
      </c>
      <c r="G27" s="121">
        <f t="shared" si="1"/>
        <v>0.42202656821782047</v>
      </c>
    </row>
    <row r="28" spans="1:7" ht="18.75" customHeight="1" x14ac:dyDescent="0.15">
      <c r="A28" s="32"/>
      <c r="B28" s="10" t="s">
        <v>23</v>
      </c>
      <c r="C28" s="33"/>
      <c r="D28" s="91">
        <f>SUM(当初比較!D28,臨時財政対策債!D28)</f>
        <v>1991669</v>
      </c>
      <c r="E28" s="92">
        <f>臨時財政対策債!D28+当初比較!E28</f>
        <v>1986513</v>
      </c>
      <c r="F28" s="118">
        <f>D28-E28</f>
        <v>5156</v>
      </c>
      <c r="G28" s="121">
        <f t="shared" si="1"/>
        <v>0.2595502772949384</v>
      </c>
    </row>
    <row r="29" spans="1:7" ht="18.75" customHeight="1" x14ac:dyDescent="0.15">
      <c r="A29" s="32"/>
      <c r="B29" s="10" t="s">
        <v>24</v>
      </c>
      <c r="C29" s="33"/>
      <c r="D29" s="91">
        <f>SUM(当初比較!D29,臨時財政対策債!D29)</f>
        <v>1673309</v>
      </c>
      <c r="E29" s="92">
        <f>臨時財政対策債!D29+当初比較!E29</f>
        <v>1670476</v>
      </c>
      <c r="F29" s="118">
        <f t="shared" si="0"/>
        <v>2833</v>
      </c>
      <c r="G29" s="121">
        <f t="shared" si="1"/>
        <v>0.16959237965705584</v>
      </c>
    </row>
    <row r="30" spans="1:7" ht="18.75" customHeight="1" x14ac:dyDescent="0.15">
      <c r="A30" s="32"/>
      <c r="B30" s="10" t="s">
        <v>25</v>
      </c>
      <c r="C30" s="33"/>
      <c r="D30" s="91">
        <f>SUM(当初比較!D30,臨時財政対策債!D30)</f>
        <v>1726614</v>
      </c>
      <c r="E30" s="92">
        <f>臨時財政対策債!D30+当初比較!E30</f>
        <v>1723970</v>
      </c>
      <c r="F30" s="118">
        <f t="shared" si="0"/>
        <v>2644</v>
      </c>
      <c r="G30" s="121">
        <f t="shared" si="1"/>
        <v>0.15336693793975534</v>
      </c>
    </row>
    <row r="31" spans="1:7" ht="18.75" customHeight="1" x14ac:dyDescent="0.15">
      <c r="A31" s="32"/>
      <c r="B31" s="10" t="s">
        <v>40</v>
      </c>
      <c r="C31" s="33"/>
      <c r="D31" s="91">
        <f>SUM(当初比較!D31,臨時財政対策債!D31)</f>
        <v>3943551</v>
      </c>
      <c r="E31" s="92">
        <f>臨時財政対策債!D31+当初比較!E31</f>
        <v>3939099</v>
      </c>
      <c r="F31" s="118">
        <f t="shared" si="0"/>
        <v>4452</v>
      </c>
      <c r="G31" s="121">
        <f t="shared" si="1"/>
        <v>0.1130207694703789</v>
      </c>
    </row>
    <row r="32" spans="1:7" ht="18.75" customHeight="1" thickBot="1" x14ac:dyDescent="0.2">
      <c r="A32" s="34"/>
      <c r="B32" s="11" t="s">
        <v>41</v>
      </c>
      <c r="C32" s="35"/>
      <c r="D32" s="93">
        <f>SUM(当初比較!D32,臨時財政対策債!D32)</f>
        <v>3213870</v>
      </c>
      <c r="E32" s="94">
        <f>臨時財政対策債!D32+当初比較!E32</f>
        <v>3209682</v>
      </c>
      <c r="F32" s="119">
        <f>D32-E32</f>
        <v>4188</v>
      </c>
      <c r="G32" s="122">
        <f>F32/E32*100</f>
        <v>0.13048021579707894</v>
      </c>
    </row>
    <row r="33" spans="1:7" ht="18.75" customHeight="1" x14ac:dyDescent="0.15">
      <c r="A33" s="29"/>
      <c r="B33" s="30" t="s">
        <v>28</v>
      </c>
      <c r="C33" s="31"/>
      <c r="D33" s="89">
        <f>SUM(D9:D16)</f>
        <v>56401539</v>
      </c>
      <c r="E33" s="90">
        <f>SUM(E9:E16)</f>
        <v>56287675</v>
      </c>
      <c r="F33" s="117">
        <f>SUM(F9:F16)</f>
        <v>113864</v>
      </c>
      <c r="G33" s="120">
        <f t="shared" si="1"/>
        <v>0.20228939994412631</v>
      </c>
    </row>
    <row r="34" spans="1:7" ht="18.75" customHeight="1" x14ac:dyDescent="0.15">
      <c r="A34" s="32"/>
      <c r="B34" s="10" t="s">
        <v>29</v>
      </c>
      <c r="C34" s="33"/>
      <c r="D34" s="91">
        <f>SUM(D17:D32)</f>
        <v>35730089</v>
      </c>
      <c r="E34" s="92">
        <f>SUM(E17:E32)</f>
        <v>35678426</v>
      </c>
      <c r="F34" s="118">
        <f>SUM(F17:F32)</f>
        <v>51663</v>
      </c>
      <c r="G34" s="121">
        <f t="shared" si="1"/>
        <v>0.14480179142431901</v>
      </c>
    </row>
    <row r="35" spans="1:7" s="16" customFormat="1" ht="18.75" customHeight="1" thickBot="1" x14ac:dyDescent="0.2">
      <c r="A35" s="67"/>
      <c r="B35" s="68" t="s">
        <v>30</v>
      </c>
      <c r="C35" s="69"/>
      <c r="D35" s="115">
        <f>SUM(D33:D34)</f>
        <v>92131628</v>
      </c>
      <c r="E35" s="116">
        <f>SUM(E33:E34)</f>
        <v>91966101</v>
      </c>
      <c r="F35" s="72">
        <f>SUM(F33:F34)</f>
        <v>165527</v>
      </c>
      <c r="G35" s="73">
        <f t="shared" si="1"/>
        <v>0.1799869715037718</v>
      </c>
    </row>
    <row r="36" spans="1:7" ht="3" customHeight="1" x14ac:dyDescent="0.15">
      <c r="B36" s="15"/>
      <c r="E36" s="16"/>
      <c r="F36" s="16"/>
    </row>
    <row r="37" spans="1:7" ht="16.5" customHeight="1" x14ac:dyDescent="0.15">
      <c r="B37" s="1"/>
      <c r="E37" s="16"/>
      <c r="F37" s="16"/>
    </row>
    <row r="40" spans="1:7" ht="16.5" customHeight="1" x14ac:dyDescent="0.15">
      <c r="D40" s="16"/>
    </row>
    <row r="41" spans="1:7" ht="16.5" customHeight="1" x14ac:dyDescent="0.15">
      <c r="D41" s="16"/>
    </row>
  </sheetData>
  <mergeCells count="2">
    <mergeCell ref="B7:B8"/>
    <mergeCell ref="A3:G3"/>
  </mergeCells>
  <phoneticPr fontId="3"/>
  <pageMargins left="0.9" right="0.35" top="0.77" bottom="0.39" header="0.59" footer="0.2"/>
  <pageSetup paperSize="9" scale="105" firstPageNumber="3" orientation="portrait" blackAndWhite="1" useFirstPageNumber="1" r:id="rId1"/>
  <headerFooter alignWithMargins="0">
    <oddFooter>&amp;C４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1"/>
  <sheetViews>
    <sheetView showGridLines="0" view="pageBreakPreview" zoomScaleNormal="100" zoomScaleSheetLayoutView="100" workbookViewId="0">
      <selection activeCell="E9" sqref="E9"/>
    </sheetView>
  </sheetViews>
  <sheetFormatPr defaultColWidth="10.28515625" defaultRowHeight="16.5" customHeight="1" x14ac:dyDescent="0.15"/>
  <cols>
    <col min="1" max="1" width="3.28515625" style="1" customWidth="1"/>
    <col min="2" max="2" width="12.5703125" style="23" bestFit="1" customWidth="1"/>
    <col min="3" max="3" width="3.28515625" style="1" customWidth="1"/>
    <col min="4" max="7" width="17.28515625" style="1" customWidth="1"/>
    <col min="8" max="16384" width="10.28515625" style="1"/>
  </cols>
  <sheetData>
    <row r="1" spans="1:7" ht="16.5" customHeight="1" x14ac:dyDescent="0.15">
      <c r="G1" s="24"/>
    </row>
    <row r="3" spans="1:7" ht="16.5" customHeight="1" x14ac:dyDescent="0.15">
      <c r="A3" s="141" t="s">
        <v>68</v>
      </c>
      <c r="B3" s="141"/>
      <c r="C3" s="141"/>
      <c r="D3" s="141"/>
      <c r="E3" s="141"/>
      <c r="F3" s="141"/>
      <c r="G3" s="141"/>
    </row>
    <row r="4" spans="1:7" ht="12.95" customHeight="1" x14ac:dyDescent="0.15">
      <c r="A4" s="19"/>
      <c r="B4" s="19"/>
      <c r="C4" s="19"/>
      <c r="D4" s="19"/>
      <c r="E4" s="105" t="s">
        <v>57</v>
      </c>
      <c r="F4" s="19"/>
      <c r="G4" s="19"/>
    </row>
    <row r="5" spans="1:7" ht="12.95" customHeight="1" x14ac:dyDescent="0.15">
      <c r="A5" s="14"/>
      <c r="D5" s="13"/>
    </row>
    <row r="6" spans="1:7" ht="16.5" customHeight="1" thickBot="1" x14ac:dyDescent="0.2">
      <c r="A6" s="2"/>
      <c r="B6" s="2"/>
      <c r="C6" s="2"/>
      <c r="D6" s="2"/>
      <c r="E6" s="2"/>
      <c r="F6" s="2"/>
      <c r="G6" s="3" t="s">
        <v>0</v>
      </c>
    </row>
    <row r="7" spans="1:7" s="21" customFormat="1" ht="16.5" customHeight="1" x14ac:dyDescent="0.15">
      <c r="A7" s="25"/>
      <c r="B7" s="139" t="s">
        <v>31</v>
      </c>
      <c r="C7" s="26"/>
      <c r="D7" s="125" t="s">
        <v>64</v>
      </c>
      <c r="E7" s="126" t="s">
        <v>65</v>
      </c>
      <c r="F7" s="5" t="s">
        <v>2</v>
      </c>
      <c r="G7" s="6" t="s">
        <v>3</v>
      </c>
    </row>
    <row r="8" spans="1:7" ht="16.5" customHeight="1" thickBot="1" x14ac:dyDescent="0.2">
      <c r="A8" s="27"/>
      <c r="B8" s="140"/>
      <c r="C8" s="28"/>
      <c r="D8" s="7" t="s">
        <v>60</v>
      </c>
      <c r="E8" s="127" t="s">
        <v>69</v>
      </c>
      <c r="F8" s="8" t="s">
        <v>42</v>
      </c>
      <c r="G8" s="9" t="s">
        <v>48</v>
      </c>
    </row>
    <row r="9" spans="1:7" ht="18.75" customHeight="1" x14ac:dyDescent="0.15">
      <c r="A9" s="29"/>
      <c r="B9" s="30" t="s">
        <v>4</v>
      </c>
      <c r="C9" s="31"/>
      <c r="D9" s="89">
        <f>SUM(当初比較!D9,臨時財政対策債!D9)</f>
        <v>11118031</v>
      </c>
      <c r="E9" s="90">
        <v>11471919</v>
      </c>
      <c r="F9" s="117">
        <f t="shared" ref="F9:F32" si="0">D9-E9</f>
        <v>-353888</v>
      </c>
      <c r="G9" s="120">
        <f t="shared" ref="G9:G35" si="1">F9/E9*100</f>
        <v>-3.0848195493709465</v>
      </c>
    </row>
    <row r="10" spans="1:7" ht="18.75" customHeight="1" x14ac:dyDescent="0.15">
      <c r="A10" s="32"/>
      <c r="B10" s="10" t="s">
        <v>5</v>
      </c>
      <c r="C10" s="33"/>
      <c r="D10" s="91">
        <f>SUM(当初比較!D10,臨時財政対策債!D10)</f>
        <v>4533452</v>
      </c>
      <c r="E10" s="92">
        <v>4732604</v>
      </c>
      <c r="F10" s="118">
        <f t="shared" si="0"/>
        <v>-199152</v>
      </c>
      <c r="G10" s="121">
        <f t="shared" si="1"/>
        <v>-4.2080850204242735</v>
      </c>
    </row>
    <row r="11" spans="1:7" ht="18.75" customHeight="1" x14ac:dyDescent="0.15">
      <c r="A11" s="32"/>
      <c r="B11" s="10" t="s">
        <v>6</v>
      </c>
      <c r="C11" s="33"/>
      <c r="D11" s="91">
        <f>SUM(当初比較!D11,臨時財政対策債!D11)</f>
        <v>3181256</v>
      </c>
      <c r="E11" s="92">
        <v>3270296</v>
      </c>
      <c r="F11" s="118">
        <f t="shared" si="0"/>
        <v>-89040</v>
      </c>
      <c r="G11" s="121">
        <f t="shared" si="1"/>
        <v>-2.7226893223121085</v>
      </c>
    </row>
    <row r="12" spans="1:7" ht="18.75" customHeight="1" x14ac:dyDescent="0.15">
      <c r="A12" s="32"/>
      <c r="B12" s="10" t="s">
        <v>7</v>
      </c>
      <c r="C12" s="33"/>
      <c r="D12" s="91">
        <f>SUM(当初比較!D12,臨時財政対策債!D12)</f>
        <v>4206195</v>
      </c>
      <c r="E12" s="92">
        <v>4724302</v>
      </c>
      <c r="F12" s="118">
        <f t="shared" si="0"/>
        <v>-518107</v>
      </c>
      <c r="G12" s="121">
        <f t="shared" si="1"/>
        <v>-10.966847589337007</v>
      </c>
    </row>
    <row r="13" spans="1:7" ht="18.75" customHeight="1" x14ac:dyDescent="0.15">
      <c r="A13" s="32"/>
      <c r="B13" s="10" t="s">
        <v>33</v>
      </c>
      <c r="C13" s="33"/>
      <c r="D13" s="91">
        <f>SUM(当初比較!D13,臨時財政対策債!D13)</f>
        <v>7299739</v>
      </c>
      <c r="E13" s="92">
        <v>7347499</v>
      </c>
      <c r="F13" s="118">
        <f t="shared" si="0"/>
        <v>-47760</v>
      </c>
      <c r="G13" s="121">
        <f t="shared" si="1"/>
        <v>-0.65001710105710808</v>
      </c>
    </row>
    <row r="14" spans="1:7" ht="18.75" customHeight="1" x14ac:dyDescent="0.15">
      <c r="A14" s="32"/>
      <c r="B14" s="10" t="s">
        <v>34</v>
      </c>
      <c r="C14" s="33"/>
      <c r="D14" s="91">
        <f>SUM(当初比較!D14,臨時財政対策債!D14)</f>
        <v>7808317</v>
      </c>
      <c r="E14" s="92">
        <v>8067042</v>
      </c>
      <c r="F14" s="118">
        <f t="shared" si="0"/>
        <v>-258725</v>
      </c>
      <c r="G14" s="121">
        <f t="shared" si="1"/>
        <v>-3.2071854838489746</v>
      </c>
    </row>
    <row r="15" spans="1:7" ht="18.75" customHeight="1" x14ac:dyDescent="0.15">
      <c r="A15" s="32"/>
      <c r="B15" s="10" t="s">
        <v>35</v>
      </c>
      <c r="C15" s="33"/>
      <c r="D15" s="91">
        <f>SUM(当初比較!D15,臨時財政対策債!D15)</f>
        <v>7639699</v>
      </c>
      <c r="E15" s="92">
        <v>8095300</v>
      </c>
      <c r="F15" s="118">
        <f t="shared" si="0"/>
        <v>-455601</v>
      </c>
      <c r="G15" s="121">
        <f t="shared" si="1"/>
        <v>-5.6279693155287633</v>
      </c>
    </row>
    <row r="16" spans="1:7" ht="18.75" customHeight="1" x14ac:dyDescent="0.15">
      <c r="A16" s="32"/>
      <c r="B16" s="10" t="s">
        <v>36</v>
      </c>
      <c r="C16" s="33"/>
      <c r="D16" s="91">
        <f>SUM(当初比較!D16,臨時財政対策債!D16)</f>
        <v>10614850</v>
      </c>
      <c r="E16" s="92">
        <v>11047467</v>
      </c>
      <c r="F16" s="118">
        <f t="shared" si="0"/>
        <v>-432617</v>
      </c>
      <c r="G16" s="121">
        <f t="shared" si="1"/>
        <v>-3.9159836367920358</v>
      </c>
    </row>
    <row r="17" spans="1:7" ht="18.75" customHeight="1" x14ac:dyDescent="0.15">
      <c r="A17" s="32"/>
      <c r="B17" s="10" t="s">
        <v>12</v>
      </c>
      <c r="C17" s="33"/>
      <c r="D17" s="91">
        <f>SUM(当初比較!D17,臨時財政対策債!D17)</f>
        <v>1624557</v>
      </c>
      <c r="E17" s="92">
        <v>1611354</v>
      </c>
      <c r="F17" s="118">
        <f t="shared" si="0"/>
        <v>13203</v>
      </c>
      <c r="G17" s="121">
        <f t="shared" si="1"/>
        <v>0.81937302417718261</v>
      </c>
    </row>
    <row r="18" spans="1:7" ht="18.75" customHeight="1" x14ac:dyDescent="0.15">
      <c r="A18" s="32"/>
      <c r="B18" s="10" t="s">
        <v>13</v>
      </c>
      <c r="C18" s="33"/>
      <c r="D18" s="91">
        <f>SUM(当初比較!D18,臨時財政対策債!D18)</f>
        <v>1289875</v>
      </c>
      <c r="E18" s="92">
        <v>1339075</v>
      </c>
      <c r="F18" s="118">
        <f>D18-E18</f>
        <v>-49200</v>
      </c>
      <c r="G18" s="121">
        <f t="shared" si="1"/>
        <v>-3.6741780706831206</v>
      </c>
    </row>
    <row r="19" spans="1:7" ht="18.75" customHeight="1" x14ac:dyDescent="0.15">
      <c r="A19" s="32"/>
      <c r="B19" s="10" t="s">
        <v>14</v>
      </c>
      <c r="C19" s="33"/>
      <c r="D19" s="91">
        <f>SUM(当初比較!D19,臨時財政対策債!D19)</f>
        <v>1223799</v>
      </c>
      <c r="E19" s="92">
        <v>1269887</v>
      </c>
      <c r="F19" s="118">
        <f t="shared" si="0"/>
        <v>-46088</v>
      </c>
      <c r="G19" s="121">
        <f t="shared" si="1"/>
        <v>-3.6292992998589639</v>
      </c>
    </row>
    <row r="20" spans="1:7" ht="18.75" customHeight="1" x14ac:dyDescent="0.15">
      <c r="A20" s="32"/>
      <c r="B20" s="10" t="s">
        <v>15</v>
      </c>
      <c r="C20" s="33"/>
      <c r="D20" s="91">
        <f>SUM(当初比較!D20,臨時財政対策債!D20)</f>
        <v>2509555</v>
      </c>
      <c r="E20" s="92">
        <v>2611971</v>
      </c>
      <c r="F20" s="118">
        <f t="shared" si="0"/>
        <v>-102416</v>
      </c>
      <c r="G20" s="121">
        <f t="shared" si="1"/>
        <v>-3.9210236254537283</v>
      </c>
    </row>
    <row r="21" spans="1:7" ht="18.75" customHeight="1" x14ac:dyDescent="0.15">
      <c r="A21" s="32"/>
      <c r="B21" s="10" t="s">
        <v>16</v>
      </c>
      <c r="C21" s="33"/>
      <c r="D21" s="91">
        <f>SUM(当初比較!D21,臨時財政対策債!D21)</f>
        <v>2095096</v>
      </c>
      <c r="E21" s="92">
        <v>2133396</v>
      </c>
      <c r="F21" s="118">
        <f t="shared" si="0"/>
        <v>-38300</v>
      </c>
      <c r="G21" s="121">
        <f t="shared" si="1"/>
        <v>-1.7952597642444255</v>
      </c>
    </row>
    <row r="22" spans="1:7" ht="18.75" customHeight="1" x14ac:dyDescent="0.15">
      <c r="A22" s="32"/>
      <c r="B22" s="10" t="s">
        <v>37</v>
      </c>
      <c r="C22" s="33"/>
      <c r="D22" s="91">
        <f>SUM(当初比較!D22,臨時財政対策債!D22)</f>
        <v>4892344</v>
      </c>
      <c r="E22" s="92">
        <v>5090040</v>
      </c>
      <c r="F22" s="118">
        <f t="shared" si="0"/>
        <v>-197696</v>
      </c>
      <c r="G22" s="121">
        <f t="shared" si="1"/>
        <v>-3.883977336130954</v>
      </c>
    </row>
    <row r="23" spans="1:7" ht="18.75" customHeight="1" x14ac:dyDescent="0.15">
      <c r="A23" s="32"/>
      <c r="B23" s="10" t="s">
        <v>18</v>
      </c>
      <c r="C23" s="33"/>
      <c r="D23" s="91">
        <f>SUM(当初比較!D23,臨時財政対策債!D23)</f>
        <v>1626180</v>
      </c>
      <c r="E23" s="92">
        <v>1628783</v>
      </c>
      <c r="F23" s="118">
        <f t="shared" si="0"/>
        <v>-2603</v>
      </c>
      <c r="G23" s="121">
        <f t="shared" si="1"/>
        <v>-0.15981257171765667</v>
      </c>
    </row>
    <row r="24" spans="1:7" ht="18.75" customHeight="1" x14ac:dyDescent="0.15">
      <c r="A24" s="32"/>
      <c r="B24" s="10" t="s">
        <v>38</v>
      </c>
      <c r="C24" s="33"/>
      <c r="D24" s="91">
        <f>SUM(当初比較!D24,臨時財政対策債!D24)</f>
        <v>2798397</v>
      </c>
      <c r="E24" s="92">
        <v>2837925</v>
      </c>
      <c r="F24" s="118">
        <f t="shared" si="0"/>
        <v>-39528</v>
      </c>
      <c r="G24" s="121">
        <f t="shared" si="1"/>
        <v>-1.3928486482200904</v>
      </c>
    </row>
    <row r="25" spans="1:7" ht="18.75" customHeight="1" x14ac:dyDescent="0.15">
      <c r="A25" s="32"/>
      <c r="B25" s="10" t="s">
        <v>39</v>
      </c>
      <c r="C25" s="33"/>
      <c r="D25" s="91">
        <f>SUM(当初比較!D25,臨時財政対策債!D25)</f>
        <v>3760971</v>
      </c>
      <c r="E25" s="92">
        <v>3896079</v>
      </c>
      <c r="F25" s="118">
        <f t="shared" si="0"/>
        <v>-135108</v>
      </c>
      <c r="G25" s="121">
        <f t="shared" si="1"/>
        <v>-3.4677941592046775</v>
      </c>
    </row>
    <row r="26" spans="1:7" ht="18.75" customHeight="1" x14ac:dyDescent="0.15">
      <c r="A26" s="32"/>
      <c r="B26" s="10" t="s">
        <v>21</v>
      </c>
      <c r="C26" s="33"/>
      <c r="D26" s="91">
        <f>SUM(当初比較!D26,臨時財政対策債!D26)</f>
        <v>524139</v>
      </c>
      <c r="E26" s="92">
        <v>484915</v>
      </c>
      <c r="F26" s="118">
        <f t="shared" si="0"/>
        <v>39224</v>
      </c>
      <c r="G26" s="121">
        <f t="shared" si="1"/>
        <v>8.0888403122196664</v>
      </c>
    </row>
    <row r="27" spans="1:7" ht="18.75" customHeight="1" x14ac:dyDescent="0.15">
      <c r="A27" s="32"/>
      <c r="B27" s="10" t="s">
        <v>22</v>
      </c>
      <c r="C27" s="33"/>
      <c r="D27" s="91">
        <f>SUM(当初比較!D27,臨時財政対策債!D27)</f>
        <v>836163</v>
      </c>
      <c r="E27" s="92">
        <v>1038773</v>
      </c>
      <c r="F27" s="118">
        <f t="shared" si="0"/>
        <v>-202610</v>
      </c>
      <c r="G27" s="121">
        <f t="shared" si="1"/>
        <v>-19.504742614603959</v>
      </c>
    </row>
    <row r="28" spans="1:7" ht="18.75" customHeight="1" x14ac:dyDescent="0.15">
      <c r="A28" s="32"/>
      <c r="B28" s="10" t="s">
        <v>23</v>
      </c>
      <c r="C28" s="33"/>
      <c r="D28" s="91">
        <f>SUM(当初比較!D28,臨時財政対策債!D28)</f>
        <v>1991669</v>
      </c>
      <c r="E28" s="92">
        <v>1992207</v>
      </c>
      <c r="F28" s="118">
        <f t="shared" si="0"/>
        <v>-538</v>
      </c>
      <c r="G28" s="121">
        <f t="shared" si="1"/>
        <v>-2.700522586257352E-2</v>
      </c>
    </row>
    <row r="29" spans="1:7" ht="18.75" customHeight="1" x14ac:dyDescent="0.15">
      <c r="A29" s="32"/>
      <c r="B29" s="10" t="s">
        <v>24</v>
      </c>
      <c r="C29" s="33"/>
      <c r="D29" s="91">
        <f>SUM(当初比較!D29,臨時財政対策債!D29)</f>
        <v>1673309</v>
      </c>
      <c r="E29" s="92">
        <v>1732409</v>
      </c>
      <c r="F29" s="118">
        <f t="shared" si="0"/>
        <v>-59100</v>
      </c>
      <c r="G29" s="121">
        <f t="shared" si="1"/>
        <v>-3.4114345977191296</v>
      </c>
    </row>
    <row r="30" spans="1:7" ht="18.75" customHeight="1" x14ac:dyDescent="0.15">
      <c r="A30" s="32"/>
      <c r="B30" s="10" t="s">
        <v>25</v>
      </c>
      <c r="C30" s="33"/>
      <c r="D30" s="91">
        <f>SUM(当初比較!D30,臨時財政対策債!D30)</f>
        <v>1726614</v>
      </c>
      <c r="E30" s="92">
        <v>1790596</v>
      </c>
      <c r="F30" s="118">
        <f t="shared" si="0"/>
        <v>-63982</v>
      </c>
      <c r="G30" s="121">
        <f t="shared" si="1"/>
        <v>-3.573223664076095</v>
      </c>
    </row>
    <row r="31" spans="1:7" ht="18.75" customHeight="1" x14ac:dyDescent="0.15">
      <c r="A31" s="32"/>
      <c r="B31" s="10" t="s">
        <v>40</v>
      </c>
      <c r="C31" s="33"/>
      <c r="D31" s="91">
        <f>SUM(当初比較!D31,臨時財政対策債!D31)</f>
        <v>3943551</v>
      </c>
      <c r="E31" s="92">
        <v>4094836</v>
      </c>
      <c r="F31" s="118">
        <f t="shared" si="0"/>
        <v>-151285</v>
      </c>
      <c r="G31" s="121">
        <f t="shared" si="1"/>
        <v>-3.6945313560787292</v>
      </c>
    </row>
    <row r="32" spans="1:7" ht="18.75" customHeight="1" thickBot="1" x14ac:dyDescent="0.2">
      <c r="A32" s="34"/>
      <c r="B32" s="11" t="s">
        <v>41</v>
      </c>
      <c r="C32" s="35"/>
      <c r="D32" s="93">
        <f>SUM(当初比較!D32,臨時財政対策債!D32)</f>
        <v>3213870</v>
      </c>
      <c r="E32" s="94">
        <v>3288848</v>
      </c>
      <c r="F32" s="119">
        <f t="shared" si="0"/>
        <v>-74978</v>
      </c>
      <c r="G32" s="122">
        <f t="shared" si="1"/>
        <v>-2.2797648295086912</v>
      </c>
    </row>
    <row r="33" spans="1:7" ht="18.75" customHeight="1" x14ac:dyDescent="0.15">
      <c r="A33" s="29"/>
      <c r="B33" s="30" t="s">
        <v>28</v>
      </c>
      <c r="C33" s="31"/>
      <c r="D33" s="89">
        <f>SUM(D9:D16)</f>
        <v>56401539</v>
      </c>
      <c r="E33" s="90">
        <f>SUM(E9:E16)</f>
        <v>58756429</v>
      </c>
      <c r="F33" s="117">
        <f>SUM(F9:F16)</f>
        <v>-2354890</v>
      </c>
      <c r="G33" s="120">
        <f t="shared" si="1"/>
        <v>-4.0078848222719596</v>
      </c>
    </row>
    <row r="34" spans="1:7" ht="18.75" customHeight="1" x14ac:dyDescent="0.15">
      <c r="A34" s="32"/>
      <c r="B34" s="10" t="s">
        <v>29</v>
      </c>
      <c r="C34" s="33"/>
      <c r="D34" s="91">
        <f>SUM(D17:D32)</f>
        <v>35730089</v>
      </c>
      <c r="E34" s="92">
        <f>SUM(E17:E32)</f>
        <v>36841094</v>
      </c>
      <c r="F34" s="118">
        <f>SUM(F17:F32)</f>
        <v>-1111005</v>
      </c>
      <c r="G34" s="121">
        <f t="shared" si="1"/>
        <v>-3.0156677757723482</v>
      </c>
    </row>
    <row r="35" spans="1:7" s="16" customFormat="1" ht="18.75" customHeight="1" thickBot="1" x14ac:dyDescent="0.2">
      <c r="A35" s="67"/>
      <c r="B35" s="68" t="s">
        <v>30</v>
      </c>
      <c r="C35" s="69"/>
      <c r="D35" s="115">
        <f>SUM(D33:D34)</f>
        <v>92131628</v>
      </c>
      <c r="E35" s="116">
        <f>SUM(E33:E34)</f>
        <v>95597523</v>
      </c>
      <c r="F35" s="72">
        <f>SUM(F33:F34)</f>
        <v>-3465895</v>
      </c>
      <c r="G35" s="73">
        <f t="shared" si="1"/>
        <v>-3.6255071169574133</v>
      </c>
    </row>
    <row r="36" spans="1:7" ht="3" customHeight="1" x14ac:dyDescent="0.15">
      <c r="B36" s="15"/>
      <c r="E36" s="16"/>
      <c r="F36" s="16"/>
    </row>
    <row r="37" spans="1:7" ht="16.5" customHeight="1" x14ac:dyDescent="0.15">
      <c r="B37" s="1"/>
      <c r="E37" s="16"/>
      <c r="F37" s="16"/>
    </row>
    <row r="40" spans="1:7" ht="16.5" customHeight="1" x14ac:dyDescent="0.15">
      <c r="D40" s="16"/>
    </row>
    <row r="41" spans="1:7" ht="16.5" customHeight="1" x14ac:dyDescent="0.15">
      <c r="D41" s="16"/>
    </row>
  </sheetData>
  <mergeCells count="2">
    <mergeCell ref="B7:B8"/>
    <mergeCell ref="A3:G3"/>
  </mergeCells>
  <phoneticPr fontId="3"/>
  <pageMargins left="0.9" right="0.35" top="0.77" bottom="0.39" header="0.59" footer="0.2"/>
  <pageSetup paperSize="9" scale="105" firstPageNumber="3" orientation="portrait" blackAndWhite="1" useFirstPageNumber="1" r:id="rId1"/>
  <headerFooter alignWithMargins="0">
    <oddFooter>&amp;C５</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当初比較</vt:lpstr>
      <vt:lpstr>前年度比較</vt:lpstr>
      <vt:lpstr>臨時財政対策債</vt:lpstr>
      <vt:lpstr>合計・当初比較</vt:lpstr>
      <vt:lpstr>合計・前年度比較</vt:lpstr>
      <vt:lpstr>合計・前年度比較!Print_Area</vt:lpstr>
      <vt:lpstr>合計・当初比較!Print_Area</vt:lpstr>
      <vt:lpstr>前年度比較!Print_Area</vt:lpstr>
      <vt:lpstr>当初比較!Print_Area</vt:lpstr>
      <vt:lpstr>臨時財政対策債!Print_Area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徳島県</cp:lastModifiedBy>
  <cp:lastPrinted>2016-02-03T05:08:47Z</cp:lastPrinted>
  <dcterms:created xsi:type="dcterms:W3CDTF">2006-07-27T05:52:40Z</dcterms:created>
  <dcterms:modified xsi:type="dcterms:W3CDTF">2019-02-12T09:21:10Z</dcterms:modified>
</cp:coreProperties>
</file>