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l5xBupSOL84HlreLBipcRISDLQZffc5dY4aXBCo6KcNdeN5/edDlTPCEZe7Hhz7QIdG4jHF+M1e8V963YqPMQ==" workbookSaltValue="KMxHhBhOaJNWFUbdeVEmzQ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BG30" i="4"/>
  <c r="KO30" i="4"/>
  <c r="HP76" i="4"/>
  <c r="AV76" i="4"/>
  <c r="KO51" i="4"/>
  <c r="LE76" i="4"/>
  <c r="FX51" i="4"/>
  <c r="FX30" i="4"/>
  <c r="BG51" i="4"/>
  <c r="HA76" i="4"/>
  <c r="AN51" i="4"/>
  <c r="FE30" i="4"/>
  <c r="JV30" i="4"/>
  <c r="AN30" i="4"/>
  <c r="AG76" i="4"/>
  <c r="KP76" i="4"/>
  <c r="FE51" i="4"/>
  <c r="JV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<sst xmlns="http://schemas.openxmlformats.org/spreadsheetml/2006/main" count="241" uniqueCount="141">
  <si>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</si>
  <si>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</si>
  <si>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</si>
  <si>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</si>
  <si>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</si>
  <si>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</si>
  <si>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</si>
  <si>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</si>
  <si>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</si>
  <si>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</si>
  <si>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</si>
  <si>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</si>
  <si>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</si>
  <si>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</si>
  <si>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</si>
  <si>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</si>
  <si>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</si>
  <si>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</si>
  <si>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</si>
  <si>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</si>
  <si>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</si>
  <si>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</si>
  <si>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</si>
  <si>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</si>
  <si>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</si>
  <si>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</si>
  <si>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</si>
  <si>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</si>
  <si>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</si>
  <si>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</si>
  <si>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</si>
  <si>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</si>
  <si>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</si>
  <si>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</si>
  <si>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</si>
  <si>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</si>
  <si>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</si>
  <si>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</si>
  <si>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</si>
  <si>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</si>
  <si>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</si>
  <si>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</si>
  <si>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</si>
  <si>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</si>
  <si>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</si>
  <si>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</si>
  <si>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</si>
  <si>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</si>
  <si>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</si>
  <si>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</si>
  <si>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</si>
  <si>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</si>
  <si>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</si>
  <si>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</si>
  <si>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</si>
  <si>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</si>
  <si>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</si>
  <si>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</si>
  <si>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</si>
  <si>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</si>
  <si>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</si>
  <si>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</si>
  <si>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</si>
  <si>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</si>
  <si>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</si>
  <si>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</si>
  <si>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</si>
  <si>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</si>
  <si>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</si>
  <si>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</si>
  <si>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</si>
  <si>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</si>
  <si>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</si>
  <si>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</si>
  <si>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</si>
  <si>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</si>
  <si>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</si>
  <si>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</si>
  <si>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</si>
  <si>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</si>
  <si>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</si>
  <si>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</si>
  <si>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</si>
  <si>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</si>
  <si>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</si>
  <si>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</si>
  <si>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</si>
  <si>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</si>
  <si>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</si>
  <si>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</si>
  <si>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</si>
  <si>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</si>
  <si>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</si>
  <si>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</si>
  <si>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</si>
  <si>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</si>
  <si>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</si>
  <si>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</si>
  <si>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</si>
  <si>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</si>
  <si>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</si>
  <si>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</si>
  <si>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</si>
  <si>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</si>
  <si>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</si>
  <si>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</si>
  <si>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</si>
  <si>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</si>
  <si>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</si>
  <si>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</si>
  <si>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</si>
  <si>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</si>
  <si>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</si>
  <si>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</si>
  <si>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</si>
  <si>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</si>
  <si>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</si>
  <si>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</si>
  <si>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</si>
  <si>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</si>
  <si>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</si>
  <si>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松茂駐車場</t>
  </si>
  <si>
    <t>法適用</t>
  </si>
  <si>
    <t>駐車場整備事業</t>
  </si>
  <si>
    <t>-</t>
  </si>
  <si>
    <t>Ａ３Ｂ２</t>
  </si>
  <si>
    <t>自治体職員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</si>
  <si>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</si>
  <si>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</si>
  <si>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</si>
  <si>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</si>
  <si>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</si>
  <si>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</si>
  <si>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</si>
  <si>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</si>
  <si>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</si>
  <si>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</si>
  <si>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低料金の民間駐車場が周辺地域に多数進出したことにより、有料駐車の利用台数が低迷していたが、近年、無料駐車台数が急増しており、有料、無料駐車台数の合計は増加している。</t>
    <rPh sb="1" eb="4">
      <t>カドウリツ</t>
    </rPh>
    <rPh sb="6" eb="9">
      <t>テイリョウキン</t>
    </rPh>
    <rPh sb="10" eb="12">
      <t>ミンカン</t>
    </rPh>
    <rPh sb="12" eb="15">
      <t>チュウシャジョウ</t>
    </rPh>
    <rPh sb="16" eb="18">
      <t>シュウヘン</t>
    </rPh>
    <rPh sb="18" eb="20">
      <t>チイキ</t>
    </rPh>
    <rPh sb="21" eb="23">
      <t>タスウ</t>
    </rPh>
    <rPh sb="23" eb="25">
      <t>シンシュツ</t>
    </rPh>
    <rPh sb="33" eb="35">
      <t>ユウリョウ</t>
    </rPh>
    <rPh sb="35" eb="37">
      <t>チュウシャ</t>
    </rPh>
    <rPh sb="38" eb="40">
      <t>リヨウ</t>
    </rPh>
    <rPh sb="40" eb="42">
      <t>ダイスウ</t>
    </rPh>
    <rPh sb="43" eb="45">
      <t>テイメイ</t>
    </rPh>
    <rPh sb="51" eb="53">
      <t>キンネン</t>
    </rPh>
    <rPh sb="54" eb="56">
      <t>ムリョウ</t>
    </rPh>
    <rPh sb="56" eb="58">
      <t>チュウシャ</t>
    </rPh>
    <rPh sb="58" eb="60">
      <t>ダイスウ</t>
    </rPh>
    <rPh sb="61" eb="63">
      <t>キュウゾウ</t>
    </rPh>
    <rPh sb="68" eb="70">
      <t>ユウリョウ</t>
    </rPh>
    <rPh sb="71" eb="73">
      <t>ムリョウ</t>
    </rPh>
    <rPh sb="73" eb="75">
      <t>チュウシャ</t>
    </rPh>
    <rPh sb="75" eb="77">
      <t>ダイスウ</t>
    </rPh>
    <rPh sb="78" eb="80">
      <t>ゴウケイ</t>
    </rPh>
    <rPh sb="81" eb="83">
      <t>ゾウカ</t>
    </rPh>
    <phoneticPr fontId="5"/>
  </si>
  <si>
    <t>①経常収支比率
  料金収入等の収益や修繕費等の費用の増減により、年度によって変動があるが、100％を超えて推移しており、経営の健全性は確保されている。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
　全国平均より低い水準ではあるが、堅調に推移している。</t>
    <rPh sb="1" eb="3">
      <t>ケイジョウ</t>
    </rPh>
    <rPh sb="3" eb="5">
      <t>シュウシ</t>
    </rPh>
    <rPh sb="5" eb="7">
      <t>ヒリツ</t>
    </rPh>
    <rPh sb="10" eb="12">
      <t>リョウキン</t>
    </rPh>
    <rPh sb="12" eb="14">
      <t>シュウニュウ</t>
    </rPh>
    <rPh sb="14" eb="15">
      <t>トウ</t>
    </rPh>
    <rPh sb="16" eb="18">
      <t>シュウエキ</t>
    </rPh>
    <rPh sb="19" eb="22">
      <t>シュウゼンヒ</t>
    </rPh>
    <rPh sb="22" eb="23">
      <t>トウ</t>
    </rPh>
    <rPh sb="24" eb="26">
      <t>ヒヨウ</t>
    </rPh>
    <rPh sb="27" eb="29">
      <t>ゾウゲン</t>
    </rPh>
    <rPh sb="33" eb="35">
      <t>ネンド</t>
    </rPh>
    <rPh sb="39" eb="41">
      <t>ヘンドウ</t>
    </rPh>
    <rPh sb="51" eb="52">
      <t>コ</t>
    </rPh>
    <rPh sb="54" eb="56">
      <t>スイイ</t>
    </rPh>
    <rPh sb="61" eb="63">
      <t>ケイエイ</t>
    </rPh>
    <rPh sb="64" eb="67">
      <t>ケンゼンセイ</t>
    </rPh>
    <rPh sb="68" eb="70">
      <t>カクホ</t>
    </rPh>
    <rPh sb="78" eb="79">
      <t>ウ</t>
    </rPh>
    <rPh sb="79" eb="80">
      <t>ア</t>
    </rPh>
    <rPh sb="80" eb="81">
      <t>タカ</t>
    </rPh>
    <rPh sb="84" eb="86">
      <t>ヒリツ</t>
    </rPh>
    <rPh sb="88" eb="90">
      <t>エイギョウ</t>
    </rPh>
    <rPh sb="90" eb="92">
      <t>シュウエキ</t>
    </rPh>
    <rPh sb="98" eb="100">
      <t>シテイ</t>
    </rPh>
    <rPh sb="100" eb="103">
      <t>カンリシャ</t>
    </rPh>
    <rPh sb="106" eb="108">
      <t>コテイ</t>
    </rPh>
    <rPh sb="108" eb="110">
      <t>ノウフ</t>
    </rPh>
    <rPh sb="110" eb="111">
      <t>キン</t>
    </rPh>
    <rPh sb="112" eb="113">
      <t>シュ</t>
    </rPh>
    <rPh sb="121" eb="122">
      <t>ケン</t>
    </rPh>
    <rPh sb="125" eb="127">
      <t>シセツ</t>
    </rPh>
    <rPh sb="127" eb="128">
      <t>トウ</t>
    </rPh>
    <rPh sb="129" eb="131">
      <t>カイリョウ</t>
    </rPh>
    <rPh sb="132" eb="135">
      <t>ケイカクテキ</t>
    </rPh>
    <rPh sb="136" eb="138">
      <t>ジッシ</t>
    </rPh>
    <rPh sb="140" eb="142">
      <t>ヒヨウ</t>
    </rPh>
    <rPh sb="143" eb="145">
      <t>ヨクセイ</t>
    </rPh>
    <rPh sb="149" eb="150">
      <t>ツト</t>
    </rPh>
    <rPh sb="165" eb="167">
      <t>ゼンコク</t>
    </rPh>
    <rPh sb="167" eb="169">
      <t>ヘイキン</t>
    </rPh>
    <rPh sb="171" eb="172">
      <t>ヒク</t>
    </rPh>
    <rPh sb="173" eb="175">
      <t>スイジュン</t>
    </rPh>
    <rPh sb="181" eb="183">
      <t>ケンチョウ</t>
    </rPh>
    <rPh sb="184" eb="186">
      <t>スイイ</t>
    </rPh>
    <phoneticPr fontId="5"/>
  </si>
  <si>
    <t>⑥有形固定資産減価償却率
　機械設備等の老朽化により、全国平均より高くなっているが、今後は、計画に基づいて施設の改良を実施する予定である。
⑧経営計画に沿って、施設の維持に必要な設備投資を行っていく予定である。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キカイ</t>
    </rPh>
    <rPh sb="16" eb="18">
      <t>セツビ</t>
    </rPh>
    <rPh sb="18" eb="19">
      <t>トウ</t>
    </rPh>
    <rPh sb="20" eb="23">
      <t>ロウキュウカ</t>
    </rPh>
    <rPh sb="27" eb="29">
      <t>ゼンコク</t>
    </rPh>
    <rPh sb="29" eb="31">
      <t>ヘイキン</t>
    </rPh>
    <rPh sb="33" eb="34">
      <t>タカ</t>
    </rPh>
    <rPh sb="42" eb="44">
      <t>コンゴ</t>
    </rPh>
    <rPh sb="46" eb="48">
      <t>ケイカク</t>
    </rPh>
    <rPh sb="49" eb="50">
      <t>モト</t>
    </rPh>
    <rPh sb="53" eb="55">
      <t>シセツ</t>
    </rPh>
    <rPh sb="56" eb="58">
      <t>カイリョウ</t>
    </rPh>
    <rPh sb="59" eb="61">
      <t>ジッシ</t>
    </rPh>
    <rPh sb="63" eb="65">
      <t>ヨテイ</t>
    </rPh>
    <rPh sb="71" eb="73">
      <t>ケイエイ</t>
    </rPh>
    <rPh sb="73" eb="75">
      <t>ケイカク</t>
    </rPh>
    <rPh sb="76" eb="77">
      <t>ソ</t>
    </rPh>
    <rPh sb="80" eb="82">
      <t>シセツ</t>
    </rPh>
    <rPh sb="83" eb="85">
      <t>イジ</t>
    </rPh>
    <rPh sb="86" eb="88">
      <t>ヒツヨウ</t>
    </rPh>
    <rPh sb="89" eb="91">
      <t>セツビ</t>
    </rPh>
    <rPh sb="91" eb="93">
      <t>トウシ</t>
    </rPh>
    <rPh sb="94" eb="95">
      <t>オコナ</t>
    </rPh>
    <rPh sb="99" eb="101">
      <t>ヨテイ</t>
    </rPh>
    <phoneticPr fontId="5"/>
  </si>
  <si>
    <t>　松茂駐車場事業の経営については、これまで比較的堅調に推移しており、健全性を確保している。
　今後の経営にあたっては、平成28年度に策定した経営計画に基づき、指定管理者との連携のもと、効率的な経営に努めることはもとより、利用者ニーズを的確に把握し、利用促進の取り組みを一層進めるよう努める。　</t>
    <rPh sb="1" eb="3">
      <t>マツシゲ</t>
    </rPh>
    <rPh sb="3" eb="6">
      <t>チュウシャジョウ</t>
    </rPh>
    <rPh sb="6" eb="8">
      <t>ジギョウ</t>
    </rPh>
    <rPh sb="9" eb="11">
      <t>ケイエイ</t>
    </rPh>
    <rPh sb="21" eb="24">
      <t>ヒカクテキ</t>
    </rPh>
    <rPh sb="24" eb="26">
      <t>ケンチョウ</t>
    </rPh>
    <rPh sb="27" eb="29">
      <t>スイイ</t>
    </rPh>
    <rPh sb="34" eb="37">
      <t>ケンゼンセイ</t>
    </rPh>
    <rPh sb="38" eb="40">
      <t>カクホ</t>
    </rPh>
    <rPh sb="49" eb="51">
      <t>コンゴ</t>
    </rPh>
    <rPh sb="52" eb="54">
      <t>ケイエイ</t>
    </rPh>
    <rPh sb="61" eb="63">
      <t>ヘイセイ</t>
    </rPh>
    <rPh sb="65" eb="67">
      <t>ネンド</t>
    </rPh>
    <rPh sb="68" eb="70">
      <t>サクテイ</t>
    </rPh>
    <rPh sb="72" eb="74">
      <t>ケイエイ</t>
    </rPh>
    <rPh sb="74" eb="76">
      <t>ケイカク</t>
    </rPh>
    <rPh sb="77" eb="78">
      <t>モト</t>
    </rPh>
    <rPh sb="81" eb="83">
      <t>シテイ</t>
    </rPh>
    <rPh sb="83" eb="86">
      <t>カンリシャ</t>
    </rPh>
    <rPh sb="88" eb="90">
      <t>レンケイ</t>
    </rPh>
    <rPh sb="94" eb="97">
      <t>コウリツテキ</t>
    </rPh>
    <rPh sb="98" eb="100">
      <t>ケイエイ</t>
    </rPh>
    <rPh sb="101" eb="102">
      <t>ツト</t>
    </rPh>
    <rPh sb="112" eb="115">
      <t>リヨウシャ</t>
    </rPh>
    <rPh sb="119" eb="121">
      <t>テキカク</t>
    </rPh>
    <rPh sb="122" eb="124">
      <t>ハアク</t>
    </rPh>
    <rPh sb="126" eb="128">
      <t>リヨウ</t>
    </rPh>
    <rPh sb="128" eb="130">
      <t>ソクシン</t>
    </rPh>
    <rPh sb="131" eb="132">
      <t>ト</t>
    </rPh>
    <rPh sb="133" eb="134">
      <t>ク</t>
    </rPh>
    <rPh sb="136" eb="138">
      <t>イッソウ</t>
    </rPh>
    <rPh sb="138" eb="139">
      <t>スス</t>
    </rPh>
    <rPh sb="143" eb="14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</si>
</sst>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127.9</c:v>
                </c:pt>
                <c:pt idx="1">
                  <c:v>156.1</c:v>
                </c:pt>
                <c:pt idx="2">
                  <c:v>152.4</c:v>
                </c:pt>
                <c:pt idx="3">
                  <c:v>252</c:v>
                </c:pt>
                <c:pt idx="4">
                  <c:v>335.7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DD-4361-AE69-A66FCFD1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366976"/>
        <c:axId val="22436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188.6</c:v>
                </c:pt>
                <c:pt idx="1">
                  <c:v>190.3</c:v>
                </c:pt>
                <c:pt idx="2">
                  <c:v>135.5</c:v>
                </c:pt>
                <c:pt idx="3">
                  <c:v>217.8</c:v>
                </c:pt>
                <c:pt idx="4">
                  <c:v>228.7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DD-4361-AE69-A66FCFD1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66976"/>
        <c:axId val="224368896"/>
      </c:lineChart>
      <c:dateAx>
        <c:axId val="22436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368896"/>
        <c:crosses val="autoZero"/>
        <c:auto val="1"/>
        <c:lblOffset val="100"/>
        <c:baseTimeUnit val="years"/>
      </c:dateAx>
      <c:valAx>
        <c:axId val="22436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366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E-40EC-BB3E-CAD7D127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31232"/>
        <c:axId val="2252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7E-40EC-BB3E-CAD7D127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31232"/>
        <c:axId val="225233152"/>
      </c:lineChart>
      <c:dateAx>
        <c:axId val="22523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233152"/>
        <c:crosses val="autoZero"/>
        <c:auto val="1"/>
        <c:lblOffset val="100"/>
        <c:baseTimeUnit val="years"/>
      </c:dateAx>
      <c:valAx>
        <c:axId val="2252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23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F7-42A0-BB2F-3D5B90DBA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440320"/>
        <c:axId val="22444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7-42A0-BB2F-3D5B90DBA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40320"/>
        <c:axId val="224442240"/>
      </c:lineChart>
      <c:dateAx>
        <c:axId val="22444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442240"/>
        <c:crosses val="autoZero"/>
        <c:auto val="1"/>
        <c:lblOffset val="100"/>
        <c:baseTimeUnit val="years"/>
      </c:dateAx>
      <c:valAx>
        <c:axId val="22444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440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78.099999999999994</c:v>
                </c:pt>
                <c:pt idx="2">
                  <c:v>81.900000000000006</c:v>
                </c:pt>
                <c:pt idx="3">
                  <c:v>84</c:v>
                </c:pt>
                <c:pt idx="4">
                  <c:v>85.4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C-400C-9F28-A2EEFFFE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472448"/>
        <c:axId val="2244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57.7</c:v>
                </c:pt>
                <c:pt idx="2">
                  <c:v>59</c:v>
                </c:pt>
                <c:pt idx="3">
                  <c:v>59.7</c:v>
                </c:pt>
                <c:pt idx="4">
                  <c:v>57.7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DC-400C-9F28-A2EEFFFE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72448"/>
        <c:axId val="224474624"/>
      </c:lineChart>
      <c:dateAx>
        <c:axId val="2244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474624"/>
        <c:crosses val="autoZero"/>
        <c:auto val="1"/>
        <c:lblOffset val="100"/>
        <c:baseTimeUnit val="years"/>
      </c:dateAx>
      <c:valAx>
        <c:axId val="2244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47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B-42EC-8E11-6BDEBD8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23008"/>
        <c:axId val="22452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3B-42EC-8E11-6BDEBD8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23008"/>
        <c:axId val="224524928"/>
      </c:lineChart>
      <c:dateAx>
        <c:axId val="2245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524928"/>
        <c:crosses val="autoZero"/>
        <c:auto val="1"/>
        <c:lblOffset val="100"/>
        <c:baseTimeUnit val="years"/>
      </c:dateAx>
      <c:valAx>
        <c:axId val="22452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523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5D-46C0-8938-C2E16D83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19136"/>
        <c:axId val="22464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5D-46C0-8938-C2E16D83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19136"/>
        <c:axId val="224641792"/>
      </c:lineChart>
      <c:dateAx>
        <c:axId val="22461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641792"/>
        <c:crosses val="autoZero"/>
        <c:auto val="1"/>
        <c:lblOffset val="100"/>
        <c:baseTimeUnit val="years"/>
      </c:dateAx>
      <c:valAx>
        <c:axId val="224641792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4619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36.5</c:v>
                </c:pt>
                <c:pt idx="2">
                  <c:v>35.200000000000003</c:v>
                </c:pt>
                <c:pt idx="3">
                  <c:v>69.599999999999994</c:v>
                </c:pt>
                <c:pt idx="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21-44DE-9F49-C7C60D870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84288"/>
        <c:axId val="2246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92</c:v>
                </c:pt>
                <c:pt idx="2">
                  <c:v>89.9</c:v>
                </c:pt>
                <c:pt idx="3">
                  <c:v>105.2</c:v>
                </c:pt>
                <c:pt idx="4">
                  <c:v>105.3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21-44DE-9F49-C7C60D870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84288"/>
        <c:axId val="224694656"/>
      </c:lineChart>
      <c:dateAx>
        <c:axId val="22468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694656"/>
        <c:crosses val="autoZero"/>
        <c:auto val="1"/>
        <c:lblOffset val="100"/>
        <c:baseTimeUnit val="years"/>
      </c:dateAx>
      <c:valAx>
        <c:axId val="2246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684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92.7</c:v>
                </c:pt>
                <c:pt idx="1">
                  <c:v>81.3</c:v>
                </c:pt>
                <c:pt idx="2">
                  <c:v>99.1</c:v>
                </c:pt>
                <c:pt idx="3">
                  <c:v>92.8</c:v>
                </c:pt>
                <c:pt idx="4">
                  <c:v>97.9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21-4947-B0BD-D4C23158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33056"/>
        <c:axId val="22473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60.6</c:v>
                </c:pt>
                <c:pt idx="2">
                  <c:v>51.2</c:v>
                </c:pt>
                <c:pt idx="3">
                  <c:v>69.2</c:v>
                </c:pt>
                <c:pt idx="4">
                  <c:v>59.4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21-4947-B0BD-D4C23158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33056"/>
        <c:axId val="224739328"/>
      </c:lineChart>
      <c:dateAx>
        <c:axId val="22473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739328"/>
        <c:crosses val="autoZero"/>
        <c:auto val="1"/>
        <c:lblOffset val="100"/>
        <c:baseTimeUnit val="years"/>
      </c:dateAx>
      <c:valAx>
        <c:axId val="22473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733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9063</c:v>
                </c:pt>
                <c:pt idx="1">
                  <c:v>8820</c:v>
                </c:pt>
                <c:pt idx="2">
                  <c:v>7050</c:v>
                </c:pt>
                <c:pt idx="3">
                  <c:v>7095</c:v>
                </c:pt>
                <c:pt idx="4">
                  <c:v>6219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B6-4EE2-8916-F22C501F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81440"/>
        <c:axId val="22478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10259</c:v>
                </c:pt>
                <c:pt idx="1">
                  <c:v>10580</c:v>
                </c:pt>
                <c:pt idx="2">
                  <c:v>5117</c:v>
                </c:pt>
                <c:pt idx="3">
                  <c:v>8856</c:v>
                </c:pt>
                <c:pt idx="4">
                  <c:v>8531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B6-4EE2-8916-F22C501F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81440"/>
        <c:axId val="224783360"/>
      </c:lineChart>
      <c:dateAx>
        <c:axId val="2247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783360"/>
        <c:crosses val="autoZero"/>
        <c:auto val="1"/>
        <c:lblOffset val="100"/>
        <c:baseTimeUnit val="years"/>
      </c:dateAx>
      <c:valAx>
        <c:axId val="22478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47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【35,545】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【394.7】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G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徳島県　松茂駐車場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Ａ３Ｂ２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自治体職員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公共施設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2870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>
        <f>データ!O7</f>
        <v>92.9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127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15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230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138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127.9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156.1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152.4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335.7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36.5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36.5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35.200000000000003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69.599999999999994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188.6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190.3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135.5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217.8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228.7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0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0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90.2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92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89.9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105.2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105.3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139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137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92.7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81.3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99.1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92.8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97.9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9063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8820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7050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7095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6219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0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0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0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0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0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67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60.6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51.2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69.2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59.4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10259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10580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5117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8856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8531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140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519730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59951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>
        <f>データ!CB7</f>
        <v>74.099999999999994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>
        <f>データ!CC7</f>
        <v>78.099999999999994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>
        <f>データ!CD7</f>
        <v>81.900000000000006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>
        <f>データ!CE7</f>
        <v>84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>
        <f>データ!CF7</f>
        <v>85.4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>
        <f>データ!CO7</f>
        <v>0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>
        <f>データ!CP7</f>
        <v>0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>
        <f>データ!CQ7</f>
        <v>0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>
        <f>データ!CR7</f>
        <v>0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>
        <f>データ!CS7</f>
        <v>0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>
        <f>データ!CG7</f>
        <v>56.4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>
        <f>データ!CH7</f>
        <v>57.7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>
        <f>データ!CI7</f>
        <v>59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>
        <f>データ!CJ7</f>
        <v>59.7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>
        <f>データ!CK7</f>
        <v>57.7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>
        <f>データ!CT7</f>
        <v>0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>
        <f>データ!CU7</f>
        <v>0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>
        <f>データ!CV7</f>
        <v>0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>
        <f>データ!CW7</f>
        <v>0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>
        <f>データ!CX7</f>
        <v>0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0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0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【175.8】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【199.7】</v>
      </c>
      <c r="F88" s="46" t="str">
        <f>データ!BP6</f>
        <v>【55.7】</v>
      </c>
      <c r="G88" s="46" t="str">
        <f>データ!CA6</f>
        <v>【35,545】</v>
      </c>
      <c r="H88" s="46" t="str">
        <f>データ!CL6</f>
        <v>【58.2】</v>
      </c>
      <c r="I88" s="46" t="s">
        <v>56</v>
      </c>
      <c r="J88" s="46" t="s">
        <v>57</v>
      </c>
      <c r="K88" s="46" t="str">
        <f>データ!CY6</f>
        <v>【394.7】</v>
      </c>
      <c r="L88" s="46" t="str">
        <f>データ!DJ6</f>
        <v>【9.7】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58qzzZF6Wh9yp6NrTp1vMJvz2P8pV5ylpWjD77ABnEesaAskmRl427NWdHUqieIXeyMth2SiKASY7eNV7eBBdg==" saltValue="Qon613CDxWcGRDtZJ1eXE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99</v>
      </c>
      <c r="AM5" s="59" t="s">
        <v>110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98</v>
      </c>
      <c r="AW5" s="59" t="s">
        <v>112</v>
      </c>
      <c r="AX5" s="59" t="s">
        <v>113</v>
      </c>
      <c r="AY5" s="59" t="s">
        <v>111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109</v>
      </c>
      <c r="BH5" s="59" t="s">
        <v>99</v>
      </c>
      <c r="BI5" s="59" t="s">
        <v>100</v>
      </c>
      <c r="BJ5" s="59" t="s">
        <v>114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109</v>
      </c>
      <c r="BS5" s="59" t="s">
        <v>99</v>
      </c>
      <c r="BT5" s="59" t="s">
        <v>110</v>
      </c>
      <c r="BU5" s="59" t="s">
        <v>111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115</v>
      </c>
      <c r="CC5" s="59" t="s">
        <v>116</v>
      </c>
      <c r="CD5" s="59" t="s">
        <v>117</v>
      </c>
      <c r="CE5" s="59" t="s">
        <v>110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116</v>
      </c>
      <c r="CQ5" s="59" t="s">
        <v>112</v>
      </c>
      <c r="CR5" s="59" t="s">
        <v>113</v>
      </c>
      <c r="CS5" s="59" t="s">
        <v>111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108</v>
      </c>
      <c r="DA5" s="59" t="s">
        <v>116</v>
      </c>
      <c r="DB5" s="59" t="s">
        <v>112</v>
      </c>
      <c r="DC5" s="59" t="s">
        <v>113</v>
      </c>
      <c r="DD5" s="59" t="s">
        <v>111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115</v>
      </c>
      <c r="DL5" s="59" t="s">
        <v>98</v>
      </c>
      <c r="DM5" s="59" t="s">
        <v>117</v>
      </c>
      <c r="DN5" s="59" t="s">
        <v>110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118</v>
      </c>
      <c r="B6" s="60">
        <f>B8</f>
        <v>2017</v>
      </c>
      <c r="C6" s="60">
        <f t="shared" ref="C6:X6" si="1">C8</f>
        <v>360007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徳島県</v>
      </c>
      <c r="I6" s="60" t="str">
        <f t="shared" si="1"/>
        <v>松茂駐車場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自治体職員</v>
      </c>
      <c r="O6" s="61">
        <f t="shared" si="1"/>
        <v>92.9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15</v>
      </c>
      <c r="S6" s="62" t="str">
        <f t="shared" si="1"/>
        <v>公共施設</v>
      </c>
      <c r="T6" s="62" t="str">
        <f t="shared" si="1"/>
        <v>無</v>
      </c>
      <c r="U6" s="63">
        <f t="shared" si="1"/>
        <v>2870</v>
      </c>
      <c r="V6" s="63">
        <f t="shared" si="1"/>
        <v>230</v>
      </c>
      <c r="W6" s="63">
        <f t="shared" si="1"/>
        <v>100</v>
      </c>
      <c r="X6" s="62" t="str">
        <f t="shared" si="1"/>
        <v>利用料金制</v>
      </c>
      <c r="Y6" s="64">
        <f>IF(Y8="-",NA(),Y8)</f>
        <v>127.9</v>
      </c>
      <c r="Z6" s="64">
        <f t="shared" ref="Z6:AH6" si="2">IF(Z8="-",NA(),Z8)</f>
        <v>156.1</v>
      </c>
      <c r="AA6" s="64">
        <f t="shared" si="2"/>
        <v>152.4</v>
      </c>
      <c r="AB6" s="64">
        <f t="shared" si="2"/>
        <v>252</v>
      </c>
      <c r="AC6" s="64">
        <f t="shared" si="2"/>
        <v>335.7</v>
      </c>
      <c r="AD6" s="64">
        <f t="shared" si="2"/>
        <v>188.6</v>
      </c>
      <c r="AE6" s="64">
        <f t="shared" si="2"/>
        <v>190.3</v>
      </c>
      <c r="AF6" s="64">
        <f t="shared" si="2"/>
        <v>135.5</v>
      </c>
      <c r="AG6" s="64">
        <f t="shared" si="2"/>
        <v>217.8</v>
      </c>
      <c r="AH6" s="64">
        <f t="shared" si="2"/>
        <v>228.7</v>
      </c>
      <c r="AI6" s="61" t="str">
        <f>IF(AI8="-","",IF(AI8="-","【-】","【"&amp;SUBSTITUTE(TEXT(AI8,"#,##0.0"),"-","△")&amp;"】"))</f>
        <v>【175.8】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92.7</v>
      </c>
      <c r="BG6" s="64">
        <f t="shared" ref="BG6:BO6" si="5">IF(BG8="-",NA(),BG8)</f>
        <v>81.3</v>
      </c>
      <c r="BH6" s="64">
        <f t="shared" si="5"/>
        <v>99.1</v>
      </c>
      <c r="BI6" s="64">
        <f t="shared" si="5"/>
        <v>92.8</v>
      </c>
      <c r="BJ6" s="64">
        <f t="shared" si="5"/>
        <v>97.9</v>
      </c>
      <c r="BK6" s="64">
        <f t="shared" si="5"/>
        <v>67</v>
      </c>
      <c r="BL6" s="64">
        <f t="shared" si="5"/>
        <v>60.6</v>
      </c>
      <c r="BM6" s="64">
        <f t="shared" si="5"/>
        <v>51.2</v>
      </c>
      <c r="BN6" s="64">
        <f t="shared" si="5"/>
        <v>69.2</v>
      </c>
      <c r="BO6" s="64">
        <f t="shared" si="5"/>
        <v>59.4</v>
      </c>
      <c r="BP6" s="61" t="str">
        <f>IF(BP8="-","",IF(BP8="-","【-】","【"&amp;SUBSTITUTE(TEXT(BP8,"#,##0.0"),"-","△")&amp;"】"))</f>
        <v>【55.7】</v>
      </c>
      <c r="BQ6" s="65">
        <f>IF(BQ8="-",NA(),BQ8)</f>
        <v>9063</v>
      </c>
      <c r="BR6" s="65">
        <f t="shared" ref="BR6:BZ6" si="6">IF(BR8="-",NA(),BR8)</f>
        <v>8820</v>
      </c>
      <c r="BS6" s="65">
        <f t="shared" si="6"/>
        <v>7050</v>
      </c>
      <c r="BT6" s="65">
        <f t="shared" si="6"/>
        <v>7095</v>
      </c>
      <c r="BU6" s="65">
        <f t="shared" si="6"/>
        <v>6219</v>
      </c>
      <c r="BV6" s="65">
        <f t="shared" si="6"/>
        <v>10259</v>
      </c>
      <c r="BW6" s="65">
        <f t="shared" si="6"/>
        <v>10580</v>
      </c>
      <c r="BX6" s="65">
        <f t="shared" si="6"/>
        <v>5117</v>
      </c>
      <c r="BY6" s="65">
        <f t="shared" si="6"/>
        <v>8856</v>
      </c>
      <c r="BZ6" s="65">
        <f t="shared" si="6"/>
        <v>8531</v>
      </c>
      <c r="CA6" s="63" t="str">
        <f>IF(CA8="-","",IF(CA8="-","【-】","【"&amp;SUBSTITUTE(TEXT(CA8,"#,##0"),"-","△")&amp;"】"))</f>
        <v>【35,545】</v>
      </c>
      <c r="CB6" s="64">
        <f>IF(CB8="-",NA(),CB8)</f>
        <v>74.099999999999994</v>
      </c>
      <c r="CC6" s="64">
        <f t="shared" ref="CC6:CK6" si="7">IF(CC8="-",NA(),CC8)</f>
        <v>78.099999999999994</v>
      </c>
      <c r="CD6" s="64">
        <f t="shared" si="7"/>
        <v>81.900000000000006</v>
      </c>
      <c r="CE6" s="64">
        <f t="shared" si="7"/>
        <v>84</v>
      </c>
      <c r="CF6" s="64">
        <f t="shared" si="7"/>
        <v>85.4</v>
      </c>
      <c r="CG6" s="64">
        <f t="shared" si="7"/>
        <v>56.4</v>
      </c>
      <c r="CH6" s="64">
        <f t="shared" si="7"/>
        <v>57.7</v>
      </c>
      <c r="CI6" s="64">
        <f t="shared" si="7"/>
        <v>59</v>
      </c>
      <c r="CJ6" s="64">
        <f t="shared" si="7"/>
        <v>59.7</v>
      </c>
      <c r="CK6" s="64">
        <f t="shared" si="7"/>
        <v>57.7</v>
      </c>
      <c r="CL6" s="61" t="str">
        <f>IF(CL8="-","",IF(CL8="-","【-】","【"&amp;SUBSTITUTE(TEXT(CL8,"#,##0.0"),"-","△")&amp;"】"))</f>
        <v>【58.2】</v>
      </c>
      <c r="CM6" s="63">
        <f t="shared" ref="CM6:CN6" si="8">CM8</f>
        <v>519730</v>
      </c>
      <c r="CN6" s="63">
        <f t="shared" si="8"/>
        <v>59951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【394.7】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【9.7】</v>
      </c>
      <c r="DK6" s="64">
        <f>IF(DK8="-",NA(),DK8)</f>
        <v>36.5</v>
      </c>
      <c r="DL6" s="64">
        <f t="shared" ref="DL6:DT6" si="11">IF(DL8="-",NA(),DL8)</f>
        <v>36.5</v>
      </c>
      <c r="DM6" s="64">
        <f t="shared" si="11"/>
        <v>35.200000000000003</v>
      </c>
      <c r="DN6" s="64">
        <f t="shared" si="11"/>
        <v>69.599999999999994</v>
      </c>
      <c r="DO6" s="64">
        <f t="shared" si="11"/>
        <v>73</v>
      </c>
      <c r="DP6" s="64">
        <f t="shared" si="11"/>
        <v>90.2</v>
      </c>
      <c r="DQ6" s="64">
        <f t="shared" si="11"/>
        <v>92</v>
      </c>
      <c r="DR6" s="64">
        <f t="shared" si="11"/>
        <v>89.9</v>
      </c>
      <c r="DS6" s="64">
        <f t="shared" si="11"/>
        <v>105.2</v>
      </c>
      <c r="DT6" s="64">
        <f t="shared" si="11"/>
        <v>105.3</v>
      </c>
      <c r="DU6" s="61" t="str">
        <f>IF(DU8="-","",IF(DU8="-","【-】","【"&amp;SUBSTITUTE(TEXT(DU8,"#,##0.0"),"-","△")&amp;"】"))</f>
        <v>【199.7】</v>
      </c>
    </row>
    <row r="7" spans="1:125" s="66" customFormat="1" x14ac:dyDescent="0.15">
      <c r="A7" s="49" t="s">
        <v>119</v>
      </c>
      <c r="B7" s="60">
        <f t="shared" ref="B7:X7" si="12">B8</f>
        <v>2017</v>
      </c>
      <c r="C7" s="60">
        <f t="shared" si="12"/>
        <v>360007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2</v>
      </c>
      <c r="H7" s="60" t="str">
        <f t="shared" si="12"/>
        <v>徳島県</v>
      </c>
      <c r="I7" s="60" t="str">
        <f t="shared" si="12"/>
        <v>松茂駐車場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Ａ３Ｂ２</v>
      </c>
      <c r="N7" s="60" t="str">
        <f t="shared" si="12"/>
        <v>自治体職員</v>
      </c>
      <c r="O7" s="61">
        <f t="shared" si="12"/>
        <v>92.9</v>
      </c>
      <c r="P7" s="62" t="str">
        <f t="shared" si="12"/>
        <v>届出駐車場</v>
      </c>
      <c r="Q7" s="62" t="str">
        <f t="shared" si="12"/>
        <v>広場式</v>
      </c>
      <c r="R7" s="63">
        <f t="shared" si="12"/>
        <v>15</v>
      </c>
      <c r="S7" s="62" t="str">
        <f t="shared" si="12"/>
        <v>公共施設</v>
      </c>
      <c r="T7" s="62" t="str">
        <f t="shared" si="12"/>
        <v>無</v>
      </c>
      <c r="U7" s="63">
        <f t="shared" si="12"/>
        <v>2870</v>
      </c>
      <c r="V7" s="63">
        <f t="shared" si="12"/>
        <v>230</v>
      </c>
      <c r="W7" s="63">
        <f t="shared" si="12"/>
        <v>100</v>
      </c>
      <c r="X7" s="62" t="str">
        <f t="shared" si="12"/>
        <v>利用料金制</v>
      </c>
      <c r="Y7" s="64">
        <f>Y8</f>
        <v>127.9</v>
      </c>
      <c r="Z7" s="64">
        <f t="shared" ref="Z7:AH7" si="13">Z8</f>
        <v>156.1</v>
      </c>
      <c r="AA7" s="64">
        <f t="shared" si="13"/>
        <v>152.4</v>
      </c>
      <c r="AB7" s="64">
        <f t="shared" si="13"/>
        <v>252</v>
      </c>
      <c r="AC7" s="64">
        <f t="shared" si="13"/>
        <v>335.7</v>
      </c>
      <c r="AD7" s="64">
        <f t="shared" si="13"/>
        <v>188.6</v>
      </c>
      <c r="AE7" s="64">
        <f t="shared" si="13"/>
        <v>190.3</v>
      </c>
      <c r="AF7" s="64">
        <f t="shared" si="13"/>
        <v>135.5</v>
      </c>
      <c r="AG7" s="64">
        <f t="shared" si="13"/>
        <v>217.8</v>
      </c>
      <c r="AH7" s="64">
        <f t="shared" si="13"/>
        <v>228.7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92.7</v>
      </c>
      <c r="BG7" s="64">
        <f t="shared" ref="BG7:BO7" si="16">BG8</f>
        <v>81.3</v>
      </c>
      <c r="BH7" s="64">
        <f t="shared" si="16"/>
        <v>99.1</v>
      </c>
      <c r="BI7" s="64">
        <f t="shared" si="16"/>
        <v>92.8</v>
      </c>
      <c r="BJ7" s="64">
        <f t="shared" si="16"/>
        <v>97.9</v>
      </c>
      <c r="BK7" s="64">
        <f t="shared" si="16"/>
        <v>67</v>
      </c>
      <c r="BL7" s="64">
        <f t="shared" si="16"/>
        <v>60.6</v>
      </c>
      <c r="BM7" s="64">
        <f t="shared" si="16"/>
        <v>51.2</v>
      </c>
      <c r="BN7" s="64">
        <f t="shared" si="16"/>
        <v>69.2</v>
      </c>
      <c r="BO7" s="64">
        <f t="shared" si="16"/>
        <v>59.4</v>
      </c>
      <c r="BP7" s="61"/>
      <c r="BQ7" s="65">
        <f>BQ8</f>
        <v>9063</v>
      </c>
      <c r="BR7" s="65">
        <f t="shared" ref="BR7:BZ7" si="17">BR8</f>
        <v>8820</v>
      </c>
      <c r="BS7" s="65">
        <f t="shared" si="17"/>
        <v>7050</v>
      </c>
      <c r="BT7" s="65">
        <f t="shared" si="17"/>
        <v>7095</v>
      </c>
      <c r="BU7" s="65">
        <f t="shared" si="17"/>
        <v>6219</v>
      </c>
      <c r="BV7" s="65">
        <f t="shared" si="17"/>
        <v>10259</v>
      </c>
      <c r="BW7" s="65">
        <f t="shared" si="17"/>
        <v>10580</v>
      </c>
      <c r="BX7" s="65">
        <f t="shared" si="17"/>
        <v>5117</v>
      </c>
      <c r="BY7" s="65">
        <f t="shared" si="17"/>
        <v>8856</v>
      </c>
      <c r="BZ7" s="65">
        <f t="shared" si="17"/>
        <v>8531</v>
      </c>
      <c r="CA7" s="63"/>
      <c r="CB7" s="64">
        <f>CB8</f>
        <v>74.099999999999994</v>
      </c>
      <c r="CC7" s="64">
        <f t="shared" ref="CC7:CK7" si="18">CC8</f>
        <v>78.099999999999994</v>
      </c>
      <c r="CD7" s="64">
        <f t="shared" si="18"/>
        <v>81.900000000000006</v>
      </c>
      <c r="CE7" s="64">
        <f t="shared" si="18"/>
        <v>84</v>
      </c>
      <c r="CF7" s="64">
        <f t="shared" si="18"/>
        <v>85.4</v>
      </c>
      <c r="CG7" s="64">
        <f t="shared" si="18"/>
        <v>56.4</v>
      </c>
      <c r="CH7" s="64">
        <f t="shared" si="18"/>
        <v>57.7</v>
      </c>
      <c r="CI7" s="64">
        <f t="shared" si="18"/>
        <v>59</v>
      </c>
      <c r="CJ7" s="64">
        <f t="shared" si="18"/>
        <v>59.7</v>
      </c>
      <c r="CK7" s="64">
        <f t="shared" si="18"/>
        <v>57.7</v>
      </c>
      <c r="CL7" s="61"/>
      <c r="CM7" s="63">
        <f>CM8</f>
        <v>519730</v>
      </c>
      <c r="CN7" s="63">
        <f>CN8</f>
        <v>59951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36.5</v>
      </c>
      <c r="DL7" s="64">
        <f t="shared" ref="DL7:DT7" si="21">DL8</f>
        <v>36.5</v>
      </c>
      <c r="DM7" s="64">
        <f t="shared" si="21"/>
        <v>35.200000000000003</v>
      </c>
      <c r="DN7" s="64">
        <f t="shared" si="21"/>
        <v>69.599999999999994</v>
      </c>
      <c r="DO7" s="64">
        <f t="shared" si="21"/>
        <v>73</v>
      </c>
      <c r="DP7" s="64">
        <f t="shared" si="21"/>
        <v>90.2</v>
      </c>
      <c r="DQ7" s="64">
        <f t="shared" si="21"/>
        <v>92</v>
      </c>
      <c r="DR7" s="64">
        <f t="shared" si="21"/>
        <v>89.9</v>
      </c>
      <c r="DS7" s="64">
        <f t="shared" si="21"/>
        <v>105.2</v>
      </c>
      <c r="DT7" s="64">
        <f t="shared" si="21"/>
        <v>105.3</v>
      </c>
      <c r="DU7" s="61"/>
    </row>
    <row r="8" spans="1:125" s="66" customFormat="1" x14ac:dyDescent="0.15">
      <c r="A8" s="49"/>
      <c r="B8" s="67">
        <v>2017</v>
      </c>
      <c r="C8" s="67">
        <v>360007</v>
      </c>
      <c r="D8" s="67">
        <v>46</v>
      </c>
      <c r="E8" s="67">
        <v>14</v>
      </c>
      <c r="F8" s="67">
        <v>0</v>
      </c>
      <c r="G8" s="67">
        <v>2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>
        <v>92.9</v>
      </c>
      <c r="P8" s="69" t="s">
        <v>127</v>
      </c>
      <c r="Q8" s="69" t="s">
        <v>128</v>
      </c>
      <c r="R8" s="70">
        <v>15</v>
      </c>
      <c r="S8" s="69" t="s">
        <v>129</v>
      </c>
      <c r="T8" s="69" t="s">
        <v>130</v>
      </c>
      <c r="U8" s="70">
        <v>2870</v>
      </c>
      <c r="V8" s="70">
        <v>230</v>
      </c>
      <c r="W8" s="70">
        <v>100</v>
      </c>
      <c r="X8" s="69" t="s">
        <v>131</v>
      </c>
      <c r="Y8" s="71">
        <v>127.9</v>
      </c>
      <c r="Z8" s="71">
        <v>156.1</v>
      </c>
      <c r="AA8" s="71">
        <v>152.4</v>
      </c>
      <c r="AB8" s="71">
        <v>252</v>
      </c>
      <c r="AC8" s="71">
        <v>335.7</v>
      </c>
      <c r="AD8" s="71">
        <v>188.6</v>
      </c>
      <c r="AE8" s="71">
        <v>190.3</v>
      </c>
      <c r="AF8" s="71">
        <v>135.5</v>
      </c>
      <c r="AG8" s="71">
        <v>217.8</v>
      </c>
      <c r="AH8" s="71">
        <v>228.7</v>
      </c>
      <c r="AI8" s="68">
        <v>175.8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92.7</v>
      </c>
      <c r="BG8" s="71">
        <v>81.3</v>
      </c>
      <c r="BH8" s="71">
        <v>99.1</v>
      </c>
      <c r="BI8" s="71">
        <v>92.8</v>
      </c>
      <c r="BJ8" s="71">
        <v>97.9</v>
      </c>
      <c r="BK8" s="71">
        <v>67</v>
      </c>
      <c r="BL8" s="71">
        <v>60.6</v>
      </c>
      <c r="BM8" s="71">
        <v>51.2</v>
      </c>
      <c r="BN8" s="71">
        <v>69.2</v>
      </c>
      <c r="BO8" s="71">
        <v>59.4</v>
      </c>
      <c r="BP8" s="68">
        <v>55.7</v>
      </c>
      <c r="BQ8" s="72">
        <v>9063</v>
      </c>
      <c r="BR8" s="72">
        <v>8820</v>
      </c>
      <c r="BS8" s="72">
        <v>7050</v>
      </c>
      <c r="BT8" s="73">
        <v>7095</v>
      </c>
      <c r="BU8" s="73">
        <v>6219</v>
      </c>
      <c r="BV8" s="72">
        <v>10259</v>
      </c>
      <c r="BW8" s="72">
        <v>10580</v>
      </c>
      <c r="BX8" s="72">
        <v>5117</v>
      </c>
      <c r="BY8" s="72">
        <v>8856</v>
      </c>
      <c r="BZ8" s="72">
        <v>8531</v>
      </c>
      <c r="CA8" s="70">
        <v>35545</v>
      </c>
      <c r="CB8" s="71">
        <v>74.099999999999994</v>
      </c>
      <c r="CC8" s="71">
        <v>78.099999999999994</v>
      </c>
      <c r="CD8" s="71">
        <v>81.900000000000006</v>
      </c>
      <c r="CE8" s="71">
        <v>84</v>
      </c>
      <c r="CF8" s="71">
        <v>85.4</v>
      </c>
      <c r="CG8" s="71">
        <v>56.4</v>
      </c>
      <c r="CH8" s="71">
        <v>57.7</v>
      </c>
      <c r="CI8" s="71">
        <v>59</v>
      </c>
      <c r="CJ8" s="71">
        <v>59.7</v>
      </c>
      <c r="CK8" s="71">
        <v>57.7</v>
      </c>
      <c r="CL8" s="68">
        <v>58.2</v>
      </c>
      <c r="CM8" s="70">
        <v>519730</v>
      </c>
      <c r="CN8" s="70">
        <v>59951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394.7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9.6999999999999993</v>
      </c>
      <c r="DK8" s="71">
        <v>36.5</v>
      </c>
      <c r="DL8" s="71">
        <v>36.5</v>
      </c>
      <c r="DM8" s="71">
        <v>35.200000000000003</v>
      </c>
      <c r="DN8" s="71">
        <v>69.599999999999994</v>
      </c>
      <c r="DO8" s="71">
        <v>73</v>
      </c>
      <c r="DP8" s="71">
        <v>90.2</v>
      </c>
      <c r="DQ8" s="71">
        <v>92</v>
      </c>
      <c r="DR8" s="71">
        <v>89.9</v>
      </c>
      <c r="DS8" s="71">
        <v>105.2</v>
      </c>
      <c r="DT8" s="71">
        <v>105.3</v>
      </c>
      <c r="DU8" s="68">
        <v>199.7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2019-01-28T01:49:32Z</cp:lastPrinted>
  <dcterms:created xsi:type="dcterms:W3CDTF">2018-12-07T10:26:48Z</dcterms:created>
  <dcterms:modified xsi:type="dcterms:W3CDTF">2019-01-28T01:49:36Z</dcterms:modified>
  <cp:category/>
</cp:coreProperties>
</file>