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+1c7M8m9HuYxOAsnNTxO3d56nVHnF4wPsA1k6O8fwsgPt/+Rzi21wQJuBtgtygUd7voWN77jmMkv4QBsRQrhTw==" workbookSaltValue="tXA6hgsPl/lCtjwB7GtpQg==" workbookSpinCount="100000" lockStructure="1"/>
  <bookViews>
    <workbookView xWindow="0" yWindow="0" windowWidth="15360" windowHeight="7635"/>
  </bookViews>
  <sheets>
    <sheet name="法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X7" i="5"/>
  <c r="CW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IT76" i="4" l="1"/>
  <c r="CS51" i="4"/>
  <c r="HJ30" i="4"/>
  <c r="CS30" i="4"/>
  <c r="BZ76" i="4"/>
  <c r="HJ51" i="4"/>
  <c r="MA30" i="4"/>
  <c r="MA51" i="4"/>
  <c r="MI76" i="4"/>
  <c r="C11" i="5"/>
  <c r="D11" i="5"/>
  <c r="E11" i="5"/>
  <c r="B11" i="5"/>
  <c r="LT76" i="4" l="1"/>
  <c r="GQ51" i="4"/>
  <c r="LH30" i="4"/>
  <c r="IE76" i="4"/>
  <c r="BZ51" i="4"/>
  <c r="BK76" i="4"/>
  <c r="GQ30" i="4"/>
  <c r="BZ30" i="4"/>
  <c r="LH51" i="4"/>
  <c r="BG30" i="4"/>
  <c r="AV76" i="4"/>
  <c r="KO51" i="4"/>
  <c r="LE76" i="4"/>
  <c r="FX51" i="4"/>
  <c r="KO30" i="4"/>
  <c r="HP76" i="4"/>
  <c r="BG51" i="4"/>
  <c r="FX30" i="4"/>
  <c r="AN51" i="4"/>
  <c r="AN30" i="4"/>
  <c r="JV51" i="4"/>
  <c r="AG76" i="4"/>
  <c r="JV30" i="4"/>
  <c r="HA76" i="4"/>
  <c r="KP76" i="4"/>
  <c r="FE51" i="4"/>
  <c r="FE30" i="4"/>
  <c r="GL76" i="4"/>
  <c r="U51" i="4"/>
  <c r="EL30" i="4"/>
  <c r="U30" i="4"/>
  <c r="JC51" i="4"/>
  <c r="R76" i="4"/>
  <c r="EL51" i="4"/>
  <c r="JC30" i="4"/>
  <c r="KA76" i="4"/>
</calcChain>
</file>

<file path=xl/sharedStrings.xml><?xml version="1.0" encoding="utf-8"?>
<sst xmlns="http://schemas.openxmlformats.org/spreadsheetml/2006/main" count="242" uniqueCount="144">
  <si>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</si>
  <si>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</si>
  <si>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</si>
  <si>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</si>
  <si>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</si>
  <si>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</si>
  <si>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</si>
  <si>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</si>
  <si>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</si>
  <si>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</si>
  <si>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</si>
  <si>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</si>
  <si>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</si>
  <si>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</si>
  <si>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</si>
  <si>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</si>
  <si>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</si>
  <si>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</si>
  <si>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</si>
  <si>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</si>
  <si>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</si>
  <si>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</si>
  <si>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</si>
  <si>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</si>
  <si>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</si>
  <si>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</si>
  <si>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</si>
  <si>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</si>
  <si>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</si>
  <si>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</si>
  <si>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</si>
  <si>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</si>
  <si>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</si>
  <si>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</si>
  <si>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</si>
  <si>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</si>
  <si>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</si>
  <si>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</si>
  <si>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</si>
  <si>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</si>
  <si>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</si>
  <si>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</si>
  <si>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</si>
  <si>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</si>
  <si>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</si>
  <si>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</si>
  <si>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</si>
  <si>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</si>
  <si>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⑪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</si>
  <si>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</si>
  <si>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</si>
  <si>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</si>
  <si>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</si>
  <si>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</si>
  <si>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</si>
  <si>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</si>
  <si>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-</t>
    <phoneticPr fontId="5"/>
  </si>
  <si>
    <t>-</t>
    <phoneticPr fontId="5"/>
  </si>
  <si>
    <t>駐車場事業(法適)</t>
    <rPh sb="0" eb="3">
      <t>チュウシャジョウ</t>
    </rPh>
    <rPh sb="3" eb="5">
      <t>ジギョウ</t>
    </rPh>
    <rPh sb="6" eb="7">
      <t>ホウ</t>
    </rPh>
    <rPh sb="7" eb="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</si>
  <si>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</si>
  <si>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</si>
  <si>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</si>
  <si>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</si>
  <si>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</si>
  <si>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</si>
  <si>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</si>
  <si>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</si>
  <si>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</si>
  <si>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</si>
  <si>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</si>
  <si>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</si>
  <si>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</si>
  <si>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</si>
  <si>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</si>
  <si>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</si>
  <si>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</si>
  <si>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</si>
  <si>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</si>
  <si>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</si>
  <si>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</si>
  <si>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</si>
  <si>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</si>
  <si>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</si>
  <si>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</si>
  <si>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</si>
  <si>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</si>
  <si>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</si>
  <si>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</si>
  <si>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</si>
  <si>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</si>
  <si>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</si>
  <si>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</si>
  <si>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</si>
  <si>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</si>
  <si>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</si>
  <si>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</si>
  <si>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</si>
  <si>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</si>
  <si>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</si>
  <si>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</si>
  <si>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</si>
  <si>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</si>
  <si>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</si>
  <si>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</si>
  <si>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</si>
  <si>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</si>
  <si>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</si>
  <si>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</si>
  <si>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</si>
  <si>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</si>
  <si>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</si>
  <si>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</si>
  <si>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</si>
  <si>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</si>
  <si>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当該値(N-1)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</si>
  <si>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</si>
  <si>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</si>
  <si>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</si>
  <si>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</si>
  <si>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</si>
  <si>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当該値(N-3)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</si>
  <si>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</si>
  <si>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</si>
  <si>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徳島県</t>
  </si>
  <si>
    <t>藍場町地下駐車場</t>
  </si>
  <si>
    <t>法適用</t>
  </si>
  <si>
    <t>駐車場整備事業</t>
  </si>
  <si>
    <t>-</t>
  </si>
  <si>
    <t>Ａ２Ｂ１</t>
  </si>
  <si>
    <t>自治体職員</t>
  </si>
  <si>
    <t>都市計画駐車場</t>
  </si>
  <si>
    <t>地下式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</si>
  <si>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</si>
  <si>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</si>
  <si>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</si>
  <si>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</si>
  <si>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</si>
  <si>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</si>
  <si>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</si>
  <si>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</si>
  <si>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⑥有形固定資産減価償却率
　施設は、48年から供用を開始しているため、老朽化が進んでおり、減価償却率は全国平均より高くなっている。今後、計画に基づいて施設の改良等を行っていく予定である。
⑧設備投資見込額
　施設の老朽化が進んでおり、経営計画に沿って、施設の維持に必要な設備投資を実施する予定である。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シセツ</t>
    </rPh>
    <rPh sb="20" eb="21">
      <t>ネン</t>
    </rPh>
    <rPh sb="23" eb="25">
      <t>キョウヨウ</t>
    </rPh>
    <rPh sb="26" eb="28">
      <t>カイシ</t>
    </rPh>
    <rPh sb="35" eb="38">
      <t>ロウキュウカ</t>
    </rPh>
    <rPh sb="39" eb="40">
      <t>スス</t>
    </rPh>
    <rPh sb="45" eb="47">
      <t>ゲンカ</t>
    </rPh>
    <rPh sb="47" eb="49">
      <t>ショウキャク</t>
    </rPh>
    <rPh sb="49" eb="50">
      <t>リツ</t>
    </rPh>
    <rPh sb="51" eb="53">
      <t>ゼンコク</t>
    </rPh>
    <rPh sb="53" eb="55">
      <t>ヘイキン</t>
    </rPh>
    <rPh sb="57" eb="58">
      <t>タカ</t>
    </rPh>
    <rPh sb="65" eb="67">
      <t>コンゴ</t>
    </rPh>
    <rPh sb="68" eb="70">
      <t>ケイカク</t>
    </rPh>
    <rPh sb="71" eb="72">
      <t>モト</t>
    </rPh>
    <rPh sb="75" eb="77">
      <t>シセツ</t>
    </rPh>
    <rPh sb="78" eb="80">
      <t>カイリョウ</t>
    </rPh>
    <rPh sb="80" eb="81">
      <t>トウ</t>
    </rPh>
    <rPh sb="82" eb="83">
      <t>オコナ</t>
    </rPh>
    <rPh sb="87" eb="89">
      <t>ヨテイ</t>
    </rPh>
    <rPh sb="95" eb="97">
      <t>セツビ</t>
    </rPh>
    <rPh sb="97" eb="99">
      <t>トウシ</t>
    </rPh>
    <rPh sb="99" eb="101">
      <t>ミコ</t>
    </rPh>
    <rPh sb="101" eb="102">
      <t>ガク</t>
    </rPh>
    <rPh sb="104" eb="106">
      <t>シセツ</t>
    </rPh>
    <rPh sb="107" eb="110">
      <t>ロウキュウカ</t>
    </rPh>
    <rPh sb="111" eb="112">
      <t>スス</t>
    </rPh>
    <rPh sb="117" eb="119">
      <t>ケイエイ</t>
    </rPh>
    <rPh sb="119" eb="121">
      <t>ケイカク</t>
    </rPh>
    <rPh sb="122" eb="123">
      <t>ソ</t>
    </rPh>
    <rPh sb="126" eb="128">
      <t>シセツ</t>
    </rPh>
    <rPh sb="129" eb="131">
      <t>イジ</t>
    </rPh>
    <rPh sb="132" eb="134">
      <t>ヒツヨウ</t>
    </rPh>
    <rPh sb="135" eb="137">
      <t>セツビ</t>
    </rPh>
    <rPh sb="137" eb="139">
      <t>トウシ</t>
    </rPh>
    <rPh sb="140" eb="142">
      <t>ジッシ</t>
    </rPh>
    <rPh sb="144" eb="146">
      <t>ヨテイ</t>
    </rPh>
    <phoneticPr fontId="5"/>
  </si>
  <si>
    <t>⑪稼働率
　全国平均より低い水準ではあるが､100％を超えており、今後も同水準を維持するため、適正な管理運営に努める。</t>
    <rPh sb="1" eb="4">
      <t>カドウリツ</t>
    </rPh>
    <rPh sb="6" eb="8">
      <t>ゼンコク</t>
    </rPh>
    <rPh sb="8" eb="10">
      <t>ヘイキン</t>
    </rPh>
    <rPh sb="12" eb="13">
      <t>ヒク</t>
    </rPh>
    <rPh sb="14" eb="16">
      <t>スイジュン</t>
    </rPh>
    <rPh sb="27" eb="28">
      <t>コ</t>
    </rPh>
    <rPh sb="33" eb="35">
      <t>コンゴ</t>
    </rPh>
    <rPh sb="36" eb="39">
      <t>ドウスイジュン</t>
    </rPh>
    <rPh sb="40" eb="42">
      <t>イジ</t>
    </rPh>
    <rPh sb="47" eb="49">
      <t>テキセイ</t>
    </rPh>
    <rPh sb="50" eb="52">
      <t>カンリ</t>
    </rPh>
    <rPh sb="52" eb="54">
      <t>ウンエイ</t>
    </rPh>
    <rPh sb="55" eb="56">
      <t>ツト</t>
    </rPh>
    <phoneticPr fontId="5"/>
  </si>
  <si>
    <t>①経常収支比率
　料金収入等の収益や修繕費等の費用の増減により、年度によって変動があるが、100％を超えて推移しており、経営の健全性は確保されている。
④売上高ＧＯＰ比率
　営業収益については、指定管理者による固定納付金を主としているため、県による施設等の改良を計画的に実施し、費用を抑制するよう努めている。
⑤ＥＢＩＴＤＡ　
　平均値を上回っており、堅調に推移している。</t>
    <rPh sb="1" eb="3">
      <t>ケイジョウ</t>
    </rPh>
    <rPh sb="3" eb="5">
      <t>シュウシ</t>
    </rPh>
    <rPh sb="5" eb="7">
      <t>ヒリツ</t>
    </rPh>
    <rPh sb="9" eb="11">
      <t>リョウキン</t>
    </rPh>
    <rPh sb="11" eb="13">
      <t>シュウニュウ</t>
    </rPh>
    <rPh sb="13" eb="14">
      <t>トウ</t>
    </rPh>
    <rPh sb="15" eb="17">
      <t>シュウエキ</t>
    </rPh>
    <rPh sb="18" eb="21">
      <t>シュウゼンヒ</t>
    </rPh>
    <rPh sb="21" eb="22">
      <t>トウ</t>
    </rPh>
    <rPh sb="23" eb="25">
      <t>ヒヨウ</t>
    </rPh>
    <rPh sb="26" eb="28">
      <t>ゾウゲン</t>
    </rPh>
    <rPh sb="32" eb="34">
      <t>ネンド</t>
    </rPh>
    <rPh sb="38" eb="40">
      <t>ヘンドウ</t>
    </rPh>
    <rPh sb="50" eb="51">
      <t>コ</t>
    </rPh>
    <rPh sb="53" eb="55">
      <t>スイイ</t>
    </rPh>
    <rPh sb="60" eb="62">
      <t>ケイエイ</t>
    </rPh>
    <rPh sb="63" eb="66">
      <t>ケンゼンセイ</t>
    </rPh>
    <rPh sb="67" eb="69">
      <t>カクホ</t>
    </rPh>
    <rPh sb="77" eb="78">
      <t>ウ</t>
    </rPh>
    <rPh sb="78" eb="79">
      <t>ア</t>
    </rPh>
    <rPh sb="79" eb="80">
      <t>タカ</t>
    </rPh>
    <rPh sb="83" eb="85">
      <t>ヒリツ</t>
    </rPh>
    <rPh sb="87" eb="89">
      <t>エイギョウ</t>
    </rPh>
    <rPh sb="89" eb="91">
      <t>シュウエキ</t>
    </rPh>
    <rPh sb="97" eb="99">
      <t>シテイ</t>
    </rPh>
    <rPh sb="99" eb="102">
      <t>カンリシャ</t>
    </rPh>
    <rPh sb="105" eb="107">
      <t>コテイ</t>
    </rPh>
    <rPh sb="107" eb="110">
      <t>ノウフキン</t>
    </rPh>
    <rPh sb="111" eb="112">
      <t>シュ</t>
    </rPh>
    <rPh sb="120" eb="121">
      <t>ケン</t>
    </rPh>
    <rPh sb="124" eb="126">
      <t>シセツ</t>
    </rPh>
    <rPh sb="126" eb="127">
      <t>トウ</t>
    </rPh>
    <rPh sb="128" eb="130">
      <t>カイリョウ</t>
    </rPh>
    <rPh sb="131" eb="133">
      <t>ケイカク</t>
    </rPh>
    <rPh sb="133" eb="134">
      <t>テキ</t>
    </rPh>
    <rPh sb="135" eb="137">
      <t>ジッシ</t>
    </rPh>
    <rPh sb="139" eb="141">
      <t>ヒヨウ</t>
    </rPh>
    <rPh sb="142" eb="144">
      <t>ヨクセイ</t>
    </rPh>
    <rPh sb="148" eb="149">
      <t>ツト</t>
    </rPh>
    <rPh sb="165" eb="168">
      <t>ヘイキンチ</t>
    </rPh>
    <rPh sb="169" eb="171">
      <t>ウワマワ</t>
    </rPh>
    <rPh sb="176" eb="178">
      <t>ケンチョウ</t>
    </rPh>
    <rPh sb="179" eb="181">
      <t>スイイ</t>
    </rPh>
    <phoneticPr fontId="5"/>
  </si>
  <si>
    <t>　経営については、これまで比較的堅調に推移しており、健全性を確保している。
　今後の経営にあたっては、平成28年度に策定した経営計画に基づき、指定管理者との連携のもと、効率的な経営に努めることはもとより、利用者ニーズを的確に把握し、利用促進の取り組みを一層進めるよう努める。</t>
    <rPh sb="1" eb="3">
      <t>ケイエイ</t>
    </rPh>
    <rPh sb="13" eb="16">
      <t>ヒカクテキ</t>
    </rPh>
    <rPh sb="16" eb="18">
      <t>ケンチョウ</t>
    </rPh>
    <rPh sb="19" eb="21">
      <t>スイイ</t>
    </rPh>
    <rPh sb="26" eb="29">
      <t>ケンゼンセイ</t>
    </rPh>
    <rPh sb="30" eb="32">
      <t>カクホ</t>
    </rPh>
    <rPh sb="39" eb="41">
      <t>コンゴ</t>
    </rPh>
    <rPh sb="42" eb="44">
      <t>ケイエイ</t>
    </rPh>
    <rPh sb="51" eb="53">
      <t>ヘイセイ</t>
    </rPh>
    <rPh sb="55" eb="57">
      <t>ネンド</t>
    </rPh>
    <rPh sb="58" eb="60">
      <t>サクテイ</t>
    </rPh>
    <rPh sb="62" eb="64">
      <t>ケイエイ</t>
    </rPh>
    <rPh sb="64" eb="66">
      <t>ケイカク</t>
    </rPh>
    <rPh sb="67" eb="68">
      <t>モト</t>
    </rPh>
    <rPh sb="71" eb="73">
      <t>シテイ</t>
    </rPh>
    <rPh sb="73" eb="76">
      <t>カンリシャ</t>
    </rPh>
    <rPh sb="78" eb="80">
      <t>レンケイ</t>
    </rPh>
    <rPh sb="84" eb="87">
      <t>コウリツテキ</t>
    </rPh>
    <rPh sb="88" eb="90">
      <t>ケイエイ</t>
    </rPh>
    <rPh sb="91" eb="92">
      <t>ツト</t>
    </rPh>
    <rPh sb="102" eb="105">
      <t>リヨウシャ</t>
    </rPh>
    <rPh sb="109" eb="111">
      <t>テキカク</t>
    </rPh>
    <rPh sb="112" eb="114">
      <t>ハアク</t>
    </rPh>
    <rPh sb="116" eb="118">
      <t>リヨウ</t>
    </rPh>
    <rPh sb="118" eb="120">
      <t>ソクシン</t>
    </rPh>
    <rPh sb="121" eb="122">
      <t>ト</t>
    </rPh>
    <rPh sb="123" eb="124">
      <t>ク</t>
    </rPh>
    <rPh sb="126" eb="128">
      <t>イッソウ</t>
    </rPh>
    <rPh sb="128" eb="129">
      <t>スス</t>
    </rPh>
    <rPh sb="133" eb="134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</si>
</sst>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5911314146664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125.1</c:v>
                </c:pt>
                <c:pt idx="1">
                  <c:v>145.1</c:v>
                </c:pt>
                <c:pt idx="2">
                  <c:v>120.2</c:v>
                </c:pt>
                <c:pt idx="3">
                  <c:v>173.9</c:v>
                </c:pt>
                <c:pt idx="4">
                  <c:v>157.6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91-4A2C-AF8B-4A13CDB34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698752"/>
        <c:axId val="224700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147.30000000000001</c:v>
                </c:pt>
                <c:pt idx="1">
                  <c:v>140.4</c:v>
                </c:pt>
                <c:pt idx="2">
                  <c:v>128.9</c:v>
                </c:pt>
                <c:pt idx="3">
                  <c:v>158.69999999999999</c:v>
                </c:pt>
                <c:pt idx="4">
                  <c:v>125.3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91-4A2C-AF8B-4A13CDB34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698752"/>
        <c:axId val="224700672"/>
      </c:lineChart>
      <c:dateAx>
        <c:axId val="224698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700672"/>
        <c:crosses val="autoZero"/>
        <c:auto val="1"/>
        <c:lblOffset val="100"/>
        <c:baseTimeUnit val="years"/>
      </c:dateAx>
      <c:valAx>
        <c:axId val="224700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4698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3522334355646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15.4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53-4BEA-BF07-876D9F3AB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985472"/>
        <c:axId val="224987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7.7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53-4BEA-BF07-876D9F3AB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985472"/>
        <c:axId val="224987392"/>
      </c:lineChart>
      <c:dateAx>
        <c:axId val="224985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4987392"/>
        <c:crosses val="autoZero"/>
        <c:auto val="1"/>
        <c:lblOffset val="100"/>
        <c:baseTimeUnit val="years"/>
      </c:dateAx>
      <c:valAx>
        <c:axId val="224987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4985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DD-4E7F-A9D8-726D845D3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030144"/>
        <c:axId val="22503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DD-4E7F-A9D8-726D845D3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030144"/>
        <c:axId val="225032064"/>
      </c:lineChart>
      <c:dateAx>
        <c:axId val="225030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032064"/>
        <c:crosses val="autoZero"/>
        <c:auto val="1"/>
        <c:lblOffset val="100"/>
        <c:baseTimeUnit val="years"/>
      </c:dateAx>
      <c:valAx>
        <c:axId val="22503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5030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71.900000000000006</c:v>
                </c:pt>
                <c:pt idx="2">
                  <c:v>74.599999999999994</c:v>
                </c:pt>
                <c:pt idx="3">
                  <c:v>76.8</c:v>
                </c:pt>
                <c:pt idx="4">
                  <c:v>78.3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02-40F1-92F0-0226E8D4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070464"/>
        <c:axId val="225072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57.3</c:v>
                </c:pt>
                <c:pt idx="1">
                  <c:v>60.2</c:v>
                </c:pt>
                <c:pt idx="2">
                  <c:v>62.4</c:v>
                </c:pt>
                <c:pt idx="3">
                  <c:v>64.400000000000006</c:v>
                </c:pt>
                <c:pt idx="4">
                  <c:v>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02-40F1-92F0-0226E8D4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070464"/>
        <c:axId val="225072640"/>
      </c:lineChart>
      <c:dateAx>
        <c:axId val="225070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072640"/>
        <c:crosses val="autoZero"/>
        <c:auto val="1"/>
        <c:lblOffset val="100"/>
        <c:baseTimeUnit val="years"/>
      </c:dateAx>
      <c:valAx>
        <c:axId val="225072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5070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44-4C8D-8EE3-AD6B5AA0D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111040"/>
        <c:axId val="22525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44-4C8D-8EE3-AD6B5AA0D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111040"/>
        <c:axId val="225252480"/>
      </c:lineChart>
      <c:dateAx>
        <c:axId val="225111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252480"/>
        <c:crosses val="autoZero"/>
        <c:auto val="1"/>
        <c:lblOffset val="100"/>
        <c:baseTimeUnit val="years"/>
      </c:dateAx>
      <c:valAx>
        <c:axId val="22525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5111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684913562427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F3-45BE-8A36-8A2669C1C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293056"/>
        <c:axId val="22529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F3-45BE-8A36-8A2669C1C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93056"/>
        <c:axId val="225294976"/>
      </c:lineChart>
      <c:dateAx>
        <c:axId val="225293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294976"/>
        <c:crosses val="autoZero"/>
        <c:auto val="1"/>
        <c:lblOffset val="100"/>
        <c:baseTimeUnit val="years"/>
      </c:dateAx>
      <c:valAx>
        <c:axId val="225294976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5293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16147470430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128.1</c:v>
                </c:pt>
                <c:pt idx="1">
                  <c:v>129.19999999999999</c:v>
                </c:pt>
                <c:pt idx="2">
                  <c:v>143.1</c:v>
                </c:pt>
                <c:pt idx="3">
                  <c:v>148.5</c:v>
                </c:pt>
                <c:pt idx="4">
                  <c:v>138.30000000000001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4E-47B2-AC7C-FC231E1B3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345920"/>
        <c:axId val="22534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385.8</c:v>
                </c:pt>
                <c:pt idx="1">
                  <c:v>386.1</c:v>
                </c:pt>
                <c:pt idx="2">
                  <c:v>397.9</c:v>
                </c:pt>
                <c:pt idx="3">
                  <c:v>400.6</c:v>
                </c:pt>
                <c:pt idx="4">
                  <c:v>396.1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4E-47B2-AC7C-FC231E1B3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345920"/>
        <c:axId val="225347840"/>
      </c:lineChart>
      <c:dateAx>
        <c:axId val="22534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347840"/>
        <c:crosses val="autoZero"/>
        <c:auto val="1"/>
        <c:lblOffset val="100"/>
        <c:baseTimeUnit val="years"/>
      </c:dateAx>
      <c:valAx>
        <c:axId val="22534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5345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3850501804402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81.900000000000006</c:v>
                </c:pt>
                <c:pt idx="1">
                  <c:v>92.5</c:v>
                </c:pt>
                <c:pt idx="2">
                  <c:v>75.599999999999994</c:v>
                </c:pt>
                <c:pt idx="3">
                  <c:v>97.2</c:v>
                </c:pt>
                <c:pt idx="4">
                  <c:v>88.9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4E-44ED-A722-782732B0F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386496"/>
        <c:axId val="225388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65.8</c:v>
                </c:pt>
                <c:pt idx="1">
                  <c:v>65.099999999999994</c:v>
                </c:pt>
                <c:pt idx="2">
                  <c:v>57</c:v>
                </c:pt>
                <c:pt idx="3">
                  <c:v>69.3</c:v>
                </c:pt>
                <c:pt idx="4">
                  <c:v>46.5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4E-44ED-A722-782732B0F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386496"/>
        <c:axId val="225388416"/>
      </c:lineChart>
      <c:dateAx>
        <c:axId val="225386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388416"/>
        <c:crosses val="autoZero"/>
        <c:auto val="1"/>
        <c:lblOffset val="100"/>
        <c:baseTimeUnit val="years"/>
      </c:dateAx>
      <c:valAx>
        <c:axId val="225388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5386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896465494718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58223</c:v>
                </c:pt>
                <c:pt idx="1">
                  <c:v>65237</c:v>
                </c:pt>
                <c:pt idx="2">
                  <c:v>54840</c:v>
                </c:pt>
                <c:pt idx="3">
                  <c:v>72296</c:v>
                </c:pt>
                <c:pt idx="4">
                  <c:v>62183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91-437B-8E1D-F08068FA6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437184"/>
        <c:axId val="22543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74268</c:v>
                </c:pt>
                <c:pt idx="1">
                  <c:v>60124</c:v>
                </c:pt>
                <c:pt idx="2">
                  <c:v>55932</c:v>
                </c:pt>
                <c:pt idx="3">
                  <c:v>66870</c:v>
                </c:pt>
                <c:pt idx="4">
                  <c:v>33937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91-437B-8E1D-F08068FA6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7184"/>
        <c:axId val="225439104"/>
      </c:lineChart>
      <c:dateAx>
        <c:axId val="225437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5439104"/>
        <c:crosses val="autoZero"/>
        <c:auto val="1"/>
        <c:lblOffset val="100"/>
        <c:baseTimeUnit val="years"/>
      </c:dateAx>
      <c:valAx>
        <c:axId val="22543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5437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550068F9-B605-410B-9005-5F5BB7F26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3F520913-2583-4ADF-AE87-FDADF4112E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848650E-415C-4B1B-8574-92AE4DAE2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A93C6BDB-E781-4154-A8B2-41B7BC367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B8EFBDE3-B88D-4F6D-AE34-2C5ECD108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5EB0C3F4-0A7F-4368-897D-C10556EA7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26D3DE5A-5F73-41E9-97C1-4B27E74E6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125E9649-C16C-48DF-BFF3-313A13936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623FDCFA-EAF5-4C44-9877-68798C9C8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【35,545】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【394.7】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IE56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徳島県　藍場町地下駐車場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2" t="str">
        <f>データ!J7</f>
        <v>法適用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Ａ２Ｂ１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自治体職員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商業施設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5400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6">
        <f>データ!O7</f>
        <v>92.9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130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地下式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45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295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300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利用料金制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142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125.1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145.1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120.2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173.9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157.6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128.1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129.19999999999999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143.1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148.5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138.30000000000001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147.30000000000001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140.4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128.9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158.69999999999999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125.3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0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0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0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0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0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385.8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386.1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397.9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400.6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396.1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140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141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81.900000000000006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92.5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75.599999999999994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97.2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88.9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58223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65237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54840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72296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62183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0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0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0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0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0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65.8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65.099999999999994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57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69.3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46.5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74268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60124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55932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66870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33937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143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 t="str">
        <f>データ!CM7</f>
        <v>-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482890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>
        <f>データ!CB7</f>
        <v>67.900000000000006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>
        <f>データ!CC7</f>
        <v>71.900000000000006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>
        <f>データ!CD7</f>
        <v>74.599999999999994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>
        <f>データ!CE7</f>
        <v>76.8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>
        <f>データ!CF7</f>
        <v>78.3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>
        <f>データ!CO7</f>
        <v>0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>
        <f>データ!CP7</f>
        <v>0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>
        <f>データ!CQ7</f>
        <v>0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>
        <f>データ!CR7</f>
        <v>0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>
        <f>データ!CS7</f>
        <v>0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15.4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>
        <f>データ!CG7</f>
        <v>57.3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>
        <f>データ!CH7</f>
        <v>60.2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>
        <f>データ!CI7</f>
        <v>62.4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>
        <f>データ!CJ7</f>
        <v>64.400000000000006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>
        <f>データ!CK7</f>
        <v>66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>
        <f>データ!CT7</f>
        <v>0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>
        <f>データ!CU7</f>
        <v>0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>
        <f>データ!CV7</f>
        <v>0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>
        <f>データ!CW7</f>
        <v>0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>
        <f>データ!CX7</f>
        <v>0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7.7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0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0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0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0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【175.8】</v>
      </c>
      <c r="C88" s="46" t="str">
        <f>データ!AT6</f>
        <v>【0.0】</v>
      </c>
      <c r="D88" s="46" t="str">
        <f>データ!BE6</f>
        <v>【0】</v>
      </c>
      <c r="E88" s="46" t="str">
        <f>データ!DU6</f>
        <v>【199.7】</v>
      </c>
      <c r="F88" s="46" t="str">
        <f>データ!BP6</f>
        <v>【55.7】</v>
      </c>
      <c r="G88" s="46" t="str">
        <f>データ!CA6</f>
        <v>【35,545】</v>
      </c>
      <c r="H88" s="46" t="str">
        <f>データ!CL6</f>
        <v>【58.2】</v>
      </c>
      <c r="I88" s="46" t="s">
        <v>56</v>
      </c>
      <c r="J88" s="46" t="s">
        <v>57</v>
      </c>
      <c r="K88" s="46" t="str">
        <f>データ!CY6</f>
        <v>【394.7】</v>
      </c>
      <c r="L88" s="46" t="str">
        <f>データ!DJ6</f>
        <v>【9.7】</v>
      </c>
      <c r="M88" s="47"/>
      <c r="N88" s="47" t="e">
        <f>データ!#REF!</f>
        <v>#REF!</v>
      </c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6B93XEZPocE8BLkR9MHRjluUkapq5A2C/syXkotFw4A4krBeLF1a7J3fhSyVApebLLBJnkEW6AIhRir/BJsiQQ==" saltValue="5DX453cPu9jwSkmBpgWxWA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109</v>
      </c>
      <c r="AK5" s="59" t="s">
        <v>110</v>
      </c>
      <c r="AL5" s="59" t="s">
        <v>111</v>
      </c>
      <c r="AM5" s="59" t="s">
        <v>112</v>
      </c>
      <c r="AN5" s="59" t="s">
        <v>113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110</v>
      </c>
      <c r="AW5" s="59" t="s">
        <v>100</v>
      </c>
      <c r="AX5" s="59" t="s">
        <v>112</v>
      </c>
      <c r="AY5" s="59" t="s">
        <v>113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109</v>
      </c>
      <c r="BG5" s="59" t="s">
        <v>110</v>
      </c>
      <c r="BH5" s="59" t="s">
        <v>111</v>
      </c>
      <c r="BI5" s="59" t="s">
        <v>114</v>
      </c>
      <c r="BJ5" s="59" t="s">
        <v>113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115</v>
      </c>
      <c r="BR5" s="59" t="s">
        <v>110</v>
      </c>
      <c r="BS5" s="59" t="s">
        <v>116</v>
      </c>
      <c r="BT5" s="59" t="s">
        <v>117</v>
      </c>
      <c r="BU5" s="59" t="s">
        <v>118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110</v>
      </c>
      <c r="CD5" s="59" t="s">
        <v>111</v>
      </c>
      <c r="CE5" s="59" t="s">
        <v>114</v>
      </c>
      <c r="CF5" s="59" t="s">
        <v>113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98</v>
      </c>
      <c r="CP5" s="59" t="s">
        <v>119</v>
      </c>
      <c r="CQ5" s="59" t="s">
        <v>116</v>
      </c>
      <c r="CR5" s="59" t="s">
        <v>117</v>
      </c>
      <c r="CS5" s="59" t="s">
        <v>113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115</v>
      </c>
      <c r="DA5" s="59" t="s">
        <v>120</v>
      </c>
      <c r="DB5" s="59" t="s">
        <v>116</v>
      </c>
      <c r="DC5" s="59" t="s">
        <v>114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110</v>
      </c>
      <c r="DM5" s="59" t="s">
        <v>100</v>
      </c>
      <c r="DN5" s="59" t="s">
        <v>114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121</v>
      </c>
      <c r="B6" s="60">
        <f>B8</f>
        <v>2017</v>
      </c>
      <c r="C6" s="60">
        <f t="shared" ref="C6:X6" si="1">C8</f>
        <v>360007</v>
      </c>
      <c r="D6" s="60">
        <f t="shared" si="1"/>
        <v>46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徳島県</v>
      </c>
      <c r="I6" s="60" t="str">
        <f t="shared" si="1"/>
        <v>藍場町地下駐車場</v>
      </c>
      <c r="J6" s="60" t="str">
        <f t="shared" si="1"/>
        <v>法適用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自治体職員</v>
      </c>
      <c r="O6" s="61">
        <f t="shared" si="1"/>
        <v>92.9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45</v>
      </c>
      <c r="S6" s="62" t="str">
        <f t="shared" si="1"/>
        <v>商業施設</v>
      </c>
      <c r="T6" s="62" t="str">
        <f t="shared" si="1"/>
        <v>無</v>
      </c>
      <c r="U6" s="63">
        <f t="shared" si="1"/>
        <v>5400</v>
      </c>
      <c r="V6" s="63">
        <f t="shared" si="1"/>
        <v>295</v>
      </c>
      <c r="W6" s="63">
        <f t="shared" si="1"/>
        <v>300</v>
      </c>
      <c r="X6" s="62" t="str">
        <f t="shared" si="1"/>
        <v>利用料金制</v>
      </c>
      <c r="Y6" s="64">
        <f>IF(Y8="-",NA(),Y8)</f>
        <v>125.1</v>
      </c>
      <c r="Z6" s="64">
        <f t="shared" ref="Z6:AH6" si="2">IF(Z8="-",NA(),Z8)</f>
        <v>145.1</v>
      </c>
      <c r="AA6" s="64">
        <f t="shared" si="2"/>
        <v>120.2</v>
      </c>
      <c r="AB6" s="64">
        <f t="shared" si="2"/>
        <v>173.9</v>
      </c>
      <c r="AC6" s="64">
        <f t="shared" si="2"/>
        <v>157.6</v>
      </c>
      <c r="AD6" s="64">
        <f t="shared" si="2"/>
        <v>147.30000000000001</v>
      </c>
      <c r="AE6" s="64">
        <f t="shared" si="2"/>
        <v>140.4</v>
      </c>
      <c r="AF6" s="64">
        <f t="shared" si="2"/>
        <v>128.9</v>
      </c>
      <c r="AG6" s="64">
        <f t="shared" si="2"/>
        <v>158.69999999999999</v>
      </c>
      <c r="AH6" s="64">
        <f t="shared" si="2"/>
        <v>125.3</v>
      </c>
      <c r="AI6" s="61" t="str">
        <f>IF(AI8="-","",IF(AI8="-","【-】","【"&amp;SUBSTITUTE(TEXT(AI8,"#,##0.0"),"-","△")&amp;"】"))</f>
        <v>【175.8】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0</v>
      </c>
      <c r="AP6" s="64">
        <f t="shared" si="3"/>
        <v>0</v>
      </c>
      <c r="AQ6" s="64">
        <f t="shared" si="3"/>
        <v>0</v>
      </c>
      <c r="AR6" s="64">
        <f t="shared" si="3"/>
        <v>0</v>
      </c>
      <c r="AS6" s="64">
        <f t="shared" si="3"/>
        <v>0</v>
      </c>
      <c r="AT6" s="61" t="str">
        <f>IF(AT8="-","",IF(AT8="-","【-】","【"&amp;SUBSTITUTE(TEXT(AT8,"#,##0.0"),"-","△")&amp;"】"))</f>
        <v>【0.0】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0</v>
      </c>
      <c r="BA6" s="65">
        <f t="shared" si="4"/>
        <v>0</v>
      </c>
      <c r="BB6" s="65">
        <f t="shared" si="4"/>
        <v>0</v>
      </c>
      <c r="BC6" s="65">
        <f t="shared" si="4"/>
        <v>0</v>
      </c>
      <c r="BD6" s="65">
        <f t="shared" si="4"/>
        <v>0</v>
      </c>
      <c r="BE6" s="63" t="str">
        <f>IF(BE8="-","",IF(BE8="-","【-】","【"&amp;SUBSTITUTE(TEXT(BE8,"#,##0"),"-","△")&amp;"】"))</f>
        <v>【0】</v>
      </c>
      <c r="BF6" s="64">
        <f>IF(BF8="-",NA(),BF8)</f>
        <v>81.900000000000006</v>
      </c>
      <c r="BG6" s="64">
        <f t="shared" ref="BG6:BO6" si="5">IF(BG8="-",NA(),BG8)</f>
        <v>92.5</v>
      </c>
      <c r="BH6" s="64">
        <f t="shared" si="5"/>
        <v>75.599999999999994</v>
      </c>
      <c r="BI6" s="64">
        <f t="shared" si="5"/>
        <v>97.2</v>
      </c>
      <c r="BJ6" s="64">
        <f t="shared" si="5"/>
        <v>88.9</v>
      </c>
      <c r="BK6" s="64">
        <f t="shared" si="5"/>
        <v>65.8</v>
      </c>
      <c r="BL6" s="64">
        <f t="shared" si="5"/>
        <v>65.099999999999994</v>
      </c>
      <c r="BM6" s="64">
        <f t="shared" si="5"/>
        <v>57</v>
      </c>
      <c r="BN6" s="64">
        <f t="shared" si="5"/>
        <v>69.3</v>
      </c>
      <c r="BO6" s="64">
        <f t="shared" si="5"/>
        <v>46.5</v>
      </c>
      <c r="BP6" s="61" t="str">
        <f>IF(BP8="-","",IF(BP8="-","【-】","【"&amp;SUBSTITUTE(TEXT(BP8,"#,##0.0"),"-","△")&amp;"】"))</f>
        <v>【55.7】</v>
      </c>
      <c r="BQ6" s="65">
        <f>IF(BQ8="-",NA(),BQ8)</f>
        <v>58223</v>
      </c>
      <c r="BR6" s="65">
        <f t="shared" ref="BR6:BZ6" si="6">IF(BR8="-",NA(),BR8)</f>
        <v>65237</v>
      </c>
      <c r="BS6" s="65">
        <f t="shared" si="6"/>
        <v>54840</v>
      </c>
      <c r="BT6" s="65">
        <f t="shared" si="6"/>
        <v>72296</v>
      </c>
      <c r="BU6" s="65">
        <f t="shared" si="6"/>
        <v>62183</v>
      </c>
      <c r="BV6" s="65">
        <f t="shared" si="6"/>
        <v>74268</v>
      </c>
      <c r="BW6" s="65">
        <f t="shared" si="6"/>
        <v>60124</v>
      </c>
      <c r="BX6" s="65">
        <f t="shared" si="6"/>
        <v>55932</v>
      </c>
      <c r="BY6" s="65">
        <f t="shared" si="6"/>
        <v>66870</v>
      </c>
      <c r="BZ6" s="65">
        <f t="shared" si="6"/>
        <v>33937</v>
      </c>
      <c r="CA6" s="63" t="str">
        <f>IF(CA8="-","",IF(CA8="-","【-】","【"&amp;SUBSTITUTE(TEXT(CA8,"#,##0"),"-","△")&amp;"】"))</f>
        <v>【35,545】</v>
      </c>
      <c r="CB6" s="64">
        <f>IF(CB8="-",NA(),CB8)</f>
        <v>67.900000000000006</v>
      </c>
      <c r="CC6" s="64">
        <f t="shared" ref="CC6:CK6" si="7">IF(CC8="-",NA(),CC8)</f>
        <v>71.900000000000006</v>
      </c>
      <c r="CD6" s="64">
        <f t="shared" si="7"/>
        <v>74.599999999999994</v>
      </c>
      <c r="CE6" s="64">
        <f t="shared" si="7"/>
        <v>76.8</v>
      </c>
      <c r="CF6" s="64">
        <f t="shared" si="7"/>
        <v>78.3</v>
      </c>
      <c r="CG6" s="64">
        <f t="shared" si="7"/>
        <v>57.3</v>
      </c>
      <c r="CH6" s="64">
        <f t="shared" si="7"/>
        <v>60.2</v>
      </c>
      <c r="CI6" s="64">
        <f t="shared" si="7"/>
        <v>62.4</v>
      </c>
      <c r="CJ6" s="64">
        <f t="shared" si="7"/>
        <v>64.400000000000006</v>
      </c>
      <c r="CK6" s="64">
        <f t="shared" si="7"/>
        <v>66</v>
      </c>
      <c r="CL6" s="61" t="str">
        <f>IF(CL8="-","",IF(CL8="-","【-】","【"&amp;SUBSTITUTE(TEXT(CL8,"#,##0.0"),"-","△")&amp;"】"))</f>
        <v>【58.2】</v>
      </c>
      <c r="CM6" s="63" t="str">
        <f t="shared" ref="CM6:CN6" si="8">CM8</f>
        <v>-</v>
      </c>
      <c r="CN6" s="63">
        <f t="shared" si="8"/>
        <v>482890</v>
      </c>
      <c r="CO6" s="64">
        <f>IF(CO8="-",NA(),CO8)</f>
        <v>0</v>
      </c>
      <c r="CP6" s="64">
        <f t="shared" ref="CP6:CX6" si="9">IF(CP8="-",NA(),CP8)</f>
        <v>0</v>
      </c>
      <c r="CQ6" s="64">
        <f t="shared" si="9"/>
        <v>0</v>
      </c>
      <c r="CR6" s="64">
        <f t="shared" si="9"/>
        <v>0</v>
      </c>
      <c r="CS6" s="64">
        <f t="shared" si="9"/>
        <v>0</v>
      </c>
      <c r="CT6" s="64">
        <f t="shared" si="9"/>
        <v>0</v>
      </c>
      <c r="CU6" s="64">
        <f t="shared" si="9"/>
        <v>0</v>
      </c>
      <c r="CV6" s="64">
        <f t="shared" si="9"/>
        <v>0</v>
      </c>
      <c r="CW6" s="64">
        <f t="shared" si="9"/>
        <v>0</v>
      </c>
      <c r="CX6" s="64">
        <f t="shared" si="9"/>
        <v>0</v>
      </c>
      <c r="CY6" s="61" t="str">
        <f>IF(CY8="-","",IF(CY8="-","【-】","【"&amp;SUBSTITUTE(TEXT(CY8,"#,##0.0"),"-","△")&amp;"】"))</f>
        <v>【394.7】</v>
      </c>
      <c r="CZ6" s="64">
        <f>IF(CZ8="-",NA(),CZ8)</f>
        <v>15.4</v>
      </c>
      <c r="DA6" s="64">
        <f t="shared" ref="DA6:DI6" si="10">IF(DA8="-",NA(),DA8)</f>
        <v>0</v>
      </c>
      <c r="DB6" s="64">
        <f t="shared" si="10"/>
        <v>0</v>
      </c>
      <c r="DC6" s="64">
        <f t="shared" si="10"/>
        <v>0</v>
      </c>
      <c r="DD6" s="64">
        <f t="shared" si="10"/>
        <v>0</v>
      </c>
      <c r="DE6" s="64">
        <f t="shared" si="10"/>
        <v>7.7</v>
      </c>
      <c r="DF6" s="64">
        <f t="shared" si="10"/>
        <v>0</v>
      </c>
      <c r="DG6" s="64">
        <f t="shared" si="10"/>
        <v>0</v>
      </c>
      <c r="DH6" s="64">
        <f t="shared" si="10"/>
        <v>0</v>
      </c>
      <c r="DI6" s="64">
        <f t="shared" si="10"/>
        <v>0</v>
      </c>
      <c r="DJ6" s="61" t="str">
        <f>IF(DJ8="-","",IF(DJ8="-","【-】","【"&amp;SUBSTITUTE(TEXT(DJ8,"#,##0.0"),"-","△")&amp;"】"))</f>
        <v>【9.7】</v>
      </c>
      <c r="DK6" s="64">
        <f>IF(DK8="-",NA(),DK8)</f>
        <v>128.1</v>
      </c>
      <c r="DL6" s="64">
        <f t="shared" ref="DL6:DT6" si="11">IF(DL8="-",NA(),DL8)</f>
        <v>129.19999999999999</v>
      </c>
      <c r="DM6" s="64">
        <f t="shared" si="11"/>
        <v>143.1</v>
      </c>
      <c r="DN6" s="64">
        <f t="shared" si="11"/>
        <v>148.5</v>
      </c>
      <c r="DO6" s="64">
        <f t="shared" si="11"/>
        <v>138.30000000000001</v>
      </c>
      <c r="DP6" s="64">
        <f t="shared" si="11"/>
        <v>385.8</v>
      </c>
      <c r="DQ6" s="64">
        <f t="shared" si="11"/>
        <v>386.1</v>
      </c>
      <c r="DR6" s="64">
        <f t="shared" si="11"/>
        <v>397.9</v>
      </c>
      <c r="DS6" s="64">
        <f t="shared" si="11"/>
        <v>400.6</v>
      </c>
      <c r="DT6" s="64">
        <f t="shared" si="11"/>
        <v>396.1</v>
      </c>
      <c r="DU6" s="61" t="str">
        <f>IF(DU8="-","",IF(DU8="-","【-】","【"&amp;SUBSTITUTE(TEXT(DU8,"#,##0.0"),"-","△")&amp;"】"))</f>
        <v>【199.7】</v>
      </c>
    </row>
    <row r="7" spans="1:125" s="66" customFormat="1" x14ac:dyDescent="0.15">
      <c r="A7" s="49" t="s">
        <v>122</v>
      </c>
      <c r="B7" s="60">
        <f t="shared" ref="B7:X7" si="12">B8</f>
        <v>2017</v>
      </c>
      <c r="C7" s="60">
        <f t="shared" si="12"/>
        <v>360007</v>
      </c>
      <c r="D7" s="60">
        <f t="shared" si="12"/>
        <v>46</v>
      </c>
      <c r="E7" s="60">
        <f t="shared" si="12"/>
        <v>14</v>
      </c>
      <c r="F7" s="60">
        <f t="shared" si="12"/>
        <v>0</v>
      </c>
      <c r="G7" s="60">
        <f t="shared" si="12"/>
        <v>1</v>
      </c>
      <c r="H7" s="60" t="str">
        <f t="shared" si="12"/>
        <v>徳島県</v>
      </c>
      <c r="I7" s="60" t="str">
        <f t="shared" si="12"/>
        <v>藍場町地下駐車場</v>
      </c>
      <c r="J7" s="60" t="str">
        <f t="shared" si="12"/>
        <v>法適用</v>
      </c>
      <c r="K7" s="60" t="str">
        <f t="shared" si="12"/>
        <v>駐車場整備事業</v>
      </c>
      <c r="L7" s="60" t="str">
        <f t="shared" si="12"/>
        <v>-</v>
      </c>
      <c r="M7" s="60" t="str">
        <f t="shared" si="12"/>
        <v>Ａ２Ｂ１</v>
      </c>
      <c r="N7" s="60" t="str">
        <f t="shared" si="12"/>
        <v>自治体職員</v>
      </c>
      <c r="O7" s="61">
        <f t="shared" si="12"/>
        <v>92.9</v>
      </c>
      <c r="P7" s="62" t="str">
        <f t="shared" si="12"/>
        <v>都市計画駐車場</v>
      </c>
      <c r="Q7" s="62" t="str">
        <f t="shared" si="12"/>
        <v>地下式</v>
      </c>
      <c r="R7" s="63">
        <f t="shared" si="12"/>
        <v>45</v>
      </c>
      <c r="S7" s="62" t="str">
        <f t="shared" si="12"/>
        <v>商業施設</v>
      </c>
      <c r="T7" s="62" t="str">
        <f t="shared" si="12"/>
        <v>無</v>
      </c>
      <c r="U7" s="63">
        <f t="shared" si="12"/>
        <v>5400</v>
      </c>
      <c r="V7" s="63">
        <f t="shared" si="12"/>
        <v>295</v>
      </c>
      <c r="W7" s="63">
        <f t="shared" si="12"/>
        <v>300</v>
      </c>
      <c r="X7" s="62" t="str">
        <f t="shared" si="12"/>
        <v>利用料金制</v>
      </c>
      <c r="Y7" s="64">
        <f>Y8</f>
        <v>125.1</v>
      </c>
      <c r="Z7" s="64">
        <f t="shared" ref="Z7:AH7" si="13">Z8</f>
        <v>145.1</v>
      </c>
      <c r="AA7" s="64">
        <f t="shared" si="13"/>
        <v>120.2</v>
      </c>
      <c r="AB7" s="64">
        <f t="shared" si="13"/>
        <v>173.9</v>
      </c>
      <c r="AC7" s="64">
        <f t="shared" si="13"/>
        <v>157.6</v>
      </c>
      <c r="AD7" s="64">
        <f t="shared" si="13"/>
        <v>147.30000000000001</v>
      </c>
      <c r="AE7" s="64">
        <f t="shared" si="13"/>
        <v>140.4</v>
      </c>
      <c r="AF7" s="64">
        <f t="shared" si="13"/>
        <v>128.9</v>
      </c>
      <c r="AG7" s="64">
        <f t="shared" si="13"/>
        <v>158.69999999999999</v>
      </c>
      <c r="AH7" s="64">
        <f t="shared" si="13"/>
        <v>125.3</v>
      </c>
      <c r="AI7" s="61"/>
      <c r="AJ7" s="64">
        <f>AJ8</f>
        <v>0</v>
      </c>
      <c r="AK7" s="64">
        <f t="shared" ref="AK7:AS7" si="14">AK8</f>
        <v>0</v>
      </c>
      <c r="AL7" s="64">
        <f t="shared" si="14"/>
        <v>0</v>
      </c>
      <c r="AM7" s="64">
        <f t="shared" si="14"/>
        <v>0</v>
      </c>
      <c r="AN7" s="64">
        <f t="shared" si="14"/>
        <v>0</v>
      </c>
      <c r="AO7" s="64">
        <f t="shared" si="14"/>
        <v>0</v>
      </c>
      <c r="AP7" s="64">
        <f t="shared" si="14"/>
        <v>0</v>
      </c>
      <c r="AQ7" s="64">
        <f t="shared" si="14"/>
        <v>0</v>
      </c>
      <c r="AR7" s="64">
        <f t="shared" si="14"/>
        <v>0</v>
      </c>
      <c r="AS7" s="64">
        <f t="shared" si="14"/>
        <v>0</v>
      </c>
      <c r="AT7" s="61"/>
      <c r="AU7" s="65">
        <f>AU8</f>
        <v>0</v>
      </c>
      <c r="AV7" s="65">
        <f t="shared" ref="AV7:BD7" si="15">AV8</f>
        <v>0</v>
      </c>
      <c r="AW7" s="65">
        <f t="shared" si="15"/>
        <v>0</v>
      </c>
      <c r="AX7" s="65">
        <f t="shared" si="15"/>
        <v>0</v>
      </c>
      <c r="AY7" s="65">
        <f t="shared" si="15"/>
        <v>0</v>
      </c>
      <c r="AZ7" s="65">
        <f t="shared" si="15"/>
        <v>0</v>
      </c>
      <c r="BA7" s="65">
        <f t="shared" si="15"/>
        <v>0</v>
      </c>
      <c r="BB7" s="65">
        <f t="shared" si="15"/>
        <v>0</v>
      </c>
      <c r="BC7" s="65">
        <f t="shared" si="15"/>
        <v>0</v>
      </c>
      <c r="BD7" s="65">
        <f t="shared" si="15"/>
        <v>0</v>
      </c>
      <c r="BE7" s="63"/>
      <c r="BF7" s="64">
        <f>BF8</f>
        <v>81.900000000000006</v>
      </c>
      <c r="BG7" s="64">
        <f t="shared" ref="BG7:BO7" si="16">BG8</f>
        <v>92.5</v>
      </c>
      <c r="BH7" s="64">
        <f t="shared" si="16"/>
        <v>75.599999999999994</v>
      </c>
      <c r="BI7" s="64">
        <f t="shared" si="16"/>
        <v>97.2</v>
      </c>
      <c r="BJ7" s="64">
        <f t="shared" si="16"/>
        <v>88.9</v>
      </c>
      <c r="BK7" s="64">
        <f t="shared" si="16"/>
        <v>65.8</v>
      </c>
      <c r="BL7" s="64">
        <f t="shared" si="16"/>
        <v>65.099999999999994</v>
      </c>
      <c r="BM7" s="64">
        <f t="shared" si="16"/>
        <v>57</v>
      </c>
      <c r="BN7" s="64">
        <f t="shared" si="16"/>
        <v>69.3</v>
      </c>
      <c r="BO7" s="64">
        <f t="shared" si="16"/>
        <v>46.5</v>
      </c>
      <c r="BP7" s="61"/>
      <c r="BQ7" s="65">
        <f>BQ8</f>
        <v>58223</v>
      </c>
      <c r="BR7" s="65">
        <f t="shared" ref="BR7:BZ7" si="17">BR8</f>
        <v>65237</v>
      </c>
      <c r="BS7" s="65">
        <f t="shared" si="17"/>
        <v>54840</v>
      </c>
      <c r="BT7" s="65">
        <f t="shared" si="17"/>
        <v>72296</v>
      </c>
      <c r="BU7" s="65">
        <f t="shared" si="17"/>
        <v>62183</v>
      </c>
      <c r="BV7" s="65">
        <f t="shared" si="17"/>
        <v>74268</v>
      </c>
      <c r="BW7" s="65">
        <f t="shared" si="17"/>
        <v>60124</v>
      </c>
      <c r="BX7" s="65">
        <f t="shared" si="17"/>
        <v>55932</v>
      </c>
      <c r="BY7" s="65">
        <f t="shared" si="17"/>
        <v>66870</v>
      </c>
      <c r="BZ7" s="65">
        <f t="shared" si="17"/>
        <v>33937</v>
      </c>
      <c r="CA7" s="63"/>
      <c r="CB7" s="64">
        <f>CB8</f>
        <v>67.900000000000006</v>
      </c>
      <c r="CC7" s="64">
        <f t="shared" ref="CC7:CK7" si="18">CC8</f>
        <v>71.900000000000006</v>
      </c>
      <c r="CD7" s="64">
        <f t="shared" si="18"/>
        <v>74.599999999999994</v>
      </c>
      <c r="CE7" s="64">
        <f t="shared" si="18"/>
        <v>76.8</v>
      </c>
      <c r="CF7" s="64">
        <f t="shared" si="18"/>
        <v>78.3</v>
      </c>
      <c r="CG7" s="64">
        <f t="shared" si="18"/>
        <v>57.3</v>
      </c>
      <c r="CH7" s="64">
        <f t="shared" si="18"/>
        <v>60.2</v>
      </c>
      <c r="CI7" s="64">
        <f t="shared" si="18"/>
        <v>62.4</v>
      </c>
      <c r="CJ7" s="64">
        <f t="shared" si="18"/>
        <v>64.400000000000006</v>
      </c>
      <c r="CK7" s="64">
        <f t="shared" si="18"/>
        <v>66</v>
      </c>
      <c r="CL7" s="61"/>
      <c r="CM7" s="63" t="str">
        <f>CM8</f>
        <v>-</v>
      </c>
      <c r="CN7" s="63">
        <f>CN8</f>
        <v>482890</v>
      </c>
      <c r="CO7" s="64">
        <f>CO8</f>
        <v>0</v>
      </c>
      <c r="CP7" s="64">
        <f t="shared" ref="CP7:CX7" si="19">CP8</f>
        <v>0</v>
      </c>
      <c r="CQ7" s="64">
        <f t="shared" si="19"/>
        <v>0</v>
      </c>
      <c r="CR7" s="64">
        <f t="shared" si="19"/>
        <v>0</v>
      </c>
      <c r="CS7" s="64">
        <f t="shared" si="19"/>
        <v>0</v>
      </c>
      <c r="CT7" s="64">
        <f t="shared" si="19"/>
        <v>0</v>
      </c>
      <c r="CU7" s="64">
        <f t="shared" si="19"/>
        <v>0</v>
      </c>
      <c r="CV7" s="64">
        <f t="shared" si="19"/>
        <v>0</v>
      </c>
      <c r="CW7" s="64">
        <f t="shared" si="19"/>
        <v>0</v>
      </c>
      <c r="CX7" s="64">
        <f t="shared" si="19"/>
        <v>0</v>
      </c>
      <c r="CY7" s="61"/>
      <c r="CZ7" s="64">
        <f>CZ8</f>
        <v>15.4</v>
      </c>
      <c r="DA7" s="64">
        <f t="shared" ref="DA7:DI7" si="20">DA8</f>
        <v>0</v>
      </c>
      <c r="DB7" s="64">
        <f t="shared" si="20"/>
        <v>0</v>
      </c>
      <c r="DC7" s="64">
        <f t="shared" si="20"/>
        <v>0</v>
      </c>
      <c r="DD7" s="64">
        <f t="shared" si="20"/>
        <v>0</v>
      </c>
      <c r="DE7" s="64">
        <f t="shared" si="20"/>
        <v>7.7</v>
      </c>
      <c r="DF7" s="64">
        <f t="shared" si="20"/>
        <v>0</v>
      </c>
      <c r="DG7" s="64">
        <f t="shared" si="20"/>
        <v>0</v>
      </c>
      <c r="DH7" s="64">
        <f t="shared" si="20"/>
        <v>0</v>
      </c>
      <c r="DI7" s="64">
        <f t="shared" si="20"/>
        <v>0</v>
      </c>
      <c r="DJ7" s="61"/>
      <c r="DK7" s="64">
        <f>DK8</f>
        <v>128.1</v>
      </c>
      <c r="DL7" s="64">
        <f t="shared" ref="DL7:DT7" si="21">DL8</f>
        <v>129.19999999999999</v>
      </c>
      <c r="DM7" s="64">
        <f t="shared" si="21"/>
        <v>143.1</v>
      </c>
      <c r="DN7" s="64">
        <f t="shared" si="21"/>
        <v>148.5</v>
      </c>
      <c r="DO7" s="64">
        <f t="shared" si="21"/>
        <v>138.30000000000001</v>
      </c>
      <c r="DP7" s="64">
        <f t="shared" si="21"/>
        <v>385.8</v>
      </c>
      <c r="DQ7" s="64">
        <f t="shared" si="21"/>
        <v>386.1</v>
      </c>
      <c r="DR7" s="64">
        <f t="shared" si="21"/>
        <v>397.9</v>
      </c>
      <c r="DS7" s="64">
        <f t="shared" si="21"/>
        <v>400.6</v>
      </c>
      <c r="DT7" s="64">
        <f t="shared" si="21"/>
        <v>396.1</v>
      </c>
      <c r="DU7" s="61"/>
    </row>
    <row r="8" spans="1:125" s="66" customFormat="1" x14ac:dyDescent="0.15">
      <c r="A8" s="49"/>
      <c r="B8" s="67">
        <v>2017</v>
      </c>
      <c r="C8" s="67">
        <v>360007</v>
      </c>
      <c r="D8" s="67">
        <v>46</v>
      </c>
      <c r="E8" s="67">
        <v>14</v>
      </c>
      <c r="F8" s="67">
        <v>0</v>
      </c>
      <c r="G8" s="67">
        <v>1</v>
      </c>
      <c r="H8" s="67" t="s">
        <v>123</v>
      </c>
      <c r="I8" s="67" t="s">
        <v>124</v>
      </c>
      <c r="J8" s="67" t="s">
        <v>125</v>
      </c>
      <c r="K8" s="67" t="s">
        <v>126</v>
      </c>
      <c r="L8" s="67" t="s">
        <v>127</v>
      </c>
      <c r="M8" s="67" t="s">
        <v>128</v>
      </c>
      <c r="N8" s="67" t="s">
        <v>129</v>
      </c>
      <c r="O8" s="68">
        <v>92.9</v>
      </c>
      <c r="P8" s="69" t="s">
        <v>130</v>
      </c>
      <c r="Q8" s="69" t="s">
        <v>131</v>
      </c>
      <c r="R8" s="70">
        <v>45</v>
      </c>
      <c r="S8" s="69" t="s">
        <v>132</v>
      </c>
      <c r="T8" s="69" t="s">
        <v>133</v>
      </c>
      <c r="U8" s="70">
        <v>5400</v>
      </c>
      <c r="V8" s="70">
        <v>295</v>
      </c>
      <c r="W8" s="70">
        <v>300</v>
      </c>
      <c r="X8" s="69" t="s">
        <v>134</v>
      </c>
      <c r="Y8" s="71">
        <v>125.1</v>
      </c>
      <c r="Z8" s="71">
        <v>145.1</v>
      </c>
      <c r="AA8" s="71">
        <v>120.2</v>
      </c>
      <c r="AB8" s="71">
        <v>173.9</v>
      </c>
      <c r="AC8" s="71">
        <v>157.6</v>
      </c>
      <c r="AD8" s="71">
        <v>147.30000000000001</v>
      </c>
      <c r="AE8" s="71">
        <v>140.4</v>
      </c>
      <c r="AF8" s="71">
        <v>128.9</v>
      </c>
      <c r="AG8" s="71">
        <v>158.69999999999999</v>
      </c>
      <c r="AH8" s="71">
        <v>125.3</v>
      </c>
      <c r="AI8" s="68">
        <v>175.8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0</v>
      </c>
      <c r="AP8" s="71">
        <v>0</v>
      </c>
      <c r="AQ8" s="71">
        <v>0</v>
      </c>
      <c r="AR8" s="71">
        <v>0</v>
      </c>
      <c r="AS8" s="71">
        <v>0</v>
      </c>
      <c r="AT8" s="68">
        <v>0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0</v>
      </c>
      <c r="BA8" s="72">
        <v>0</v>
      </c>
      <c r="BB8" s="72">
        <v>0</v>
      </c>
      <c r="BC8" s="72">
        <v>0</v>
      </c>
      <c r="BD8" s="72">
        <v>0</v>
      </c>
      <c r="BE8" s="72">
        <v>0</v>
      </c>
      <c r="BF8" s="71">
        <v>81.900000000000006</v>
      </c>
      <c r="BG8" s="71">
        <v>92.5</v>
      </c>
      <c r="BH8" s="71">
        <v>75.599999999999994</v>
      </c>
      <c r="BI8" s="71">
        <v>97.2</v>
      </c>
      <c r="BJ8" s="71">
        <v>88.9</v>
      </c>
      <c r="BK8" s="71">
        <v>65.8</v>
      </c>
      <c r="BL8" s="71">
        <v>65.099999999999994</v>
      </c>
      <c r="BM8" s="71">
        <v>57</v>
      </c>
      <c r="BN8" s="71">
        <v>69.3</v>
      </c>
      <c r="BO8" s="71">
        <v>46.5</v>
      </c>
      <c r="BP8" s="68">
        <v>55.7</v>
      </c>
      <c r="BQ8" s="72">
        <v>58223</v>
      </c>
      <c r="BR8" s="72">
        <v>65237</v>
      </c>
      <c r="BS8" s="72">
        <v>54840</v>
      </c>
      <c r="BT8" s="73">
        <v>72296</v>
      </c>
      <c r="BU8" s="73">
        <v>62183</v>
      </c>
      <c r="BV8" s="72">
        <v>74268</v>
      </c>
      <c r="BW8" s="72">
        <v>60124</v>
      </c>
      <c r="BX8" s="72">
        <v>55932</v>
      </c>
      <c r="BY8" s="72">
        <v>66870</v>
      </c>
      <c r="BZ8" s="72">
        <v>33937</v>
      </c>
      <c r="CA8" s="70">
        <v>35545</v>
      </c>
      <c r="CB8" s="71">
        <v>67.900000000000006</v>
      </c>
      <c r="CC8" s="71">
        <v>71.900000000000006</v>
      </c>
      <c r="CD8" s="71">
        <v>74.599999999999994</v>
      </c>
      <c r="CE8" s="71">
        <v>76.8</v>
      </c>
      <c r="CF8" s="71">
        <v>78.3</v>
      </c>
      <c r="CG8" s="71">
        <v>57.3</v>
      </c>
      <c r="CH8" s="71">
        <v>60.2</v>
      </c>
      <c r="CI8" s="71">
        <v>62.4</v>
      </c>
      <c r="CJ8" s="71">
        <v>64.400000000000006</v>
      </c>
      <c r="CK8" s="71">
        <v>66</v>
      </c>
      <c r="CL8" s="68">
        <v>58.2</v>
      </c>
      <c r="CM8" s="70" t="s">
        <v>127</v>
      </c>
      <c r="CN8" s="70">
        <v>482890</v>
      </c>
      <c r="CO8" s="71">
        <v>0</v>
      </c>
      <c r="CP8" s="71">
        <v>0</v>
      </c>
      <c r="CQ8" s="71">
        <v>0</v>
      </c>
      <c r="CR8" s="71">
        <v>0</v>
      </c>
      <c r="CS8" s="71">
        <v>0</v>
      </c>
      <c r="CT8" s="71">
        <v>0</v>
      </c>
      <c r="CU8" s="71">
        <v>0</v>
      </c>
      <c r="CV8" s="71">
        <v>0</v>
      </c>
      <c r="CW8" s="71">
        <v>0</v>
      </c>
      <c r="CX8" s="71">
        <v>0</v>
      </c>
      <c r="CY8" s="68">
        <v>394.7</v>
      </c>
      <c r="CZ8" s="71">
        <v>15.4</v>
      </c>
      <c r="DA8" s="71">
        <v>0</v>
      </c>
      <c r="DB8" s="71">
        <v>0</v>
      </c>
      <c r="DC8" s="71">
        <v>0</v>
      </c>
      <c r="DD8" s="71">
        <v>0</v>
      </c>
      <c r="DE8" s="71">
        <v>7.7</v>
      </c>
      <c r="DF8" s="71">
        <v>0</v>
      </c>
      <c r="DG8" s="71">
        <v>0</v>
      </c>
      <c r="DH8" s="71">
        <v>0</v>
      </c>
      <c r="DI8" s="71">
        <v>0</v>
      </c>
      <c r="DJ8" s="68">
        <v>9.6999999999999993</v>
      </c>
      <c r="DK8" s="71">
        <v>128.1</v>
      </c>
      <c r="DL8" s="71">
        <v>129.19999999999999</v>
      </c>
      <c r="DM8" s="71">
        <v>143.1</v>
      </c>
      <c r="DN8" s="71">
        <v>148.5</v>
      </c>
      <c r="DO8" s="71">
        <v>138.30000000000001</v>
      </c>
      <c r="DP8" s="71">
        <v>385.8</v>
      </c>
      <c r="DQ8" s="71">
        <v>386.1</v>
      </c>
      <c r="DR8" s="71">
        <v>397.9</v>
      </c>
      <c r="DS8" s="71">
        <v>400.6</v>
      </c>
      <c r="DT8" s="71">
        <v>396.1</v>
      </c>
      <c r="DU8" s="68">
        <v>199.7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135</v>
      </c>
      <c r="C10" s="78" t="s">
        <v>136</v>
      </c>
      <c r="D10" s="78" t="s">
        <v>137</v>
      </c>
      <c r="E10" s="78" t="s">
        <v>138</v>
      </c>
      <c r="F10" s="78" t="s">
        <v>139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2019-01-22T09:09:16Z</cp:lastPrinted>
  <dcterms:created xsi:type="dcterms:W3CDTF">2018-12-07T10:26:47Z</dcterms:created>
  <dcterms:modified xsi:type="dcterms:W3CDTF">2019-01-28T01:46:39Z</dcterms:modified>
  <cp:category/>
</cp:coreProperties>
</file>