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HH005\thh005共有\文書管理\改革プラン\経営分析比較表調査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HM80" i="4" s="1"/>
  <c r="EK7" i="5"/>
  <c r="EJ7" i="5"/>
  <c r="GA80" i="4" s="1"/>
  <c r="EI7" i="5"/>
  <c r="EH7" i="5"/>
  <c r="EO80" i="4" s="1"/>
  <c r="EG7" i="5"/>
  <c r="EF7" i="5"/>
  <c r="GT79" i="4" s="1"/>
  <c r="EE7" i="5"/>
  <c r="ED7" i="5"/>
  <c r="FH79" i="4" s="1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LY55" i="4" s="1"/>
  <c r="DI7" i="5"/>
  <c r="DH7" i="5"/>
  <c r="KU55" i="4" s="1"/>
  <c r="DG7" i="5"/>
  <c r="DE7" i="5"/>
  <c r="IZ56" i="4" s="1"/>
  <c r="DD7" i="5"/>
  <c r="DC7" i="5"/>
  <c r="HV56" i="4" s="1"/>
  <c r="DB7" i="5"/>
  <c r="DA7" i="5"/>
  <c r="GR56" i="4" s="1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DS55" i="4" s="1"/>
  <c r="CK7" i="5"/>
  <c r="CI7" i="5"/>
  <c r="BX56" i="4" s="1"/>
  <c r="CH7" i="5"/>
  <c r="CG7" i="5"/>
  <c r="AT56" i="4" s="1"/>
  <c r="CF7" i="5"/>
  <c r="CE7" i="5"/>
  <c r="P56" i="4" s="1"/>
  <c r="CD7" i="5"/>
  <c r="CC7" i="5"/>
  <c r="CB7" i="5"/>
  <c r="CA7" i="5"/>
  <c r="BZ7" i="5"/>
  <c r="BX7" i="5"/>
  <c r="BW7" i="5"/>
  <c r="BV7" i="5"/>
  <c r="BU7" i="5"/>
  <c r="BT7" i="5"/>
  <c r="BS7" i="5"/>
  <c r="BR7" i="5"/>
  <c r="LY33" i="4" s="1"/>
  <c r="BQ7" i="5"/>
  <c r="BP7" i="5"/>
  <c r="KU33" i="4" s="1"/>
  <c r="BO7" i="5"/>
  <c r="BM7" i="5"/>
  <c r="IZ34" i="4" s="1"/>
  <c r="BL7" i="5"/>
  <c r="BK7" i="5"/>
  <c r="HV34" i="4" s="1"/>
  <c r="BJ7" i="5"/>
  <c r="BI7" i="5"/>
  <c r="GR34" i="4" s="1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DS33" i="4" s="1"/>
  <c r="AS7" i="5"/>
  <c r="AQ7" i="5"/>
  <c r="BX34" i="4" s="1"/>
  <c r="AP7" i="5"/>
  <c r="AO7" i="5"/>
  <c r="AT34" i="4" s="1"/>
  <c r="AN7" i="5"/>
  <c r="AM7" i="5"/>
  <c r="P34" i="4" s="1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Y6" i="5"/>
  <c r="X6" i="5"/>
  <c r="EG12" i="4" s="1"/>
  <c r="W6" i="5"/>
  <c r="V6" i="5"/>
  <c r="AU12" i="4" s="1"/>
  <c r="U6" i="5"/>
  <c r="T6" i="5"/>
  <c r="S6" i="5"/>
  <c r="R6" i="5"/>
  <c r="Q6" i="5"/>
  <c r="P6" i="5"/>
  <c r="N6" i="5"/>
  <c r="M6" i="5"/>
  <c r="CN8" i="4" s="1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G90" i="4"/>
  <c r="E90" i="4"/>
  <c r="C90" i="4"/>
  <c r="MH80" i="4"/>
  <c r="LO80" i="4"/>
  <c r="KV80" i="4"/>
  <c r="KC80" i="4"/>
  <c r="JJ80" i="4"/>
  <c r="GT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K56" i="4"/>
  <c r="HG56" i="4"/>
  <c r="FL56" i="4"/>
  <c r="EW56" i="4"/>
  <c r="EH56" i="4"/>
  <c r="DS56" i="4"/>
  <c r="DD56" i="4"/>
  <c r="BI56" i="4"/>
  <c r="AE56" i="4"/>
  <c r="MN55" i="4"/>
  <c r="LJ55" i="4"/>
  <c r="KF55" i="4"/>
  <c r="IZ55" i="4"/>
  <c r="IK55" i="4"/>
  <c r="HV55" i="4"/>
  <c r="HG55" i="4"/>
  <c r="GR55" i="4"/>
  <c r="FL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G34" i="4"/>
  <c r="FL34" i="4"/>
  <c r="EW34" i="4"/>
  <c r="EH34" i="4"/>
  <c r="DS34" i="4"/>
  <c r="DD34" i="4"/>
  <c r="BI34" i="4"/>
  <c r="AE34" i="4"/>
  <c r="MN33" i="4"/>
  <c r="LJ33" i="4"/>
  <c r="KF33" i="4"/>
  <c r="IZ33" i="4"/>
  <c r="IK33" i="4"/>
  <c r="HV33" i="4"/>
  <c r="HG33" i="4"/>
  <c r="GR33" i="4"/>
  <c r="FL33" i="4"/>
  <c r="EH33" i="4"/>
  <c r="DD33" i="4"/>
  <c r="BX33" i="4"/>
  <c r="BI33" i="4"/>
  <c r="AT33" i="4"/>
  <c r="AE33" i="4"/>
  <c r="P33" i="4"/>
  <c r="LP12" i="4"/>
  <c r="ID12" i="4"/>
  <c r="CN12" i="4"/>
  <c r="B12" i="4"/>
  <c r="JW10" i="4"/>
  <c r="FZ10" i="4"/>
  <c r="EG10" i="4"/>
  <c r="CN10" i="4"/>
  <c r="AU10" i="4"/>
  <c r="B10" i="4"/>
  <c r="LP8" i="4"/>
  <c r="JW8" i="4"/>
  <c r="ID8" i="4"/>
  <c r="EG8" i="4"/>
  <c r="AU8" i="4"/>
  <c r="HM78" i="4" l="1"/>
  <c r="FL54" i="4"/>
  <c r="FL32" i="4"/>
  <c r="BX54" i="4"/>
  <c r="CS78" i="4"/>
  <c r="BX32" i="4"/>
  <c r="MN32" i="4"/>
  <c r="MH78" i="4"/>
  <c r="IZ54" i="4"/>
  <c r="IZ32" i="4"/>
  <c r="MN54" i="4"/>
  <c r="C11" i="5"/>
  <c r="D11" i="5"/>
  <c r="E11" i="5"/>
  <c r="B11" i="5"/>
  <c r="AN78" i="4" l="1"/>
  <c r="AE54" i="4"/>
  <c r="AE32" i="4"/>
  <c r="KU54" i="4"/>
  <c r="KC78" i="4"/>
  <c r="KU32" i="4"/>
  <c r="HG32" i="4"/>
  <c r="HG54" i="4"/>
  <c r="FH78" i="4"/>
  <c r="DS54" i="4"/>
  <c r="DS32" i="4"/>
  <c r="EO78" i="4"/>
  <c r="DD54" i="4"/>
  <c r="DD32" i="4"/>
  <c r="U78" i="4"/>
  <c r="P32" i="4"/>
  <c r="KF54" i="4"/>
  <c r="P54" i="4"/>
  <c r="JJ78" i="4"/>
  <c r="GR54" i="4"/>
  <c r="GR32" i="4"/>
  <c r="KF32" i="4"/>
  <c r="LO78" i="4"/>
  <c r="IK54" i="4"/>
  <c r="IK32" i="4"/>
  <c r="GT78" i="4"/>
  <c r="EW54" i="4"/>
  <c r="EW32" i="4"/>
  <c r="BZ78" i="4"/>
  <c r="BI54" i="4"/>
  <c r="BI32" i="4"/>
  <c r="LY54" i="4"/>
  <c r="LY32" i="4"/>
  <c r="LJ54" i="4"/>
  <c r="LJ32" i="4"/>
  <c r="KV78" i="4"/>
  <c r="HV32" i="4"/>
  <c r="HV54" i="4"/>
  <c r="GA78" i="4"/>
  <c r="EH32" i="4"/>
  <c r="BG78" i="4"/>
  <c r="AT54" i="4"/>
  <c r="AT32" i="4"/>
  <c r="EH54" i="4"/>
</calcChain>
</file>

<file path=xl/sharedStrings.xml><?xml version="1.0" encoding="utf-8"?>
<sst xmlns="http://schemas.openxmlformats.org/spreadsheetml/2006/main" count="291" uniqueCount="149">
  <si>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</si>
  <si>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</si>
  <si>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</si>
  <si>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</si>
  <si>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</si>
  <si>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</si>
  <si>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</si>
  <si>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</si>
  <si>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</si>
  <si>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</si>
  <si>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</si>
  <si>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</si>
  <si>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</si>
  <si>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</si>
  <si>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</si>
  <si>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</si>
  <si>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</si>
  <si>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</si>
  <si>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</si>
  <si>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</si>
  <si>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</si>
  <si>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</si>
  <si>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</si>
  <si>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</si>
  <si>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</si>
  <si>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</si>
  <si>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</si>
  <si>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</si>
  <si>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</si>
  <si>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</si>
  <si>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</si>
  <si>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</si>
  <si>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</si>
  <si>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</si>
  <si>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</si>
  <si>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</si>
  <si>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</si>
  <si>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</si>
  <si>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</si>
  <si>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</si>
  <si>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</si>
  <si>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</si>
  <si>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</si>
  <si>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</si>
  <si>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</si>
  <si>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</si>
  <si>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</si>
  <si>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</si>
  <si>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</si>
  <si>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</si>
  <si>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</si>
  <si>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</si>
  <si>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</si>
  <si>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</si>
  <si>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</si>
  <si>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</si>
  <si>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</si>
  <si>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</si>
  <si>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</si>
  <si>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</si>
  <si>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</si>
  <si>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</si>
  <si>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</si>
  <si>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</si>
  <si>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</si>
  <si>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</si>
  <si>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</si>
  <si>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</si>
  <si>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</si>
  <si>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</si>
  <si>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</si>
  <si>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</si>
  <si>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</si>
  <si>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</si>
  <si>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</si>
  <si>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</si>
  <si>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</si>
  <si>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</si>
  <si>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</si>
  <si>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</si>
  <si>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</si>
  <si>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</si>
  <si>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</si>
  <si>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</si>
  <si>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</si>
  <si>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</si>
  <si>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</si>
  <si>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</si>
  <si>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</si>
  <si>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</si>
  <si>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</si>
  <si>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</si>
  <si>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</si>
  <si>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</si>
  <si>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</si>
  <si>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</si>
  <si>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</si>
  <si>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</si>
  <si>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</si>
  <si>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</si>
  <si>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</si>
  <si>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</si>
  <si>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</si>
  <si>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</si>
  <si>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</si>
  <si>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</si>
  <si>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</si>
  <si>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</si>
  <si>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</si>
  <si>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</si>
  <si>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</si>
  <si>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</si>
  <si>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</si>
  <si>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</si>
  <si>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</si>
  <si>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</si>
  <si>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</si>
  <si>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</si>
  <si>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</si>
  <si>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</si>
  <si>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</si>
  <si>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</si>
  <si>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</si>
  <si>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徳島県</t>
  </si>
  <si>
    <t>つるぎ町</t>
  </si>
  <si>
    <t>つるぎ町立半田病院</t>
  </si>
  <si>
    <t>条例全部</t>
  </si>
  <si>
    <t>病院事業</t>
  </si>
  <si>
    <t>一般病院</t>
  </si>
  <si>
    <t>100床以上～200床未満</t>
  </si>
  <si>
    <t>直営</t>
  </si>
  <si>
    <t>対象</t>
  </si>
  <si>
    <t>ド 透</t>
  </si>
  <si>
    <t>救 臨 へ 災 輪</t>
  </si>
  <si>
    <t>第２種該当</t>
  </si>
  <si>
    <t>１０：１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</si>
  <si>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</si>
  <si>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</si>
  <si>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</si>
  <si>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</si>
  <si>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</si>
  <si>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</si>
  <si>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</si>
  <si>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</si>
  <si>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　民間企業出身　学術・研究機関出身</t>
    <rPh sb="0" eb="3">
      <t>ジチタイ</t>
    </rPh>
    <rPh sb="3" eb="5">
      <t>ショクイン</t>
    </rPh>
    <rPh sb="6" eb="8">
      <t>ミンカン</t>
    </rPh>
    <rPh sb="8" eb="10">
      <t>キギョウ</t>
    </rPh>
    <rPh sb="10" eb="12">
      <t>シュッシン</t>
    </rPh>
    <rPh sb="13" eb="15">
      <t>ガクジュツ</t>
    </rPh>
    <rPh sb="16" eb="18">
      <t>ケンキュウ</t>
    </rPh>
    <rPh sb="18" eb="20">
      <t>キカン</t>
    </rPh>
    <rPh sb="20" eb="22">
      <t>シュッシン</t>
    </rPh>
    <phoneticPr fontId="5"/>
  </si>
  <si>
    <t>西部医療圏における5疾病(がん、脳卒中、急性心筋梗塞、糖尿病、精神疾患)、5事業(救急医療、災害医療、へき地医療、周産期医療、小児医療)を担っている。特に、産科医療・小児医療・透析医療においては、当該地域において拠点となる医療機能である。</t>
    <rPh sb="0" eb="2">
      <t>セイブ</t>
    </rPh>
    <rPh sb="2" eb="5">
      <t>イリョウケン</t>
    </rPh>
    <rPh sb="10" eb="12">
      <t>シッペイ</t>
    </rPh>
    <rPh sb="16" eb="19">
      <t>ノウソッチュウ</t>
    </rPh>
    <rPh sb="20" eb="22">
      <t>キュウセイ</t>
    </rPh>
    <rPh sb="22" eb="24">
      <t>シンキン</t>
    </rPh>
    <rPh sb="24" eb="26">
      <t>コウソク</t>
    </rPh>
    <rPh sb="27" eb="30">
      <t>トウニョウビョウ</t>
    </rPh>
    <rPh sb="31" eb="33">
      <t>セイシン</t>
    </rPh>
    <rPh sb="33" eb="35">
      <t>シッカン</t>
    </rPh>
    <rPh sb="38" eb="40">
      <t>ジギョウ</t>
    </rPh>
    <rPh sb="41" eb="43">
      <t>キュウキュウ</t>
    </rPh>
    <rPh sb="43" eb="45">
      <t>イリョウ</t>
    </rPh>
    <rPh sb="46" eb="48">
      <t>サイガイ</t>
    </rPh>
    <rPh sb="48" eb="50">
      <t>イリョウ</t>
    </rPh>
    <rPh sb="53" eb="54">
      <t>チ</t>
    </rPh>
    <rPh sb="54" eb="56">
      <t>イリョウ</t>
    </rPh>
    <rPh sb="57" eb="60">
      <t>シュウサンキ</t>
    </rPh>
    <rPh sb="60" eb="62">
      <t>イリョウ</t>
    </rPh>
    <rPh sb="63" eb="65">
      <t>ショウニ</t>
    </rPh>
    <rPh sb="65" eb="67">
      <t>イリョウ</t>
    </rPh>
    <rPh sb="69" eb="70">
      <t>ニナ</t>
    </rPh>
    <rPh sb="75" eb="76">
      <t>トク</t>
    </rPh>
    <rPh sb="78" eb="80">
      <t>サンカ</t>
    </rPh>
    <rPh sb="80" eb="82">
      <t>イリョウ</t>
    </rPh>
    <rPh sb="83" eb="85">
      <t>ショウニ</t>
    </rPh>
    <rPh sb="85" eb="87">
      <t>イリョウ</t>
    </rPh>
    <rPh sb="88" eb="90">
      <t>トウセキ</t>
    </rPh>
    <rPh sb="90" eb="92">
      <t>イリョウ</t>
    </rPh>
    <rPh sb="98" eb="100">
      <t>トウガイ</t>
    </rPh>
    <rPh sb="100" eb="102">
      <t>チイキ</t>
    </rPh>
    <rPh sb="106" eb="108">
      <t>キョテン</t>
    </rPh>
    <rPh sb="111" eb="113">
      <t>イリョウ</t>
    </rPh>
    <rPh sb="113" eb="115">
      <t>キノウ</t>
    </rPh>
    <phoneticPr fontId="5"/>
  </si>
  <si>
    <t>①経常収支比率：一般会計からの操出金は、全て基準内により対応しており、比率は100％を達成していることから、健全経営は保たれている。
②医療収支比率：H28の繰入基準改正により医業損失へ転じることとなったが、従来基準に当てはめて考えると100％を達成していることからも、医業活動による経営状況は決して悪くないと考えている。
④病床利用率：H24は、病棟立替工事により患者受入に制限が発生したことから70％を下回ることとなったが、工事完了後は75％を下回ることなく、また、120床全て急性期による稼働であり、病診・病病連携、そして病床管理が効率よく稼働していると分析する。
⑤入院患者収益：平均在院日数が若干増加していることにより、1人当たり収益も減少傾向であるが、急性期を維持する上では、まだ十分な余力があることからも、健全経営は保たれていると考える。
⑥外来患者収益：近年の透析患者の増加により、1人当たりの収益も増加傾向にある。
⑦給与比率：経常収支比率において、100％を維持していることから、適正人員と考えている。
⑧材料比率：購入、消耗、備蓄の観点から、適切に管理使用できていると考える。</t>
    <rPh sb="1" eb="3">
      <t>ケイジョウ</t>
    </rPh>
    <rPh sb="3" eb="5">
      <t>シュウシ</t>
    </rPh>
    <rPh sb="5" eb="7">
      <t>ヒリツ</t>
    </rPh>
    <rPh sb="8" eb="10">
      <t>イッパン</t>
    </rPh>
    <rPh sb="10" eb="12">
      <t>カイケイ</t>
    </rPh>
    <rPh sb="15" eb="17">
      <t>クリダシ</t>
    </rPh>
    <rPh sb="17" eb="18">
      <t>キン</t>
    </rPh>
    <rPh sb="20" eb="21">
      <t>スベ</t>
    </rPh>
    <rPh sb="22" eb="25">
      <t>キジュンナイ</t>
    </rPh>
    <rPh sb="28" eb="30">
      <t>タイオウ</t>
    </rPh>
    <rPh sb="35" eb="37">
      <t>ヒリツ</t>
    </rPh>
    <rPh sb="43" eb="45">
      <t>タッセイ</t>
    </rPh>
    <rPh sb="54" eb="56">
      <t>ケンゼン</t>
    </rPh>
    <rPh sb="56" eb="58">
      <t>ケイエイ</t>
    </rPh>
    <rPh sb="59" eb="60">
      <t>タモ</t>
    </rPh>
    <rPh sb="68" eb="70">
      <t>イリョウ</t>
    </rPh>
    <rPh sb="70" eb="72">
      <t>シュウシ</t>
    </rPh>
    <rPh sb="72" eb="74">
      <t>ヒリツ</t>
    </rPh>
    <rPh sb="79" eb="81">
      <t>クリイレ</t>
    </rPh>
    <rPh sb="81" eb="83">
      <t>キジュン</t>
    </rPh>
    <rPh sb="83" eb="85">
      <t>カイセイ</t>
    </rPh>
    <rPh sb="88" eb="90">
      <t>イギョウ</t>
    </rPh>
    <rPh sb="90" eb="92">
      <t>ソンシツ</t>
    </rPh>
    <rPh sb="93" eb="94">
      <t>テン</t>
    </rPh>
    <rPh sb="104" eb="106">
      <t>ジュウライ</t>
    </rPh>
    <rPh sb="106" eb="108">
      <t>キジュン</t>
    </rPh>
    <rPh sb="109" eb="110">
      <t>ア</t>
    </rPh>
    <rPh sb="114" eb="115">
      <t>カンガ</t>
    </rPh>
    <rPh sb="123" eb="125">
      <t>タッセイ</t>
    </rPh>
    <rPh sb="135" eb="137">
      <t>イギョウ</t>
    </rPh>
    <rPh sb="137" eb="139">
      <t>カツドウ</t>
    </rPh>
    <rPh sb="142" eb="144">
      <t>ケイエイ</t>
    </rPh>
    <rPh sb="144" eb="146">
      <t>ジョウキョウ</t>
    </rPh>
    <rPh sb="147" eb="148">
      <t>ケッ</t>
    </rPh>
    <rPh sb="150" eb="151">
      <t>ワル</t>
    </rPh>
    <rPh sb="155" eb="156">
      <t>カンガ</t>
    </rPh>
    <rPh sb="163" eb="165">
      <t>ビョウショウ</t>
    </rPh>
    <rPh sb="165" eb="168">
      <t>リヨウリツ</t>
    </rPh>
    <rPh sb="174" eb="176">
      <t>ビョウトウ</t>
    </rPh>
    <rPh sb="176" eb="178">
      <t>タテカエ</t>
    </rPh>
    <rPh sb="178" eb="180">
      <t>コウジ</t>
    </rPh>
    <rPh sb="183" eb="185">
      <t>カンジャ</t>
    </rPh>
    <rPh sb="185" eb="187">
      <t>ウケイレ</t>
    </rPh>
    <rPh sb="188" eb="190">
      <t>セイゲン</t>
    </rPh>
    <rPh sb="191" eb="193">
      <t>ハッセイ</t>
    </rPh>
    <rPh sb="203" eb="205">
      <t>シタマワ</t>
    </rPh>
    <rPh sb="214" eb="216">
      <t>コウジ</t>
    </rPh>
    <rPh sb="216" eb="219">
      <t>カンリョウゴ</t>
    </rPh>
    <rPh sb="224" eb="226">
      <t>シタマワ</t>
    </rPh>
    <rPh sb="238" eb="239">
      <t>ショウ</t>
    </rPh>
    <rPh sb="239" eb="240">
      <t>スベ</t>
    </rPh>
    <rPh sb="241" eb="244">
      <t>キュウセイキ</t>
    </rPh>
    <rPh sb="247" eb="249">
      <t>カドウ</t>
    </rPh>
    <rPh sb="253" eb="255">
      <t>ビョウシン</t>
    </rPh>
    <rPh sb="256" eb="257">
      <t>ビョウ</t>
    </rPh>
    <rPh sb="257" eb="258">
      <t>ビョウ</t>
    </rPh>
    <rPh sb="258" eb="260">
      <t>レンケイ</t>
    </rPh>
    <rPh sb="264" eb="266">
      <t>ビョウショウ</t>
    </rPh>
    <rPh sb="266" eb="268">
      <t>カンリ</t>
    </rPh>
    <rPh sb="269" eb="271">
      <t>コウリツ</t>
    </rPh>
    <rPh sb="273" eb="275">
      <t>カドウ</t>
    </rPh>
    <rPh sb="280" eb="282">
      <t>ブンセキ</t>
    </rPh>
    <rPh sb="287" eb="289">
      <t>ニュウイン</t>
    </rPh>
    <rPh sb="289" eb="291">
      <t>カンジャ</t>
    </rPh>
    <rPh sb="291" eb="293">
      <t>シュウエキ</t>
    </rPh>
    <rPh sb="294" eb="296">
      <t>ヘイキン</t>
    </rPh>
    <rPh sb="296" eb="298">
      <t>ザイイン</t>
    </rPh>
    <rPh sb="298" eb="300">
      <t>ニッスウ</t>
    </rPh>
    <rPh sb="301" eb="303">
      <t>ジャッカン</t>
    </rPh>
    <rPh sb="303" eb="305">
      <t>ゾウカ</t>
    </rPh>
    <rPh sb="316" eb="317">
      <t>ニン</t>
    </rPh>
    <rPh sb="317" eb="318">
      <t>ア</t>
    </rPh>
    <rPh sb="320" eb="322">
      <t>シュウエキ</t>
    </rPh>
    <rPh sb="323" eb="325">
      <t>ゲンショウ</t>
    </rPh>
    <rPh sb="325" eb="327">
      <t>ケイコウ</t>
    </rPh>
    <rPh sb="332" eb="335">
      <t>キュウセイキ</t>
    </rPh>
    <rPh sb="336" eb="338">
      <t>イジ</t>
    </rPh>
    <rPh sb="340" eb="341">
      <t>ウエ</t>
    </rPh>
    <rPh sb="346" eb="348">
      <t>ジュウブン</t>
    </rPh>
    <rPh sb="349" eb="351">
      <t>ヨリョク</t>
    </rPh>
    <rPh sb="360" eb="362">
      <t>ケンゼン</t>
    </rPh>
    <rPh sb="362" eb="364">
      <t>ケイエイ</t>
    </rPh>
    <rPh sb="365" eb="366">
      <t>タモ</t>
    </rPh>
    <rPh sb="372" eb="373">
      <t>カンガ</t>
    </rPh>
    <rPh sb="378" eb="380">
      <t>ガイライ</t>
    </rPh>
    <rPh sb="380" eb="382">
      <t>カンジャ</t>
    </rPh>
    <rPh sb="382" eb="384">
      <t>シュウエキ</t>
    </rPh>
    <rPh sb="385" eb="387">
      <t>キンネン</t>
    </rPh>
    <rPh sb="388" eb="390">
      <t>トウセキ</t>
    </rPh>
    <rPh sb="390" eb="392">
      <t>カンジャ</t>
    </rPh>
    <rPh sb="393" eb="395">
      <t>ゾウカ</t>
    </rPh>
    <rPh sb="400" eb="401">
      <t>ニン</t>
    </rPh>
    <rPh sb="401" eb="402">
      <t>ア</t>
    </rPh>
    <rPh sb="405" eb="407">
      <t>シュウエキ</t>
    </rPh>
    <rPh sb="408" eb="410">
      <t>ゾウカ</t>
    </rPh>
    <rPh sb="410" eb="412">
      <t>ケイコウ</t>
    </rPh>
    <rPh sb="418" eb="420">
      <t>キュウヨ</t>
    </rPh>
    <rPh sb="420" eb="422">
      <t>ヒリツ</t>
    </rPh>
    <rPh sb="423" eb="425">
      <t>ケイジョウ</t>
    </rPh>
    <rPh sb="425" eb="427">
      <t>シュウシ</t>
    </rPh>
    <rPh sb="427" eb="429">
      <t>ヒリツ</t>
    </rPh>
    <rPh sb="439" eb="441">
      <t>イジ</t>
    </rPh>
    <rPh sb="450" eb="452">
      <t>テキセイ</t>
    </rPh>
    <rPh sb="452" eb="454">
      <t>ジンイン</t>
    </rPh>
    <rPh sb="455" eb="456">
      <t>カンガ</t>
    </rPh>
    <rPh sb="463" eb="465">
      <t>ザイリョウ</t>
    </rPh>
    <rPh sb="465" eb="467">
      <t>ヒリツ</t>
    </rPh>
    <rPh sb="468" eb="470">
      <t>コウニュウ</t>
    </rPh>
    <rPh sb="471" eb="473">
      <t>ショウモウ</t>
    </rPh>
    <rPh sb="474" eb="476">
      <t>ビチク</t>
    </rPh>
    <rPh sb="477" eb="479">
      <t>カンテン</t>
    </rPh>
    <rPh sb="482" eb="484">
      <t>テキセツ</t>
    </rPh>
    <rPh sb="485" eb="487">
      <t>カンリ</t>
    </rPh>
    <rPh sb="487" eb="489">
      <t>シヨウ</t>
    </rPh>
    <rPh sb="495" eb="496">
      <t>カンガ</t>
    </rPh>
    <phoneticPr fontId="5"/>
  </si>
  <si>
    <t>自治体病院として政策医療を含む医業活動に取り組みながら、黒字病院として経営を継続している。これは、当該地域において、当院が果たすべき役割を十分に発揮した成果と分析する。今後、新公立病院改革プランで定めた施策を遂行しながら、公立病院としての在り方、そして経済性のバランスを維持しながら、永年に渡り、地域と共に在り続けられる病院経営に取り組んで行く。</t>
    <rPh sb="0" eb="3">
      <t>ジチタイ</t>
    </rPh>
    <rPh sb="3" eb="5">
      <t>ビョウイン</t>
    </rPh>
    <rPh sb="8" eb="10">
      <t>セイサク</t>
    </rPh>
    <rPh sb="10" eb="12">
      <t>イリョウ</t>
    </rPh>
    <rPh sb="13" eb="14">
      <t>フク</t>
    </rPh>
    <rPh sb="15" eb="17">
      <t>イギョウ</t>
    </rPh>
    <rPh sb="17" eb="19">
      <t>カツドウ</t>
    </rPh>
    <rPh sb="20" eb="21">
      <t>ト</t>
    </rPh>
    <rPh sb="22" eb="23">
      <t>ク</t>
    </rPh>
    <rPh sb="28" eb="30">
      <t>クロジ</t>
    </rPh>
    <rPh sb="30" eb="32">
      <t>ビョウイン</t>
    </rPh>
    <rPh sb="35" eb="37">
      <t>ケイエイ</t>
    </rPh>
    <rPh sb="38" eb="40">
      <t>ケイゾク</t>
    </rPh>
    <rPh sb="49" eb="51">
      <t>トウガイ</t>
    </rPh>
    <rPh sb="51" eb="53">
      <t>チイキ</t>
    </rPh>
    <rPh sb="58" eb="60">
      <t>トウイン</t>
    </rPh>
    <rPh sb="61" eb="62">
      <t>ハ</t>
    </rPh>
    <rPh sb="66" eb="68">
      <t>ヤクワリ</t>
    </rPh>
    <rPh sb="69" eb="71">
      <t>ジュウブン</t>
    </rPh>
    <rPh sb="72" eb="74">
      <t>ハッキ</t>
    </rPh>
    <rPh sb="76" eb="78">
      <t>セイカ</t>
    </rPh>
    <rPh sb="79" eb="81">
      <t>ブンセキ</t>
    </rPh>
    <rPh sb="84" eb="86">
      <t>コンゴ</t>
    </rPh>
    <rPh sb="87" eb="88">
      <t>シン</t>
    </rPh>
    <rPh sb="88" eb="90">
      <t>コウリツ</t>
    </rPh>
    <rPh sb="90" eb="92">
      <t>ビョウイン</t>
    </rPh>
    <rPh sb="92" eb="94">
      <t>カイカク</t>
    </rPh>
    <rPh sb="98" eb="99">
      <t>サダ</t>
    </rPh>
    <rPh sb="101" eb="103">
      <t>セサク</t>
    </rPh>
    <rPh sb="104" eb="106">
      <t>スイコウ</t>
    </rPh>
    <rPh sb="111" eb="113">
      <t>コウリツ</t>
    </rPh>
    <rPh sb="113" eb="115">
      <t>ビョウイン</t>
    </rPh>
    <rPh sb="119" eb="120">
      <t>ア</t>
    </rPh>
    <rPh sb="121" eb="122">
      <t>カタ</t>
    </rPh>
    <rPh sb="126" eb="129">
      <t>ケイザイセイ</t>
    </rPh>
    <rPh sb="135" eb="137">
      <t>イジ</t>
    </rPh>
    <rPh sb="142" eb="144">
      <t>ナガネン</t>
    </rPh>
    <rPh sb="145" eb="146">
      <t>ワタ</t>
    </rPh>
    <rPh sb="148" eb="150">
      <t>チイキ</t>
    </rPh>
    <rPh sb="151" eb="152">
      <t>トモ</t>
    </rPh>
    <rPh sb="153" eb="154">
      <t>ア</t>
    </rPh>
    <rPh sb="155" eb="156">
      <t>ツヅ</t>
    </rPh>
    <rPh sb="160" eb="162">
      <t>ビョウイン</t>
    </rPh>
    <rPh sb="162" eb="164">
      <t>ケイエイ</t>
    </rPh>
    <rPh sb="165" eb="166">
      <t>ト</t>
    </rPh>
    <rPh sb="167" eb="168">
      <t>ク</t>
    </rPh>
    <rPh sb="170" eb="171">
      <t>イ</t>
    </rPh>
    <phoneticPr fontId="5"/>
  </si>
  <si>
    <t>①有形固定資産減価償却率：施設全体としては、耐震化工事による病棟を建て替えた事が大きく影響し、年数も経過していないので、平均に比べ老朽化は進んでいない。
②機械備品減価償却率：機械備品については、耐用年数が短いものが多く、平均より数値が高くなってきている。
③1床当たり有形固定資産：従来の病床数134床から14床削減した120床運用となったことに加え、耐震化工事による固定資産の増加により、建設投資の状況としては高くなっている。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3" eb="15">
      <t>シセツ</t>
    </rPh>
    <rPh sb="15" eb="17">
      <t>ゼンタイ</t>
    </rPh>
    <rPh sb="22" eb="25">
      <t>タイシンカ</t>
    </rPh>
    <rPh sb="25" eb="27">
      <t>コウジ</t>
    </rPh>
    <rPh sb="30" eb="32">
      <t>ビョウトウ</t>
    </rPh>
    <rPh sb="33" eb="34">
      <t>タ</t>
    </rPh>
    <rPh sb="35" eb="36">
      <t>カ</t>
    </rPh>
    <rPh sb="38" eb="39">
      <t>コト</t>
    </rPh>
    <rPh sb="40" eb="41">
      <t>オオ</t>
    </rPh>
    <rPh sb="43" eb="45">
      <t>エイキョウ</t>
    </rPh>
    <rPh sb="47" eb="49">
      <t>ネンスウ</t>
    </rPh>
    <rPh sb="50" eb="52">
      <t>ケイカ</t>
    </rPh>
    <rPh sb="60" eb="62">
      <t>ヘイキン</t>
    </rPh>
    <rPh sb="63" eb="64">
      <t>クラ</t>
    </rPh>
    <rPh sb="65" eb="68">
      <t>ロウキュウカ</t>
    </rPh>
    <rPh sb="69" eb="70">
      <t>スス</t>
    </rPh>
    <rPh sb="78" eb="80">
      <t>キカイ</t>
    </rPh>
    <rPh sb="80" eb="82">
      <t>ビヒン</t>
    </rPh>
    <rPh sb="82" eb="84">
      <t>ゲンカ</t>
    </rPh>
    <rPh sb="84" eb="87">
      <t>ショウキャクリツ</t>
    </rPh>
    <rPh sb="131" eb="132">
      <t>ショウ</t>
    </rPh>
    <rPh sb="132" eb="133">
      <t>ア</t>
    </rPh>
    <rPh sb="135" eb="137">
      <t>ユウケイ</t>
    </rPh>
    <rPh sb="137" eb="141">
      <t>コテイシサン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</si>
</sst>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15" fillId="0" borderId="8" xfId="1" applyFont="1" applyBorder="1" applyAlignment="1" applyProtection="1">
      <alignment horizontal="left" vertical="top" wrapText="1"/>
      <protection locked="0"/>
    </xf>
    <xf numFmtId="0" fontId="15" fillId="0" borderId="0" xfId="1" applyFont="1" applyBorder="1" applyAlignment="1" applyProtection="1">
      <alignment horizontal="left" vertical="top" wrapText="1"/>
      <protection locked="0"/>
    </xf>
    <xf numFmtId="0" fontId="15" fillId="0" borderId="9" xfId="1" applyFont="1" applyBorder="1" applyAlignment="1" applyProtection="1">
      <alignment horizontal="left" vertical="top" wrapText="1"/>
      <protection locked="0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1" xfId="1" applyFont="1" applyBorder="1" applyAlignment="1" applyProtection="1">
      <alignment horizontal="left" vertical="top" wrapText="1"/>
      <protection locked="0"/>
    </xf>
    <xf numFmtId="0" fontId="15" fillId="0" borderId="11" xfId="1" applyFont="1" applyBorder="1" applyAlignment="1" applyProtection="1">
      <alignment horizontal="left" vertical="top" wrapTex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79.3</c:v>
                </c:pt>
                <c:pt idx="2">
                  <c:v>78.400000000000006</c:v>
                </c:pt>
                <c:pt idx="3">
                  <c:v>77.400000000000006</c:v>
                </c:pt>
                <c:pt idx="4">
                  <c:v>83.9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764664"/>
        <c:axId val="24776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64664"/>
        <c:axId val="247765048"/>
      </c:lineChart>
      <c:dateAx>
        <c:axId val="247764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765048"/>
        <c:crosses val="autoZero"/>
        <c:auto val="1"/>
        <c:lblOffset val="100"/>
        <c:baseTimeUnit val="years"/>
      </c:dateAx>
      <c:valAx>
        <c:axId val="24776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7764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10895</c:v>
                </c:pt>
                <c:pt idx="1">
                  <c:v>11105</c:v>
                </c:pt>
                <c:pt idx="2">
                  <c:v>11654</c:v>
                </c:pt>
                <c:pt idx="3">
                  <c:v>11767</c:v>
                </c:pt>
                <c:pt idx="4">
                  <c:v>12003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37000"/>
        <c:axId val="9133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37000"/>
        <c:axId val="91335824"/>
      </c:lineChart>
      <c:dateAx>
        <c:axId val="91337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35824"/>
        <c:crosses val="autoZero"/>
        <c:auto val="1"/>
        <c:lblOffset val="100"/>
        <c:baseTimeUnit val="years"/>
      </c:dateAx>
      <c:valAx>
        <c:axId val="9133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1337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38210</c:v>
                </c:pt>
                <c:pt idx="1">
                  <c:v>37193</c:v>
                </c:pt>
                <c:pt idx="2">
                  <c:v>37261</c:v>
                </c:pt>
                <c:pt idx="3">
                  <c:v>36405</c:v>
                </c:pt>
                <c:pt idx="4">
                  <c:v>35971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119608"/>
        <c:axId val="2481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119608"/>
        <c:axId val="248120000"/>
      </c:lineChart>
      <c:dateAx>
        <c:axId val="24811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120000"/>
        <c:crosses val="autoZero"/>
        <c:auto val="1"/>
        <c:lblOffset val="100"/>
        <c:baseTimeUnit val="years"/>
      </c:dateAx>
      <c:valAx>
        <c:axId val="2481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8119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18.399999999999999</c:v>
                </c:pt>
                <c:pt idx="1">
                  <c:v>16.899999999999999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063536"/>
        <c:axId val="24783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063536"/>
        <c:axId val="247839664"/>
      </c:lineChart>
      <c:dateAx>
        <c:axId val="24806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839664"/>
        <c:crosses val="autoZero"/>
        <c:auto val="1"/>
        <c:lblOffset val="100"/>
        <c:baseTimeUnit val="years"/>
      </c:dateAx>
      <c:valAx>
        <c:axId val="24783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063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102.5</c:v>
                </c:pt>
                <c:pt idx="2">
                  <c:v>101.6</c:v>
                </c:pt>
                <c:pt idx="3">
                  <c:v>100.5</c:v>
                </c:pt>
                <c:pt idx="4">
                  <c:v>99.5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01720"/>
        <c:axId val="24790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01720"/>
        <c:axId val="247902104"/>
      </c:lineChart>
      <c:dateAx>
        <c:axId val="24790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02104"/>
        <c:crosses val="autoZero"/>
        <c:auto val="1"/>
        <c:lblOffset val="100"/>
        <c:baseTimeUnit val="years"/>
      </c:dateAx>
      <c:valAx>
        <c:axId val="24790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7901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101.9</c:v>
                </c:pt>
                <c:pt idx="1">
                  <c:v>101.5</c:v>
                </c:pt>
                <c:pt idx="2">
                  <c:v>101.8</c:v>
                </c:pt>
                <c:pt idx="3">
                  <c:v>100.5</c:v>
                </c:pt>
                <c:pt idx="4">
                  <c:v>100.8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410064"/>
        <c:axId val="24841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10064"/>
        <c:axId val="248410448"/>
      </c:lineChart>
      <c:dateAx>
        <c:axId val="24841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410448"/>
        <c:crosses val="autoZero"/>
        <c:auto val="1"/>
        <c:lblOffset val="100"/>
        <c:baseTimeUnit val="years"/>
      </c:dateAx>
      <c:valAx>
        <c:axId val="24841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841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25.1</c:v>
                </c:pt>
                <c:pt idx="1">
                  <c:v>25.7</c:v>
                </c:pt>
                <c:pt idx="2">
                  <c:v>30.4</c:v>
                </c:pt>
                <c:pt idx="3">
                  <c:v>33.299999999999997</c:v>
                </c:pt>
                <c:pt idx="4">
                  <c:v>35.9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517656"/>
        <c:axId val="24851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17656"/>
        <c:axId val="248518040"/>
      </c:lineChart>
      <c:dateAx>
        <c:axId val="248517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518040"/>
        <c:crosses val="autoZero"/>
        <c:auto val="1"/>
        <c:lblOffset val="100"/>
        <c:baseTimeUnit val="years"/>
      </c:dateAx>
      <c:valAx>
        <c:axId val="24851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517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49.4</c:v>
                </c:pt>
                <c:pt idx="1">
                  <c:v>46.6</c:v>
                </c:pt>
                <c:pt idx="2">
                  <c:v>62.6</c:v>
                </c:pt>
                <c:pt idx="3">
                  <c:v>67.099999999999994</c:v>
                </c:pt>
                <c:pt idx="4">
                  <c:v>72.2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486104"/>
        <c:axId val="24839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86104"/>
        <c:axId val="248392112"/>
      </c:lineChart>
      <c:dateAx>
        <c:axId val="24848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392112"/>
        <c:crosses val="autoZero"/>
        <c:auto val="1"/>
        <c:lblOffset val="100"/>
        <c:baseTimeUnit val="years"/>
      </c:dateAx>
      <c:valAx>
        <c:axId val="24839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486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41506209</c:v>
                </c:pt>
                <c:pt idx="1">
                  <c:v>46204775</c:v>
                </c:pt>
                <c:pt idx="2">
                  <c:v>47726183</c:v>
                </c:pt>
                <c:pt idx="3">
                  <c:v>48261417</c:v>
                </c:pt>
                <c:pt idx="4">
                  <c:v>48863525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91720"/>
        <c:axId val="248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91720"/>
        <c:axId val="248392896"/>
      </c:lineChart>
      <c:dateAx>
        <c:axId val="24839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392896"/>
        <c:crosses val="autoZero"/>
        <c:auto val="1"/>
        <c:lblOffset val="100"/>
        <c:baseTimeUnit val="years"/>
      </c:dateAx>
      <c:valAx>
        <c:axId val="248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8391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17.5</c:v>
                </c:pt>
                <c:pt idx="2">
                  <c:v>16.100000000000001</c:v>
                </c:pt>
                <c:pt idx="3">
                  <c:v>15.8</c:v>
                </c:pt>
                <c:pt idx="4">
                  <c:v>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93680"/>
        <c:axId val="24839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93680"/>
        <c:axId val="248394072"/>
      </c:lineChart>
      <c:dateAx>
        <c:axId val="24839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394072"/>
        <c:crosses val="autoZero"/>
        <c:auto val="1"/>
        <c:lblOffset val="100"/>
        <c:baseTimeUnit val="years"/>
      </c:dateAx>
      <c:valAx>
        <c:axId val="24839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393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</c:v>
                </c:pt>
                <c:pt idx="1">
                  <c:v>58.2</c:v>
                </c:pt>
                <c:pt idx="2">
                  <c:v>55</c:v>
                </c:pt>
                <c:pt idx="3">
                  <c:v>55.5</c:v>
                </c:pt>
                <c:pt idx="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94856"/>
        <c:axId val="24839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94856"/>
        <c:axId val="248395248"/>
      </c:lineChart>
      <c:dateAx>
        <c:axId val="24839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395248"/>
        <c:crosses val="autoZero"/>
        <c:auto val="1"/>
        <c:lblOffset val="100"/>
        <c:baseTimeUnit val="years"/>
      </c:dateAx>
      <c:valAx>
        <c:axId val="24839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394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U31" zoomScaleNormal="100" zoomScaleSheetLayoutView="70" workbookViewId="0">
      <selection activeCell="NJ49" sqref="NJ49:NX6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  <c r="NS2" s="141"/>
      <c r="NT2" s="141"/>
      <c r="NU2" s="141"/>
      <c r="NV2" s="141"/>
      <c r="NW2" s="141"/>
      <c r="NX2" s="141"/>
    </row>
    <row r="3" spans="1:388" ht="9.75" customHeight="1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  <c r="NS3" s="141"/>
      <c r="NT3" s="141"/>
      <c r="NU3" s="141"/>
      <c r="NV3" s="141"/>
      <c r="NW3" s="141"/>
      <c r="NX3" s="141"/>
    </row>
    <row r="4" spans="1:388" ht="9.75" customHeight="1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  <c r="NS4" s="141"/>
      <c r="NT4" s="141"/>
      <c r="NU4" s="141"/>
      <c r="NV4" s="141"/>
      <c r="NW4" s="141"/>
      <c r="NX4" s="141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42" t="str">
        <f>データ!H6</f>
        <v>徳島県つるぎ町　つるぎ町立半田病院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3"/>
      <c r="AU7" s="131" t="s">
        <v>2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3"/>
      <c r="CN7" s="131" t="s">
        <v>3</v>
      </c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3"/>
      <c r="EG7" s="131" t="s">
        <v>4</v>
      </c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31" t="s">
        <v>5</v>
      </c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3"/>
      <c r="ID7" s="131" t="s">
        <v>6</v>
      </c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3"/>
      <c r="JW7" s="131" t="s">
        <v>7</v>
      </c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3"/>
      <c r="LP7" s="131" t="s">
        <v>8</v>
      </c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13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6" t="str">
        <f>データ!K6</f>
        <v>条例全部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8"/>
      <c r="AU8" s="126" t="str">
        <f>データ!L6</f>
        <v>病院事業</v>
      </c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8"/>
      <c r="CN8" s="126" t="str">
        <f>データ!M6</f>
        <v>一般病院</v>
      </c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8"/>
      <c r="EG8" s="126" t="str">
        <f>データ!N6</f>
        <v>100床以上～200床未満</v>
      </c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8"/>
      <c r="FZ8" s="138" t="s">
        <v>144</v>
      </c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40"/>
      <c r="ID8" s="119">
        <f>データ!Y6</f>
        <v>120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データ!Z6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データ!AA6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4"/>
      <c r="NJ8" s="136" t="s">
        <v>10</v>
      </c>
      <c r="NK8" s="137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3"/>
      <c r="AU9" s="131" t="s">
        <v>13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3"/>
      <c r="CN9" s="131" t="s">
        <v>14</v>
      </c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3"/>
      <c r="EG9" s="131" t="s">
        <v>15</v>
      </c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3"/>
      <c r="FZ9" s="131" t="s">
        <v>16</v>
      </c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3"/>
      <c r="ID9" s="131" t="s">
        <v>17</v>
      </c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3"/>
      <c r="JW9" s="131" t="s">
        <v>18</v>
      </c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3"/>
      <c r="LP9" s="131" t="s">
        <v>19</v>
      </c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133"/>
      <c r="NI9" s="4"/>
      <c r="NJ9" s="134" t="s">
        <v>20</v>
      </c>
      <c r="NK9" s="135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6" t="str">
        <f>データ!P6</f>
        <v>直営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119">
        <f>データ!Q6</f>
        <v>10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26" t="str">
        <f>データ!R6</f>
        <v>対象</v>
      </c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8"/>
      <c r="EG10" s="126" t="str">
        <f>データ!S6</f>
        <v>ド 透</v>
      </c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8"/>
      <c r="FZ10" s="126" t="str">
        <f>データ!T6</f>
        <v>救 臨 へ 災 輪</v>
      </c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8"/>
      <c r="ID10" s="119" t="str">
        <f>データ!AB6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データ!AC6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データ!AD6</f>
        <v>120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29" t="s">
        <v>22</v>
      </c>
      <c r="NK10" s="130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31" t="s">
        <v>24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3"/>
      <c r="AU11" s="131" t="s">
        <v>25</v>
      </c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3"/>
      <c r="CN11" s="131" t="s">
        <v>26</v>
      </c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3"/>
      <c r="EG11" s="131" t="s">
        <v>27</v>
      </c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3"/>
      <c r="ID11" s="131" t="s">
        <v>28</v>
      </c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  <c r="IW11" s="132"/>
      <c r="IX11" s="132"/>
      <c r="IY11" s="132"/>
      <c r="IZ11" s="132"/>
      <c r="JA11" s="132"/>
      <c r="JB11" s="132"/>
      <c r="JC11" s="132"/>
      <c r="JD11" s="132"/>
      <c r="JE11" s="132"/>
      <c r="JF11" s="132"/>
      <c r="JG11" s="132"/>
      <c r="JH11" s="132"/>
      <c r="JI11" s="132"/>
      <c r="JJ11" s="132"/>
      <c r="JK11" s="132"/>
      <c r="JL11" s="132"/>
      <c r="JM11" s="132"/>
      <c r="JN11" s="132"/>
      <c r="JO11" s="132"/>
      <c r="JP11" s="132"/>
      <c r="JQ11" s="132"/>
      <c r="JR11" s="132"/>
      <c r="JS11" s="132"/>
      <c r="JT11" s="132"/>
      <c r="JU11" s="132"/>
      <c r="JV11" s="133"/>
      <c r="JW11" s="131" t="s">
        <v>29</v>
      </c>
      <c r="JX11" s="132"/>
      <c r="JY11" s="132"/>
      <c r="JZ11" s="132"/>
      <c r="KA11" s="132"/>
      <c r="KB11" s="132"/>
      <c r="KC11" s="132"/>
      <c r="KD11" s="132"/>
      <c r="KE11" s="132"/>
      <c r="KF11" s="132"/>
      <c r="KG11" s="132"/>
      <c r="KH11" s="132"/>
      <c r="KI11" s="132"/>
      <c r="KJ11" s="132"/>
      <c r="KK11" s="132"/>
      <c r="KL11" s="132"/>
      <c r="KM11" s="132"/>
      <c r="KN11" s="132"/>
      <c r="KO11" s="132"/>
      <c r="KP11" s="132"/>
      <c r="KQ11" s="132"/>
      <c r="KR11" s="132"/>
      <c r="KS11" s="132"/>
      <c r="KT11" s="132"/>
      <c r="KU11" s="132"/>
      <c r="KV11" s="132"/>
      <c r="KW11" s="132"/>
      <c r="KX11" s="132"/>
      <c r="KY11" s="132"/>
      <c r="KZ11" s="132"/>
      <c r="LA11" s="132"/>
      <c r="LB11" s="132"/>
      <c r="LC11" s="132"/>
      <c r="LD11" s="132"/>
      <c r="LE11" s="132"/>
      <c r="LF11" s="132"/>
      <c r="LG11" s="132"/>
      <c r="LH11" s="132"/>
      <c r="LI11" s="132"/>
      <c r="LJ11" s="132"/>
      <c r="LK11" s="132"/>
      <c r="LL11" s="132"/>
      <c r="LM11" s="132"/>
      <c r="LN11" s="132"/>
      <c r="LO11" s="133"/>
      <c r="LP11" s="131" t="s">
        <v>30</v>
      </c>
      <c r="LQ11" s="132"/>
      <c r="LR11" s="132"/>
      <c r="LS11" s="132"/>
      <c r="LT11" s="132"/>
      <c r="LU11" s="132"/>
      <c r="LV11" s="132"/>
      <c r="LW11" s="132"/>
      <c r="LX11" s="132"/>
      <c r="LY11" s="132"/>
      <c r="LZ11" s="132"/>
      <c r="MA11" s="132"/>
      <c r="MB11" s="132"/>
      <c r="MC11" s="132"/>
      <c r="MD11" s="132"/>
      <c r="ME11" s="132"/>
      <c r="MF11" s="132"/>
      <c r="MG11" s="132"/>
      <c r="MH11" s="132"/>
      <c r="MI11" s="132"/>
      <c r="MJ11" s="132"/>
      <c r="MK11" s="132"/>
      <c r="ML11" s="132"/>
      <c r="MM11" s="132"/>
      <c r="MN11" s="132"/>
      <c r="MO11" s="132"/>
      <c r="MP11" s="132"/>
      <c r="MQ11" s="132"/>
      <c r="MR11" s="132"/>
      <c r="MS11" s="132"/>
      <c r="MT11" s="132"/>
      <c r="MU11" s="132"/>
      <c r="MV11" s="132"/>
      <c r="MW11" s="132"/>
      <c r="MX11" s="132"/>
      <c r="MY11" s="132"/>
      <c r="MZ11" s="132"/>
      <c r="NA11" s="132"/>
      <c r="NB11" s="132"/>
      <c r="NC11" s="132"/>
      <c r="ND11" s="132"/>
      <c r="NE11" s="132"/>
      <c r="NF11" s="132"/>
      <c r="NG11" s="132"/>
      <c r="NH11" s="13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9">
        <f>データ!U6</f>
        <v>9580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12311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26" t="str">
        <f>データ!W6</f>
        <v>第２種該当</v>
      </c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8"/>
      <c r="EG12" s="126" t="str">
        <f>データ!X6</f>
        <v>１０：１</v>
      </c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8"/>
      <c r="ID12" s="119">
        <f>データ!AE6</f>
        <v>120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データ!AF6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データ!AG6</f>
        <v>120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22" t="s">
        <v>31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23" t="s">
        <v>145</v>
      </c>
      <c r="NK16" s="124"/>
      <c r="NL16" s="124"/>
      <c r="NM16" s="124"/>
      <c r="NN16" s="124"/>
      <c r="NO16" s="124"/>
      <c r="NP16" s="124"/>
      <c r="NQ16" s="124"/>
      <c r="NR16" s="124"/>
      <c r="NS16" s="124"/>
      <c r="NT16" s="124"/>
      <c r="NU16" s="124"/>
      <c r="NV16" s="124"/>
      <c r="NW16" s="124"/>
      <c r="NX16" s="125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3" t="s">
        <v>146</v>
      </c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101.9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101.5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101.8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100.5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100.8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102.2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102.5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101.6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100.5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99.5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18.399999999999999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16.899999999999999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60.5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79.3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78.400000000000006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77.400000000000006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83.9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97.1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87.7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117.7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3"/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5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113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5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113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5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3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5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3"/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148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38210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37193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37261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36405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35971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10895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11105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11654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11767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12003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61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58.2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55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55.5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56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15.8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17.5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16.100000000000001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15.8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16.2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31111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9205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60.6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19.2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147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25.1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25.7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30.4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33.299999999999997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35.9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49.4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46.6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62.6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67.099999999999994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72.2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41506209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46204775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47726183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48261417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48863525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64.2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33366030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7" t="s">
        <v>76</v>
      </c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7" t="s">
        <v>77</v>
      </c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43" t="s">
        <v>79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 t="s">
        <v>80</v>
      </c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 t="s">
        <v>81</v>
      </c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 t="s">
        <v>82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43" t="s">
        <v>84</v>
      </c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 t="s">
        <v>85</v>
      </c>
      <c r="EO4" s="143"/>
      <c r="EP4" s="143"/>
      <c r="EQ4" s="143"/>
      <c r="ER4" s="143"/>
      <c r="ES4" s="143"/>
      <c r="ET4" s="143"/>
      <c r="EU4" s="143"/>
      <c r="EV4" s="143"/>
      <c r="EW4" s="143"/>
      <c r="EX4" s="143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364681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8" t="str">
        <f>IF(H8&lt;&gt;I8,H8,"")&amp;IF(I8&lt;&gt;J8,I8,"")&amp;"　"&amp;J8</f>
        <v>徳島県つるぎ町　つるぎ町立半田病院</v>
      </c>
      <c r="I6" s="149"/>
      <c r="J6" s="15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10</v>
      </c>
      <c r="R6" s="63" t="str">
        <f t="shared" si="3"/>
        <v>対象</v>
      </c>
      <c r="S6" s="63" t="str">
        <f t="shared" si="3"/>
        <v>ド 透</v>
      </c>
      <c r="T6" s="63" t="str">
        <f t="shared" si="3"/>
        <v>救 臨 へ 災 輪</v>
      </c>
      <c r="U6" s="64">
        <f>U8</f>
        <v>9580</v>
      </c>
      <c r="V6" s="64">
        <f>V8</f>
        <v>12311</v>
      </c>
      <c r="W6" s="63" t="str">
        <f>W8</f>
        <v>第２種該当</v>
      </c>
      <c r="X6" s="63" t="str">
        <f t="shared" si="3"/>
        <v>１０：１</v>
      </c>
      <c r="Y6" s="64">
        <f t="shared" si="3"/>
        <v>120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120</v>
      </c>
      <c r="AE6" s="64">
        <f t="shared" si="3"/>
        <v>120</v>
      </c>
      <c r="AF6" s="64" t="str">
        <f t="shared" si="3"/>
        <v>-</v>
      </c>
      <c r="AG6" s="64">
        <f t="shared" si="3"/>
        <v>120</v>
      </c>
      <c r="AH6" s="65">
        <f>IF(AH8="-",NA(),AH8)</f>
        <v>101.9</v>
      </c>
      <c r="AI6" s="65">
        <f t="shared" ref="AI6:AQ6" si="4">IF(AI8="-",NA(),AI8)</f>
        <v>101.5</v>
      </c>
      <c r="AJ6" s="65">
        <f t="shared" si="4"/>
        <v>101.8</v>
      </c>
      <c r="AK6" s="65">
        <f t="shared" si="4"/>
        <v>100.5</v>
      </c>
      <c r="AL6" s="65">
        <f t="shared" si="4"/>
        <v>100.8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102.2</v>
      </c>
      <c r="AT6" s="65">
        <f t="shared" ref="AT6:BB6" si="5">IF(AT8="-",NA(),AT8)</f>
        <v>102.5</v>
      </c>
      <c r="AU6" s="65">
        <f t="shared" si="5"/>
        <v>101.6</v>
      </c>
      <c r="AV6" s="65">
        <f t="shared" si="5"/>
        <v>100.5</v>
      </c>
      <c r="AW6" s="65">
        <f t="shared" si="5"/>
        <v>99.5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18.399999999999999</v>
      </c>
      <c r="BE6" s="65">
        <f t="shared" ref="BE6:BM6" si="6">IF(BE8="-",NA(),BE8)</f>
        <v>16.899999999999999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60.5</v>
      </c>
      <c r="BP6" s="65">
        <f t="shared" ref="BP6:BX6" si="7">IF(BP8="-",NA(),BP8)</f>
        <v>79.3</v>
      </c>
      <c r="BQ6" s="65">
        <f t="shared" si="7"/>
        <v>78.400000000000006</v>
      </c>
      <c r="BR6" s="65">
        <f t="shared" si="7"/>
        <v>77.400000000000006</v>
      </c>
      <c r="BS6" s="65">
        <f t="shared" si="7"/>
        <v>83.9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38210</v>
      </c>
      <c r="CA6" s="66">
        <f t="shared" ref="CA6:CI6" si="8">IF(CA8="-",NA(),CA8)</f>
        <v>37193</v>
      </c>
      <c r="CB6" s="66">
        <f t="shared" si="8"/>
        <v>37261</v>
      </c>
      <c r="CC6" s="66">
        <f t="shared" si="8"/>
        <v>36405</v>
      </c>
      <c r="CD6" s="66">
        <f t="shared" si="8"/>
        <v>35971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10895</v>
      </c>
      <c r="CL6" s="66">
        <f t="shared" ref="CL6:CT6" si="9">IF(CL8="-",NA(),CL8)</f>
        <v>11105</v>
      </c>
      <c r="CM6" s="66">
        <f t="shared" si="9"/>
        <v>11654</v>
      </c>
      <c r="CN6" s="66">
        <f t="shared" si="9"/>
        <v>11767</v>
      </c>
      <c r="CO6" s="66">
        <f t="shared" si="9"/>
        <v>12003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61</v>
      </c>
      <c r="CW6" s="65">
        <f t="shared" ref="CW6:DE6" si="10">IF(CW8="-",NA(),CW8)</f>
        <v>58.2</v>
      </c>
      <c r="CX6" s="65">
        <f t="shared" si="10"/>
        <v>55</v>
      </c>
      <c r="CY6" s="65">
        <f t="shared" si="10"/>
        <v>55.5</v>
      </c>
      <c r="CZ6" s="65">
        <f t="shared" si="10"/>
        <v>56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15.8</v>
      </c>
      <c r="DH6" s="65">
        <f t="shared" ref="DH6:DP6" si="11">IF(DH8="-",NA(),DH8)</f>
        <v>17.5</v>
      </c>
      <c r="DI6" s="65">
        <f t="shared" si="11"/>
        <v>16.100000000000001</v>
      </c>
      <c r="DJ6" s="65">
        <f t="shared" si="11"/>
        <v>15.8</v>
      </c>
      <c r="DK6" s="65">
        <f t="shared" si="11"/>
        <v>16.2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25.1</v>
      </c>
      <c r="DS6" s="65">
        <f t="shared" ref="DS6:EA6" si="12">IF(DS8="-",NA(),DS8)</f>
        <v>25.7</v>
      </c>
      <c r="DT6" s="65">
        <f t="shared" si="12"/>
        <v>30.4</v>
      </c>
      <c r="DU6" s="65">
        <f t="shared" si="12"/>
        <v>33.299999999999997</v>
      </c>
      <c r="DV6" s="65">
        <f t="shared" si="12"/>
        <v>35.9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49.4</v>
      </c>
      <c r="ED6" s="65">
        <f t="shared" ref="ED6:EL6" si="13">IF(ED8="-",NA(),ED8)</f>
        <v>46.6</v>
      </c>
      <c r="EE6" s="65">
        <f t="shared" si="13"/>
        <v>62.6</v>
      </c>
      <c r="EF6" s="65">
        <f t="shared" si="13"/>
        <v>67.099999999999994</v>
      </c>
      <c r="EG6" s="65">
        <f t="shared" si="13"/>
        <v>72.2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41506209</v>
      </c>
      <c r="EO6" s="66">
        <f t="shared" ref="EO6:EW6" si="14">IF(EO8="-",NA(),EO8)</f>
        <v>46204775</v>
      </c>
      <c r="EP6" s="66">
        <f t="shared" si="14"/>
        <v>47726183</v>
      </c>
      <c r="EQ6" s="66">
        <f t="shared" si="14"/>
        <v>48261417</v>
      </c>
      <c r="ER6" s="66">
        <f t="shared" si="14"/>
        <v>48863525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364681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10</v>
      </c>
      <c r="R7" s="63" t="str">
        <f t="shared" si="15"/>
        <v>対象</v>
      </c>
      <c r="S7" s="63" t="str">
        <f t="shared" si="15"/>
        <v>ド 透</v>
      </c>
      <c r="T7" s="63" t="str">
        <f t="shared" si="15"/>
        <v>救 臨 へ 災 輪</v>
      </c>
      <c r="U7" s="64">
        <f>U8</f>
        <v>9580</v>
      </c>
      <c r="V7" s="64">
        <f>V8</f>
        <v>12311</v>
      </c>
      <c r="W7" s="63" t="str">
        <f>W8</f>
        <v>第２種該当</v>
      </c>
      <c r="X7" s="63" t="str">
        <f t="shared" si="15"/>
        <v>１０：１</v>
      </c>
      <c r="Y7" s="64">
        <f t="shared" si="15"/>
        <v>120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120</v>
      </c>
      <c r="AE7" s="64">
        <f t="shared" si="15"/>
        <v>120</v>
      </c>
      <c r="AF7" s="64" t="str">
        <f t="shared" si="15"/>
        <v>-</v>
      </c>
      <c r="AG7" s="64">
        <f t="shared" si="15"/>
        <v>120</v>
      </c>
      <c r="AH7" s="65">
        <f>AH8</f>
        <v>101.9</v>
      </c>
      <c r="AI7" s="65">
        <f t="shared" ref="AI7:AQ7" si="16">AI8</f>
        <v>101.5</v>
      </c>
      <c r="AJ7" s="65">
        <f t="shared" si="16"/>
        <v>101.8</v>
      </c>
      <c r="AK7" s="65">
        <f t="shared" si="16"/>
        <v>100.5</v>
      </c>
      <c r="AL7" s="65">
        <f t="shared" si="16"/>
        <v>100.8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102.2</v>
      </c>
      <c r="AT7" s="65">
        <f t="shared" ref="AT7:BB7" si="17">AT8</f>
        <v>102.5</v>
      </c>
      <c r="AU7" s="65">
        <f t="shared" si="17"/>
        <v>101.6</v>
      </c>
      <c r="AV7" s="65">
        <f t="shared" si="17"/>
        <v>100.5</v>
      </c>
      <c r="AW7" s="65">
        <f t="shared" si="17"/>
        <v>99.5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18.399999999999999</v>
      </c>
      <c r="BE7" s="65">
        <f t="shared" ref="BE7:BM7" si="18">BE8</f>
        <v>16.899999999999999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60.5</v>
      </c>
      <c r="BP7" s="65">
        <f t="shared" ref="BP7:BX7" si="19">BP8</f>
        <v>79.3</v>
      </c>
      <c r="BQ7" s="65">
        <f t="shared" si="19"/>
        <v>78.400000000000006</v>
      </c>
      <c r="BR7" s="65">
        <f t="shared" si="19"/>
        <v>77.400000000000006</v>
      </c>
      <c r="BS7" s="65">
        <f t="shared" si="19"/>
        <v>83.9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38210</v>
      </c>
      <c r="CA7" s="66">
        <f t="shared" ref="CA7:CI7" si="20">CA8</f>
        <v>37193</v>
      </c>
      <c r="CB7" s="66">
        <f t="shared" si="20"/>
        <v>37261</v>
      </c>
      <c r="CC7" s="66">
        <f t="shared" si="20"/>
        <v>36405</v>
      </c>
      <c r="CD7" s="66">
        <f t="shared" si="20"/>
        <v>35971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10895</v>
      </c>
      <c r="CL7" s="66">
        <f t="shared" ref="CL7:CT7" si="21">CL8</f>
        <v>11105</v>
      </c>
      <c r="CM7" s="66">
        <f t="shared" si="21"/>
        <v>11654</v>
      </c>
      <c r="CN7" s="66">
        <f t="shared" si="21"/>
        <v>11767</v>
      </c>
      <c r="CO7" s="66">
        <f t="shared" si="21"/>
        <v>12003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61</v>
      </c>
      <c r="CW7" s="65">
        <f t="shared" ref="CW7:DE7" si="22">CW8</f>
        <v>58.2</v>
      </c>
      <c r="CX7" s="65">
        <f t="shared" si="22"/>
        <v>55</v>
      </c>
      <c r="CY7" s="65">
        <f t="shared" si="22"/>
        <v>55.5</v>
      </c>
      <c r="CZ7" s="65">
        <f t="shared" si="22"/>
        <v>56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15.8</v>
      </c>
      <c r="DH7" s="65">
        <f t="shared" ref="DH7:DP7" si="23">DH8</f>
        <v>17.5</v>
      </c>
      <c r="DI7" s="65">
        <f t="shared" si="23"/>
        <v>16.100000000000001</v>
      </c>
      <c r="DJ7" s="65">
        <f t="shared" si="23"/>
        <v>15.8</v>
      </c>
      <c r="DK7" s="65">
        <f t="shared" si="23"/>
        <v>16.2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25.1</v>
      </c>
      <c r="DS7" s="65">
        <f t="shared" ref="DS7:EA7" si="24">DS8</f>
        <v>25.7</v>
      </c>
      <c r="DT7" s="65">
        <f t="shared" si="24"/>
        <v>30.4</v>
      </c>
      <c r="DU7" s="65">
        <f t="shared" si="24"/>
        <v>33.299999999999997</v>
      </c>
      <c r="DV7" s="65">
        <f t="shared" si="24"/>
        <v>35.9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49.4</v>
      </c>
      <c r="ED7" s="65">
        <f t="shared" ref="ED7:EL7" si="25">ED8</f>
        <v>46.6</v>
      </c>
      <c r="EE7" s="65">
        <f t="shared" si="25"/>
        <v>62.6</v>
      </c>
      <c r="EF7" s="65">
        <f t="shared" si="25"/>
        <v>67.099999999999994</v>
      </c>
      <c r="EG7" s="65">
        <f t="shared" si="25"/>
        <v>72.2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41506209</v>
      </c>
      <c r="EO7" s="66">
        <f t="shared" ref="EO7:EW7" si="26">EO8</f>
        <v>46204775</v>
      </c>
      <c r="EP7" s="66">
        <f t="shared" si="26"/>
        <v>47726183</v>
      </c>
      <c r="EQ7" s="66">
        <f t="shared" si="26"/>
        <v>48261417</v>
      </c>
      <c r="ER7" s="66">
        <f t="shared" si="26"/>
        <v>48863525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364681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10</v>
      </c>
      <c r="R8" s="68" t="s">
        <v>131</v>
      </c>
      <c r="S8" s="68" t="s">
        <v>132</v>
      </c>
      <c r="T8" s="68" t="s">
        <v>133</v>
      </c>
      <c r="U8" s="69">
        <v>9580</v>
      </c>
      <c r="V8" s="69">
        <v>12311</v>
      </c>
      <c r="W8" s="68" t="s">
        <v>134</v>
      </c>
      <c r="X8" s="70" t="s">
        <v>135</v>
      </c>
      <c r="Y8" s="69">
        <v>120</v>
      </c>
      <c r="Z8" s="69" t="s">
        <v>136</v>
      </c>
      <c r="AA8" s="69" t="s">
        <v>136</v>
      </c>
      <c r="AB8" s="69" t="s">
        <v>136</v>
      </c>
      <c r="AC8" s="69" t="s">
        <v>136</v>
      </c>
      <c r="AD8" s="69">
        <v>120</v>
      </c>
      <c r="AE8" s="69">
        <v>120</v>
      </c>
      <c r="AF8" s="69" t="s">
        <v>136</v>
      </c>
      <c r="AG8" s="69">
        <v>120</v>
      </c>
      <c r="AH8" s="71">
        <v>101.9</v>
      </c>
      <c r="AI8" s="71">
        <v>101.5</v>
      </c>
      <c r="AJ8" s="71">
        <v>101.8</v>
      </c>
      <c r="AK8" s="71">
        <v>100.5</v>
      </c>
      <c r="AL8" s="71">
        <v>100.8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102.2</v>
      </c>
      <c r="AT8" s="71">
        <v>102.5</v>
      </c>
      <c r="AU8" s="71">
        <v>101.6</v>
      </c>
      <c r="AV8" s="71">
        <v>100.5</v>
      </c>
      <c r="AW8" s="71">
        <v>99.5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18.399999999999999</v>
      </c>
      <c r="BE8" s="72">
        <v>16.899999999999999</v>
      </c>
      <c r="BF8" s="72" t="s">
        <v>137</v>
      </c>
      <c r="BG8" s="72" t="s">
        <v>137</v>
      </c>
      <c r="BH8" s="72" t="s">
        <v>137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60.5</v>
      </c>
      <c r="BP8" s="71">
        <v>79.3</v>
      </c>
      <c r="BQ8" s="71">
        <v>78.400000000000006</v>
      </c>
      <c r="BR8" s="71">
        <v>77.400000000000006</v>
      </c>
      <c r="BS8" s="71">
        <v>83.9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38210</v>
      </c>
      <c r="CA8" s="72">
        <v>37193</v>
      </c>
      <c r="CB8" s="72">
        <v>37261</v>
      </c>
      <c r="CC8" s="72">
        <v>36405</v>
      </c>
      <c r="CD8" s="72">
        <v>35971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10895</v>
      </c>
      <c r="CL8" s="72">
        <v>11105</v>
      </c>
      <c r="CM8" s="72">
        <v>11654</v>
      </c>
      <c r="CN8" s="72">
        <v>11767</v>
      </c>
      <c r="CO8" s="72">
        <v>12003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61</v>
      </c>
      <c r="CW8" s="72">
        <v>58.2</v>
      </c>
      <c r="CX8" s="72">
        <v>55</v>
      </c>
      <c r="CY8" s="72">
        <v>55.5</v>
      </c>
      <c r="CZ8" s="72">
        <v>56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15.8</v>
      </c>
      <c r="DH8" s="72">
        <v>17.5</v>
      </c>
      <c r="DI8" s="72">
        <v>16.100000000000001</v>
      </c>
      <c r="DJ8" s="72">
        <v>15.8</v>
      </c>
      <c r="DK8" s="72">
        <v>16.2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25.1</v>
      </c>
      <c r="DS8" s="71">
        <v>25.7</v>
      </c>
      <c r="DT8" s="71">
        <v>30.4</v>
      </c>
      <c r="DU8" s="71">
        <v>33.299999999999997</v>
      </c>
      <c r="DV8" s="71">
        <v>35.9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49.4</v>
      </c>
      <c r="ED8" s="71">
        <v>46.6</v>
      </c>
      <c r="EE8" s="71">
        <v>62.6</v>
      </c>
      <c r="EF8" s="71">
        <v>67.099999999999994</v>
      </c>
      <c r="EG8" s="71">
        <v>72.2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41506209</v>
      </c>
      <c r="EO8" s="72">
        <v>46204775</v>
      </c>
      <c r="EP8" s="72">
        <v>47726183</v>
      </c>
      <c r="EQ8" s="72">
        <v>48261417</v>
      </c>
      <c r="ER8" s="72">
        <v>48863525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handa</cp:lastModifiedBy>
  <cp:lastPrinted>2018-09-27T04:34:32Z</cp:lastPrinted>
  <dcterms:created xsi:type="dcterms:W3CDTF">2018-06-14T04:25:52Z</dcterms:created>
  <dcterms:modified xsi:type="dcterms:W3CDTF">2018-09-27T04:51:49Z</dcterms:modified>
  <cp:category/>
</cp:coreProperties>
</file>