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海川みゆき\海川財政\01財政\05公営企業\05調査・回答\H30\(10.4〆）公営企業に係る経営比較分析表の分析について\03県提出\"/>
    </mc:Choice>
  </mc:AlternateContent>
  <workbookProtection workbookPassword="B319" lockStructure="1"/>
  <bookViews>
    <workbookView xWindow="0" yWindow="0" windowWidth="18270" windowHeight="9180"/>
  </bookViews>
  <sheets>
    <sheet name="法適用_病院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LO79" i="4" s="1"/>
  <c r="EP7" i="5"/>
  <c r="KV79" i="4" s="1"/>
  <c r="EO7" i="5"/>
  <c r="EN7" i="5"/>
  <c r="EL7" i="5"/>
  <c r="HM80" i="4" s="1"/>
  <c r="EK7" i="5"/>
  <c r="GT80" i="4" s="1"/>
  <c r="EJ7" i="5"/>
  <c r="EI7" i="5"/>
  <c r="EH7" i="5"/>
  <c r="EO80" i="4" s="1"/>
  <c r="EG7" i="5"/>
  <c r="HM79" i="4" s="1"/>
  <c r="EF7" i="5"/>
  <c r="EE7" i="5"/>
  <c r="ED7" i="5"/>
  <c r="EC7" i="5"/>
  <c r="EO79" i="4" s="1"/>
  <c r="EA7" i="5"/>
  <c r="DZ7" i="5"/>
  <c r="DY7" i="5"/>
  <c r="BG80" i="4" s="1"/>
  <c r="DX7" i="5"/>
  <c r="AN80" i="4" s="1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KU55" i="4" s="1"/>
  <c r="DG7" i="5"/>
  <c r="KF55" i="4" s="1"/>
  <c r="DE7" i="5"/>
  <c r="DD7" i="5"/>
  <c r="DC7" i="5"/>
  <c r="HV56" i="4" s="1"/>
  <c r="DB7" i="5"/>
  <c r="HG56" i="4" s="1"/>
  <c r="DA7" i="5"/>
  <c r="CZ7" i="5"/>
  <c r="CY7" i="5"/>
  <c r="IK55" i="4" s="1"/>
  <c r="CX7" i="5"/>
  <c r="HV55" i="4" s="1"/>
  <c r="CW7" i="5"/>
  <c r="CV7" i="5"/>
  <c r="CT7" i="5"/>
  <c r="FL56" i="4" s="1"/>
  <c r="CS7" i="5"/>
  <c r="EW56" i="4" s="1"/>
  <c r="CR7" i="5"/>
  <c r="CQ7" i="5"/>
  <c r="CP7" i="5"/>
  <c r="DD56" i="4" s="1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BP7" i="5"/>
  <c r="KU33" i="4" s="1"/>
  <c r="BO7" i="5"/>
  <c r="KF33" i="4" s="1"/>
  <c r="BM7" i="5"/>
  <c r="BL7" i="5"/>
  <c r="BK7" i="5"/>
  <c r="HV34" i="4" s="1"/>
  <c r="BJ7" i="5"/>
  <c r="HG34" i="4" s="1"/>
  <c r="BI7" i="5"/>
  <c r="BH7" i="5"/>
  <c r="BG7" i="5"/>
  <c r="IK33" i="4" s="1"/>
  <c r="BF7" i="5"/>
  <c r="HV33" i="4" s="1"/>
  <c r="BE7" i="5"/>
  <c r="BD7" i="5"/>
  <c r="BB7" i="5"/>
  <c r="FL34" i="4" s="1"/>
  <c r="BA7" i="5"/>
  <c r="EW34" i="4" s="1"/>
  <c r="AZ7" i="5"/>
  <c r="AY7" i="5"/>
  <c r="AX7" i="5"/>
  <c r="DD34" i="4" s="1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AD6" i="5"/>
  <c r="LP10" i="4" s="1"/>
  <c r="AC6" i="5"/>
  <c r="JW10" i="4" s="1"/>
  <c r="AB6" i="5"/>
  <c r="AA6" i="5"/>
  <c r="Z6" i="5"/>
  <c r="Y6" i="5"/>
  <c r="X6" i="5"/>
  <c r="W6" i="5"/>
  <c r="V6" i="5"/>
  <c r="U6" i="5"/>
  <c r="B12" i="4" s="1"/>
  <c r="T6" i="5"/>
  <c r="S6" i="5"/>
  <c r="R6" i="5"/>
  <c r="Q6" i="5"/>
  <c r="P6" i="5"/>
  <c r="N6" i="5"/>
  <c r="M6" i="5"/>
  <c r="CN8" i="4" s="1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G90" i="4"/>
  <c r="F90" i="4"/>
  <c r="C90" i="4"/>
  <c r="B90" i="4"/>
  <c r="MH80" i="4"/>
  <c r="LO80" i="4"/>
  <c r="KV80" i="4"/>
  <c r="KC80" i="4"/>
  <c r="JJ80" i="4"/>
  <c r="GA80" i="4"/>
  <c r="FH80" i="4"/>
  <c r="CS80" i="4"/>
  <c r="BZ80" i="4"/>
  <c r="U80" i="4"/>
  <c r="MH79" i="4"/>
  <c r="KC79" i="4"/>
  <c r="JJ79" i="4"/>
  <c r="GT79" i="4"/>
  <c r="GA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GR56" i="4"/>
  <c r="EH56" i="4"/>
  <c r="DS56" i="4"/>
  <c r="BX56" i="4"/>
  <c r="BI56" i="4"/>
  <c r="AT56" i="4"/>
  <c r="P56" i="4"/>
  <c r="LY55" i="4"/>
  <c r="LJ55" i="4"/>
  <c r="IZ55" i="4"/>
  <c r="HG55" i="4"/>
  <c r="GR55" i="4"/>
  <c r="EW55" i="4"/>
  <c r="EH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GR34" i="4"/>
  <c r="EH34" i="4"/>
  <c r="DS34" i="4"/>
  <c r="BX34" i="4"/>
  <c r="BI34" i="4"/>
  <c r="AT34" i="4"/>
  <c r="P34" i="4"/>
  <c r="LY33" i="4"/>
  <c r="LJ33" i="4"/>
  <c r="IZ33" i="4"/>
  <c r="HG33" i="4"/>
  <c r="GR33" i="4"/>
  <c r="EW33" i="4"/>
  <c r="EH33" i="4"/>
  <c r="DS33" i="4"/>
  <c r="BX33" i="4"/>
  <c r="BI33" i="4"/>
  <c r="AT33" i="4"/>
  <c r="AE33" i="4"/>
  <c r="P33" i="4"/>
  <c r="JW12" i="4"/>
  <c r="ID12" i="4"/>
  <c r="EG12" i="4"/>
  <c r="CN12" i="4"/>
  <c r="AU12" i="4"/>
  <c r="ID10" i="4"/>
  <c r="FZ10" i="4"/>
  <c r="EG10" i="4"/>
  <c r="CN10" i="4"/>
  <c r="AU10" i="4"/>
  <c r="B10" i="4"/>
  <c r="LP8" i="4"/>
  <c r="JW8" i="4"/>
  <c r="ID8" i="4"/>
  <c r="EG8" i="4"/>
  <c r="B8" i="4"/>
  <c r="B6" i="4"/>
  <c r="HM78" i="4" l="1"/>
  <c r="MN54" i="4"/>
  <c r="FL54" i="4"/>
  <c r="MN32" i="4"/>
  <c r="FL32" i="4"/>
  <c r="MH78" i="4"/>
  <c r="CS78" i="4"/>
  <c r="IZ54" i="4"/>
  <c r="BX54" i="4"/>
  <c r="IZ32" i="4"/>
  <c r="BX32" i="4"/>
  <c r="C11" i="5"/>
  <c r="E11" i="5"/>
  <c r="B11" i="5"/>
  <c r="D11" i="5"/>
  <c r="GA78" i="4" l="1"/>
  <c r="LJ54" i="4"/>
  <c r="EH54" i="4"/>
  <c r="LJ32" i="4"/>
  <c r="EH32" i="4"/>
  <c r="KV78" i="4"/>
  <c r="BG78" i="4"/>
  <c r="HV54" i="4"/>
  <c r="AT54" i="4"/>
  <c r="HV32" i="4"/>
  <c r="AT32" i="4"/>
  <c r="EO78" i="4"/>
  <c r="KF54" i="4"/>
  <c r="DD54" i="4"/>
  <c r="KF32" i="4"/>
  <c r="DD32" i="4"/>
  <c r="JJ78" i="4"/>
  <c r="U78" i="4"/>
  <c r="GR54" i="4"/>
  <c r="P54" i="4"/>
  <c r="GR32" i="4"/>
  <c r="P32" i="4"/>
  <c r="KC78" i="4"/>
  <c r="AN78" i="4"/>
  <c r="HG54" i="4"/>
  <c r="AE54" i="4"/>
  <c r="HG32" i="4"/>
  <c r="AE32" i="4"/>
  <c r="FH78" i="4"/>
  <c r="KU54" i="4"/>
  <c r="DS54" i="4"/>
  <c r="KU32" i="4"/>
  <c r="DS32" i="4"/>
  <c r="LO78" i="4"/>
  <c r="BZ78" i="4"/>
  <c r="IK54" i="4"/>
  <c r="BI54" i="4"/>
  <c r="IK32" i="4"/>
  <c r="BI32" i="4"/>
  <c r="GT78" i="4"/>
  <c r="LY54" i="4"/>
  <c r="EW54" i="4"/>
  <c r="LY32" i="4"/>
  <c r="EW32" i="4"/>
</calcChain>
</file>

<file path=xl/sharedStrings.xml><?xml version="1.0" encoding="utf-8"?>
<sst xmlns="http://schemas.openxmlformats.org/spreadsheetml/2006/main" count="293" uniqueCount="148">
  <si>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</si>
  <si>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</si>
  <si>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</si>
  <si>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</si>
  <si>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</si>
  <si>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</si>
  <si>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</si>
  <si>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</si>
  <si>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</si>
  <si>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</si>
  <si>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</si>
  <si>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</si>
  <si>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</si>
  <si>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</si>
  <si>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</si>
  <si>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</si>
  <si>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</si>
  <si>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</si>
  <si>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</si>
  <si>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</si>
  <si>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</si>
  <si>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</si>
  <si>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</si>
  <si>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</si>
  <si>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</si>
  <si>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</si>
  <si>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</si>
  <si>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</si>
  <si>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</si>
  <si>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</si>
  <si>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</si>
  <si>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</si>
  <si>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</si>
  <si>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</si>
  <si>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</si>
  <si>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</si>
  <si>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</si>
  <si>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</si>
  <si>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</si>
  <si>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</si>
  <si>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</si>
  <si>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</si>
  <si>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</si>
  <si>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</si>
  <si>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</si>
  <si>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</si>
  <si>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</si>
  <si>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</si>
  <si>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</si>
  <si>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</si>
  <si>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</si>
  <si>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</si>
  <si>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</si>
  <si>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</si>
  <si>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</si>
  <si>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</si>
  <si>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</si>
  <si>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</si>
  <si>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</si>
  <si>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</si>
  <si>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</si>
  <si>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</si>
  <si>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</si>
  <si>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</si>
  <si>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</si>
  <si>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</si>
  <si>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</si>
  <si>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</si>
  <si>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</si>
  <si>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</si>
  <si>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</si>
  <si>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</si>
  <si>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</si>
  <si>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</si>
  <si>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</si>
  <si>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</si>
  <si>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</si>
  <si>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</si>
  <si>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</si>
  <si>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</si>
  <si>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</si>
  <si>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</si>
  <si>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</si>
  <si>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</si>
  <si>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</si>
  <si>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</si>
  <si>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</si>
  <si>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</si>
  <si>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</si>
  <si>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</si>
  <si>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</si>
  <si>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</si>
  <si>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</si>
  <si>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</si>
  <si>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</si>
  <si>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</si>
  <si>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</si>
  <si>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</si>
  <si>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</si>
  <si>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</si>
  <si>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</si>
  <si>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</si>
  <si>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</si>
  <si>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</si>
  <si>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</si>
  <si>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</si>
  <si>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</si>
  <si>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</si>
  <si>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</si>
  <si>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</si>
  <si>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</si>
  <si>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</si>
  <si>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</si>
  <si>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</si>
  <si>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</si>
  <si>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</si>
  <si>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</si>
  <si>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</si>
  <si>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</si>
  <si>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</si>
  <si>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</si>
  <si>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</si>
  <si>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</si>
  <si>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徳島県</t>
  </si>
  <si>
    <t>勝浦町</t>
  </si>
  <si>
    <t>国保勝浦病院</t>
  </si>
  <si>
    <t>当然財務</t>
  </si>
  <si>
    <t>病院事業</t>
  </si>
  <si>
    <t>一般病院</t>
  </si>
  <si>
    <t>50床以上～100床未満</t>
  </si>
  <si>
    <t>直営</t>
  </si>
  <si>
    <t>-</t>
  </si>
  <si>
    <t>訓</t>
  </si>
  <si>
    <t>救</t>
  </si>
  <si>
    <t>第２種該当</t>
  </si>
  <si>
    <t>１５：１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</si>
  <si>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</si>
  <si>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</si>
  <si>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</si>
  <si>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</si>
  <si>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</si>
  <si>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</si>
  <si>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</si>
  <si>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　郡内で唯一の入院機能を持つ医療機関として、一般急性期～回復期～慢性期の幅広い病床機能に対応している。
　地域住民のかかりつけ病院として、急性期医療機関や介護老人福祉施設など介護施設との連携、更には在宅医療の推進など、医療のみならず介護・保健・福祉等の各分野との連携も進めている。</t>
    <rPh sb="1" eb="3">
      <t>グンナイ</t>
    </rPh>
    <rPh sb="4" eb="6">
      <t>ユイツ</t>
    </rPh>
    <rPh sb="7" eb="9">
      <t>ニュウイン</t>
    </rPh>
    <rPh sb="9" eb="11">
      <t>キノウ</t>
    </rPh>
    <rPh sb="12" eb="13">
      <t>モ</t>
    </rPh>
    <rPh sb="14" eb="16">
      <t>イリョウ</t>
    </rPh>
    <rPh sb="16" eb="18">
      <t>キカン</t>
    </rPh>
    <rPh sb="22" eb="24">
      <t>イッパン</t>
    </rPh>
    <rPh sb="24" eb="27">
      <t>キュウセイキ</t>
    </rPh>
    <rPh sb="28" eb="30">
      <t>カイフク</t>
    </rPh>
    <rPh sb="30" eb="31">
      <t>キ</t>
    </rPh>
    <rPh sb="32" eb="35">
      <t>マンセイキ</t>
    </rPh>
    <rPh sb="36" eb="38">
      <t>ハバヒロ</t>
    </rPh>
    <rPh sb="39" eb="41">
      <t>ビョウショウ</t>
    </rPh>
    <rPh sb="41" eb="43">
      <t>キノウ</t>
    </rPh>
    <rPh sb="44" eb="46">
      <t>タイオウ</t>
    </rPh>
    <rPh sb="53" eb="55">
      <t>チイキ</t>
    </rPh>
    <rPh sb="55" eb="57">
      <t>ジュウミン</t>
    </rPh>
    <rPh sb="63" eb="65">
      <t>ビョウイン</t>
    </rPh>
    <rPh sb="69" eb="72">
      <t>キュウセイキ</t>
    </rPh>
    <rPh sb="72" eb="74">
      <t>イリョウ</t>
    </rPh>
    <rPh sb="74" eb="76">
      <t>キカン</t>
    </rPh>
    <rPh sb="77" eb="79">
      <t>カイゴ</t>
    </rPh>
    <rPh sb="79" eb="81">
      <t>ロウジン</t>
    </rPh>
    <rPh sb="81" eb="83">
      <t>フクシ</t>
    </rPh>
    <rPh sb="83" eb="85">
      <t>シセツ</t>
    </rPh>
    <rPh sb="87" eb="89">
      <t>カイゴ</t>
    </rPh>
    <rPh sb="89" eb="91">
      <t>シセツ</t>
    </rPh>
    <rPh sb="93" eb="95">
      <t>レンケイ</t>
    </rPh>
    <rPh sb="96" eb="97">
      <t>サラ</t>
    </rPh>
    <rPh sb="99" eb="101">
      <t>ザイタク</t>
    </rPh>
    <rPh sb="101" eb="103">
      <t>イリョウ</t>
    </rPh>
    <rPh sb="104" eb="106">
      <t>スイシン</t>
    </rPh>
    <rPh sb="109" eb="111">
      <t>イリョウ</t>
    </rPh>
    <rPh sb="116" eb="118">
      <t>カイゴ</t>
    </rPh>
    <rPh sb="119" eb="121">
      <t>ホケン</t>
    </rPh>
    <rPh sb="122" eb="124">
      <t>フクシ</t>
    </rPh>
    <rPh sb="124" eb="125">
      <t>トウ</t>
    </rPh>
    <rPh sb="126" eb="129">
      <t>カクブンヤ</t>
    </rPh>
    <rPh sb="131" eb="133">
      <t>レンケイ</t>
    </rPh>
    <rPh sb="134" eb="135">
      <t>スス</t>
    </rPh>
    <phoneticPr fontId="5"/>
  </si>
  <si>
    <t>　医業収支比率を見ると低下傾向であるが、類似病院と同程度である。ただし、病床利用率や入院・外来患者一人１日当たり収益は下回っている。また、職員の年齢構成が高く、職員給与費対医業収益比率が高くなっている。
　職員年齢構成の平準化や、業務の外部委託等を検討し効率的な運用が求められている。また、病床利用率も７０％を切っており、病床削減についても検討の必要がある。</t>
    <rPh sb="1" eb="3">
      <t>イギョウ</t>
    </rPh>
    <rPh sb="3" eb="5">
      <t>シュウシ</t>
    </rPh>
    <rPh sb="5" eb="7">
      <t>ヒリツ</t>
    </rPh>
    <rPh sb="8" eb="9">
      <t>ミ</t>
    </rPh>
    <rPh sb="11" eb="13">
      <t>テイカ</t>
    </rPh>
    <rPh sb="13" eb="15">
      <t>ケイコウ</t>
    </rPh>
    <rPh sb="20" eb="22">
      <t>ルイジ</t>
    </rPh>
    <rPh sb="22" eb="24">
      <t>ビョウイン</t>
    </rPh>
    <rPh sb="25" eb="28">
      <t>ドウテイド</t>
    </rPh>
    <rPh sb="36" eb="38">
      <t>ビョウショウ</t>
    </rPh>
    <rPh sb="38" eb="41">
      <t>リヨウリツ</t>
    </rPh>
    <rPh sb="42" eb="44">
      <t>ニュウイン</t>
    </rPh>
    <rPh sb="45" eb="47">
      <t>ガイライ</t>
    </rPh>
    <rPh sb="47" eb="49">
      <t>カンジャ</t>
    </rPh>
    <rPh sb="49" eb="51">
      <t>ヒトリ</t>
    </rPh>
    <rPh sb="52" eb="53">
      <t>ニチ</t>
    </rPh>
    <rPh sb="53" eb="54">
      <t>ア</t>
    </rPh>
    <rPh sb="56" eb="58">
      <t>シュウエキ</t>
    </rPh>
    <rPh sb="59" eb="61">
      <t>シタマワ</t>
    </rPh>
    <rPh sb="69" eb="71">
      <t>ショクイン</t>
    </rPh>
    <rPh sb="72" eb="74">
      <t>ネンレイ</t>
    </rPh>
    <rPh sb="74" eb="76">
      <t>コウセイ</t>
    </rPh>
    <rPh sb="77" eb="78">
      <t>タカ</t>
    </rPh>
    <rPh sb="80" eb="82">
      <t>ショクイン</t>
    </rPh>
    <rPh sb="82" eb="84">
      <t>キュウヨ</t>
    </rPh>
    <rPh sb="84" eb="85">
      <t>ヒ</t>
    </rPh>
    <rPh sb="85" eb="86">
      <t>タイ</t>
    </rPh>
    <rPh sb="86" eb="88">
      <t>イギョウ</t>
    </rPh>
    <rPh sb="88" eb="90">
      <t>シュウエキ</t>
    </rPh>
    <rPh sb="90" eb="92">
      <t>ヒリツ</t>
    </rPh>
    <rPh sb="93" eb="94">
      <t>タカ</t>
    </rPh>
    <rPh sb="103" eb="105">
      <t>ショクイン</t>
    </rPh>
    <rPh sb="105" eb="107">
      <t>ネンレイ</t>
    </rPh>
    <rPh sb="107" eb="109">
      <t>コウセイ</t>
    </rPh>
    <rPh sb="110" eb="113">
      <t>ヘイジュンカ</t>
    </rPh>
    <rPh sb="115" eb="117">
      <t>ギョウム</t>
    </rPh>
    <rPh sb="118" eb="120">
      <t>ガイブ</t>
    </rPh>
    <rPh sb="120" eb="122">
      <t>イタク</t>
    </rPh>
    <rPh sb="122" eb="123">
      <t>トウ</t>
    </rPh>
    <rPh sb="124" eb="126">
      <t>ケントウ</t>
    </rPh>
    <rPh sb="127" eb="130">
      <t>コウリツテキ</t>
    </rPh>
    <rPh sb="131" eb="133">
      <t>ウンヨウ</t>
    </rPh>
    <rPh sb="134" eb="135">
      <t>モト</t>
    </rPh>
    <rPh sb="145" eb="147">
      <t>ビョウショウ</t>
    </rPh>
    <rPh sb="147" eb="150">
      <t>リヨウリツ</t>
    </rPh>
    <rPh sb="155" eb="156">
      <t>キ</t>
    </rPh>
    <rPh sb="161" eb="163">
      <t>ビョウショウ</t>
    </rPh>
    <rPh sb="163" eb="165">
      <t>サクゲン</t>
    </rPh>
    <rPh sb="170" eb="172">
      <t>ケントウ</t>
    </rPh>
    <rPh sb="173" eb="175">
      <t>ヒツヨウ</t>
    </rPh>
    <phoneticPr fontId="5"/>
  </si>
  <si>
    <t>　昭和５６年に現在地に移転改築し、築３７年が経過している。施設全体の老朽化が進み、効率性や安全性、更には快適性に欠けた医療施設になっている。
　平成２８年度に改築に向け基本構想を策定し、平成３３年度末に新病院開院に向け現在基本設計中である。</t>
    <rPh sb="1" eb="3">
      <t>ショウワ</t>
    </rPh>
    <rPh sb="5" eb="6">
      <t>ネン</t>
    </rPh>
    <rPh sb="7" eb="10">
      <t>ゲンザイチ</t>
    </rPh>
    <rPh sb="11" eb="13">
      <t>イテン</t>
    </rPh>
    <rPh sb="13" eb="15">
      <t>カイチク</t>
    </rPh>
    <rPh sb="17" eb="18">
      <t>チク</t>
    </rPh>
    <rPh sb="20" eb="21">
      <t>ネン</t>
    </rPh>
    <rPh sb="22" eb="24">
      <t>ケイカ</t>
    </rPh>
    <rPh sb="29" eb="31">
      <t>シセツ</t>
    </rPh>
    <rPh sb="31" eb="33">
      <t>ゼンタイ</t>
    </rPh>
    <rPh sb="34" eb="37">
      <t>ロウキュウカ</t>
    </rPh>
    <rPh sb="38" eb="39">
      <t>スス</t>
    </rPh>
    <rPh sb="41" eb="44">
      <t>コウリツセイ</t>
    </rPh>
    <rPh sb="45" eb="48">
      <t>アンゼンセイ</t>
    </rPh>
    <rPh sb="49" eb="50">
      <t>サラ</t>
    </rPh>
    <rPh sb="52" eb="55">
      <t>カイテキセイ</t>
    </rPh>
    <rPh sb="56" eb="57">
      <t>カ</t>
    </rPh>
    <rPh sb="59" eb="61">
      <t>イリョウ</t>
    </rPh>
    <rPh sb="61" eb="63">
      <t>シセツ</t>
    </rPh>
    <rPh sb="72" eb="74">
      <t>ヘイセイ</t>
    </rPh>
    <rPh sb="76" eb="78">
      <t>ネンド</t>
    </rPh>
    <rPh sb="79" eb="81">
      <t>カイチク</t>
    </rPh>
    <rPh sb="82" eb="83">
      <t>ム</t>
    </rPh>
    <rPh sb="84" eb="86">
      <t>キホン</t>
    </rPh>
    <rPh sb="86" eb="88">
      <t>コウソウ</t>
    </rPh>
    <rPh sb="89" eb="91">
      <t>サクテイ</t>
    </rPh>
    <rPh sb="93" eb="95">
      <t>ヘイセイ</t>
    </rPh>
    <rPh sb="97" eb="99">
      <t>ネンド</t>
    </rPh>
    <rPh sb="99" eb="100">
      <t>マツ</t>
    </rPh>
    <rPh sb="101" eb="104">
      <t>シンビョウイン</t>
    </rPh>
    <rPh sb="104" eb="106">
      <t>カイイン</t>
    </rPh>
    <rPh sb="107" eb="108">
      <t>ム</t>
    </rPh>
    <rPh sb="109" eb="111">
      <t>ゲンザイ</t>
    </rPh>
    <rPh sb="111" eb="113">
      <t>キホン</t>
    </rPh>
    <rPh sb="113" eb="116">
      <t>セッケイチュウ</t>
    </rPh>
    <phoneticPr fontId="5"/>
  </si>
  <si>
    <t>　経営状況は横ばいであり、入院患者数、外来患者数、病床利用率ともに減少している。平成２８年度に策定した改革プランを実行するとともに、平成３３年度の改築に向け、ソフト・ハード両面における改革が必要である。</t>
    <rPh sb="1" eb="3">
      <t>ケイエイ</t>
    </rPh>
    <rPh sb="3" eb="5">
      <t>ジョウキョウ</t>
    </rPh>
    <rPh sb="6" eb="7">
      <t>ヨコ</t>
    </rPh>
    <rPh sb="13" eb="15">
      <t>ニュウイン</t>
    </rPh>
    <rPh sb="15" eb="18">
      <t>カンジャスウ</t>
    </rPh>
    <rPh sb="19" eb="21">
      <t>ガイライ</t>
    </rPh>
    <rPh sb="21" eb="24">
      <t>カンジャスウ</t>
    </rPh>
    <rPh sb="25" eb="27">
      <t>ビョウショウ</t>
    </rPh>
    <rPh sb="27" eb="30">
      <t>リヨウリツ</t>
    </rPh>
    <rPh sb="33" eb="35">
      <t>ゲンショウ</t>
    </rPh>
    <rPh sb="40" eb="42">
      <t>ヘイセイ</t>
    </rPh>
    <rPh sb="44" eb="46">
      <t>ネンド</t>
    </rPh>
    <rPh sb="47" eb="49">
      <t>サクテイ</t>
    </rPh>
    <rPh sb="51" eb="53">
      <t>カイカク</t>
    </rPh>
    <rPh sb="57" eb="59">
      <t>ジッコウ</t>
    </rPh>
    <rPh sb="66" eb="68">
      <t>ヘイセイ</t>
    </rPh>
    <rPh sb="70" eb="72">
      <t>ネンド</t>
    </rPh>
    <rPh sb="73" eb="75">
      <t>カイチク</t>
    </rPh>
    <rPh sb="76" eb="77">
      <t>ム</t>
    </rPh>
    <rPh sb="86" eb="88">
      <t>リョウメン</t>
    </rPh>
    <rPh sb="92" eb="94">
      <t>カイカク</t>
    </rPh>
    <rPh sb="95" eb="97">
      <t>ヒツヨウ</t>
    </rPh>
    <phoneticPr fontId="5"/>
  </si>
  <si>
    <t>非設置</t>
    <rPh sb="0" eb="1">
      <t>ヒ</t>
    </rPh>
    <rPh sb="1" eb="3">
      <t>セッチ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</si>
</sst>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54.9</c:v>
                </c:pt>
                <c:pt idx="1">
                  <c:v>56.9</c:v>
                </c:pt>
                <c:pt idx="2">
                  <c:v>54.9</c:v>
                </c:pt>
                <c:pt idx="3">
                  <c:v>63.1</c:v>
                </c:pt>
                <c:pt idx="4">
                  <c:v>58.3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467536"/>
        <c:axId val="24146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68.599999999999994</c:v>
                </c:pt>
                <c:pt idx="2">
                  <c:v>67.400000000000006</c:v>
                </c:pt>
                <c:pt idx="3">
                  <c:v>66.599999999999994</c:v>
                </c:pt>
                <c:pt idx="4">
                  <c:v>66.8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467536"/>
        <c:axId val="241469888"/>
      </c:lineChart>
      <c:dateAx>
        <c:axId val="24146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469888"/>
        <c:crosses val="autoZero"/>
        <c:auto val="1"/>
        <c:lblOffset val="100"/>
        <c:baseTimeUnit val="years"/>
      </c:dateAx>
      <c:valAx>
        <c:axId val="24146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1467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467928"/>
        <c:axId val="241468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99.5</c:v>
                </c:pt>
                <c:pt idx="1">
                  <c:v>91.2</c:v>
                </c:pt>
                <c:pt idx="2">
                  <c:v>94.9</c:v>
                </c:pt>
                <c:pt idx="3">
                  <c:v>101.2</c:v>
                </c:pt>
                <c:pt idx="4">
                  <c:v>107.2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467928"/>
        <c:axId val="241468712"/>
      </c:lineChart>
      <c:dateAx>
        <c:axId val="241467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468712"/>
        <c:crosses val="autoZero"/>
        <c:auto val="1"/>
        <c:lblOffset val="100"/>
        <c:baseTimeUnit val="years"/>
      </c:dateAx>
      <c:valAx>
        <c:axId val="241468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1467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98.6</c:v>
                </c:pt>
                <c:pt idx="1">
                  <c:v>93.5</c:v>
                </c:pt>
                <c:pt idx="2">
                  <c:v>82.1</c:v>
                </c:pt>
                <c:pt idx="3">
                  <c:v>78.2</c:v>
                </c:pt>
                <c:pt idx="4">
                  <c:v>79.599999999999994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052960"/>
        <c:axId val="263053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83.2</c:v>
                </c:pt>
                <c:pt idx="1">
                  <c:v>82.5</c:v>
                </c:pt>
                <c:pt idx="2">
                  <c:v>79.7</c:v>
                </c:pt>
                <c:pt idx="3">
                  <c:v>79.599999999999994</c:v>
                </c:pt>
                <c:pt idx="4">
                  <c:v>77.900000000000006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052960"/>
        <c:axId val="263053352"/>
      </c:lineChart>
      <c:dateAx>
        <c:axId val="26305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3053352"/>
        <c:crosses val="autoZero"/>
        <c:auto val="1"/>
        <c:lblOffset val="100"/>
        <c:baseTimeUnit val="years"/>
      </c:dateAx>
      <c:valAx>
        <c:axId val="263053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3052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97.2</c:v>
                </c:pt>
                <c:pt idx="2">
                  <c:v>103.9</c:v>
                </c:pt>
                <c:pt idx="3">
                  <c:v>101.6</c:v>
                </c:pt>
                <c:pt idx="4">
                  <c:v>101.9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054136"/>
        <c:axId val="26305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98.1</c:v>
                </c:pt>
                <c:pt idx="1">
                  <c:v>97.7</c:v>
                </c:pt>
                <c:pt idx="2">
                  <c:v>98.5</c:v>
                </c:pt>
                <c:pt idx="3">
                  <c:v>98</c:v>
                </c:pt>
                <c:pt idx="4">
                  <c:v>98.4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054136"/>
        <c:axId val="263054528"/>
      </c:lineChart>
      <c:dateAx>
        <c:axId val="263054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3054528"/>
        <c:crosses val="autoZero"/>
        <c:auto val="1"/>
        <c:lblOffset val="100"/>
        <c:baseTimeUnit val="years"/>
      </c:dateAx>
      <c:valAx>
        <c:axId val="26305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63054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43.8</c:v>
                </c:pt>
                <c:pt idx="1">
                  <c:v>42.6</c:v>
                </c:pt>
                <c:pt idx="2">
                  <c:v>62.9</c:v>
                </c:pt>
                <c:pt idx="3">
                  <c:v>64.400000000000006</c:v>
                </c:pt>
                <c:pt idx="4">
                  <c:v>66.8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055312"/>
        <c:axId val="263055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43</c:v>
                </c:pt>
                <c:pt idx="1">
                  <c:v>43.9</c:v>
                </c:pt>
                <c:pt idx="2">
                  <c:v>52.4</c:v>
                </c:pt>
                <c:pt idx="3">
                  <c:v>52.6</c:v>
                </c:pt>
                <c:pt idx="4">
                  <c:v>54.2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055312"/>
        <c:axId val="263055704"/>
      </c:lineChart>
      <c:dateAx>
        <c:axId val="263055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3055704"/>
        <c:crosses val="autoZero"/>
        <c:auto val="1"/>
        <c:lblOffset val="100"/>
        <c:baseTimeUnit val="years"/>
      </c:dateAx>
      <c:valAx>
        <c:axId val="263055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3055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43.6</c:v>
                </c:pt>
                <c:pt idx="2">
                  <c:v>68.599999999999994</c:v>
                </c:pt>
                <c:pt idx="3">
                  <c:v>72.3</c:v>
                </c:pt>
                <c:pt idx="4">
                  <c:v>78.599999999999994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212496"/>
        <c:axId val="264212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59.1</c:v>
                </c:pt>
                <c:pt idx="2">
                  <c:v>68.900000000000006</c:v>
                </c:pt>
                <c:pt idx="3">
                  <c:v>68</c:v>
                </c:pt>
                <c:pt idx="4">
                  <c:v>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12496"/>
        <c:axId val="264212888"/>
      </c:lineChart>
      <c:dateAx>
        <c:axId val="26421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4212888"/>
        <c:crosses val="autoZero"/>
        <c:auto val="1"/>
        <c:lblOffset val="100"/>
        <c:baseTimeUnit val="years"/>
      </c:dateAx>
      <c:valAx>
        <c:axId val="264212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421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19023954</c:v>
                </c:pt>
                <c:pt idx="1">
                  <c:v>19691267</c:v>
                </c:pt>
                <c:pt idx="2">
                  <c:v>20043767</c:v>
                </c:pt>
                <c:pt idx="3">
                  <c:v>19138283</c:v>
                </c:pt>
                <c:pt idx="4">
                  <c:v>19188150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213672"/>
        <c:axId val="26421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33688486</c:v>
                </c:pt>
                <c:pt idx="1">
                  <c:v>34462126</c:v>
                </c:pt>
                <c:pt idx="2">
                  <c:v>34878088</c:v>
                </c:pt>
                <c:pt idx="3">
                  <c:v>36094355</c:v>
                </c:pt>
                <c:pt idx="4">
                  <c:v>36941419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13672"/>
        <c:axId val="264214064"/>
      </c:lineChart>
      <c:dateAx>
        <c:axId val="264213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4214064"/>
        <c:crosses val="autoZero"/>
        <c:auto val="1"/>
        <c:lblOffset val="100"/>
        <c:baseTimeUnit val="years"/>
      </c:dateAx>
      <c:valAx>
        <c:axId val="26421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4213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35.299999999999997</c:v>
                </c:pt>
                <c:pt idx="1">
                  <c:v>36.700000000000003</c:v>
                </c:pt>
                <c:pt idx="2">
                  <c:v>14</c:v>
                </c:pt>
                <c:pt idx="3">
                  <c:v>13.4</c:v>
                </c:pt>
                <c:pt idx="4">
                  <c:v>12.4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214848"/>
        <c:axId val="264215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19.600000000000001</c:v>
                </c:pt>
                <c:pt idx="1">
                  <c:v>19</c:v>
                </c:pt>
                <c:pt idx="2">
                  <c:v>17.899999999999999</c:v>
                </c:pt>
                <c:pt idx="3">
                  <c:v>17.899999999999999</c:v>
                </c:pt>
                <c:pt idx="4">
                  <c:v>17.399999999999999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14848"/>
        <c:axId val="264215240"/>
      </c:lineChart>
      <c:dateAx>
        <c:axId val="264214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4215240"/>
        <c:crosses val="autoZero"/>
        <c:auto val="1"/>
        <c:lblOffset val="100"/>
        <c:baseTimeUnit val="years"/>
      </c:dateAx>
      <c:valAx>
        <c:axId val="264215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4214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50.3</c:v>
                </c:pt>
                <c:pt idx="1">
                  <c:v>52.9</c:v>
                </c:pt>
                <c:pt idx="2">
                  <c:v>79.599999999999994</c:v>
                </c:pt>
                <c:pt idx="3">
                  <c:v>82.4</c:v>
                </c:pt>
                <c:pt idx="4">
                  <c:v>84.7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216024"/>
        <c:axId val="261373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64.7</c:v>
                </c:pt>
                <c:pt idx="1">
                  <c:v>65</c:v>
                </c:pt>
                <c:pt idx="2">
                  <c:v>67.5</c:v>
                </c:pt>
                <c:pt idx="3">
                  <c:v>67.5</c:v>
                </c:pt>
                <c:pt idx="4">
                  <c:v>69.5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16024"/>
        <c:axId val="261373832"/>
      </c:lineChart>
      <c:dateAx>
        <c:axId val="264216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373832"/>
        <c:crosses val="autoZero"/>
        <c:auto val="1"/>
        <c:lblOffset val="100"/>
        <c:baseTimeUnit val="years"/>
      </c:dateAx>
      <c:valAx>
        <c:axId val="261373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4216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15410</c:v>
                </c:pt>
                <c:pt idx="1">
                  <c:v>16211</c:v>
                </c:pt>
                <c:pt idx="2">
                  <c:v>7488</c:v>
                </c:pt>
                <c:pt idx="3">
                  <c:v>7490</c:v>
                </c:pt>
                <c:pt idx="4">
                  <c:v>8045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374616"/>
        <c:axId val="26137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8338</c:v>
                </c:pt>
                <c:pt idx="1">
                  <c:v>8603</c:v>
                </c:pt>
                <c:pt idx="2">
                  <c:v>8471</c:v>
                </c:pt>
                <c:pt idx="3">
                  <c:v>8736</c:v>
                </c:pt>
                <c:pt idx="4">
                  <c:v>8797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74616"/>
        <c:axId val="261375008"/>
      </c:lineChart>
      <c:dateAx>
        <c:axId val="261374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375008"/>
        <c:crosses val="autoZero"/>
        <c:auto val="1"/>
        <c:lblOffset val="100"/>
        <c:baseTimeUnit val="years"/>
      </c:dateAx>
      <c:valAx>
        <c:axId val="26137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1374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25024</c:v>
                </c:pt>
                <c:pt idx="1">
                  <c:v>23962</c:v>
                </c:pt>
                <c:pt idx="2">
                  <c:v>23234</c:v>
                </c:pt>
                <c:pt idx="3">
                  <c:v>21173</c:v>
                </c:pt>
                <c:pt idx="4">
                  <c:v>21483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375792"/>
        <c:axId val="261376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23061</c:v>
                </c:pt>
                <c:pt idx="1">
                  <c:v>23475</c:v>
                </c:pt>
                <c:pt idx="2">
                  <c:v>23857</c:v>
                </c:pt>
                <c:pt idx="3">
                  <c:v>24371</c:v>
                </c:pt>
                <c:pt idx="4">
                  <c:v>24882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75792"/>
        <c:axId val="261376184"/>
      </c:lineChart>
      <c:dateAx>
        <c:axId val="26137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376184"/>
        <c:crosses val="autoZero"/>
        <c:auto val="1"/>
        <c:lblOffset val="100"/>
        <c:baseTimeUnit val="years"/>
      </c:dateAx>
      <c:valAx>
        <c:axId val="261376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1375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BX1" zoomScaleNormal="100" zoomScaleSheetLayoutView="70" workbookViewId="0">
      <selection activeCell="B14" sqref="B14:NH14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  <c r="NS2" s="135"/>
      <c r="NT2" s="135"/>
      <c r="NU2" s="135"/>
      <c r="NV2" s="135"/>
      <c r="NW2" s="135"/>
      <c r="NX2" s="135"/>
    </row>
    <row r="3" spans="1:388" ht="9.75" customHeight="1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</row>
    <row r="4" spans="1:388" ht="9.75" customHeight="1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  <c r="NS4" s="135"/>
      <c r="NT4" s="135"/>
      <c r="NU4" s="135"/>
      <c r="NV4" s="135"/>
      <c r="NW4" s="135"/>
      <c r="NX4" s="135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136" t="str">
        <f>データ!H6</f>
        <v>徳島県勝浦町　国保勝浦病院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7"/>
      <c r="AU7" s="125" t="s">
        <v>2</v>
      </c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7"/>
      <c r="CN7" s="125" t="s">
        <v>3</v>
      </c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7"/>
      <c r="EG7" s="125" t="s">
        <v>4</v>
      </c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7"/>
      <c r="FZ7" s="125" t="s">
        <v>5</v>
      </c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7"/>
      <c r="ID7" s="125" t="s">
        <v>6</v>
      </c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7"/>
      <c r="JW7" s="125" t="s">
        <v>7</v>
      </c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7"/>
      <c r="LP7" s="125" t="s">
        <v>8</v>
      </c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7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120" t="str">
        <f>データ!K6</f>
        <v>当然財務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  <c r="AU8" s="120" t="str">
        <f>データ!L6</f>
        <v>病院事業</v>
      </c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2"/>
      <c r="CN8" s="120" t="str">
        <f>データ!M6</f>
        <v>一般病院</v>
      </c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2"/>
      <c r="EG8" s="120" t="str">
        <f>データ!N6</f>
        <v>50床以上～100床未満</v>
      </c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2"/>
      <c r="FZ8" s="132" t="s">
        <v>147</v>
      </c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4"/>
      <c r="ID8" s="113">
        <f>データ!Y6</f>
        <v>60</v>
      </c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5"/>
      <c r="JW8" s="113" t="str">
        <f>データ!Z6</f>
        <v>-</v>
      </c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5"/>
      <c r="LP8" s="113" t="str">
        <f>データ!AA6</f>
        <v>-</v>
      </c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5"/>
      <c r="NI8" s="4"/>
      <c r="NJ8" s="130" t="s">
        <v>10</v>
      </c>
      <c r="NK8" s="131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125" t="s">
        <v>13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7"/>
      <c r="CN9" s="125" t="s">
        <v>14</v>
      </c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7"/>
      <c r="EG9" s="125" t="s">
        <v>15</v>
      </c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7"/>
      <c r="FZ9" s="125" t="s">
        <v>16</v>
      </c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7"/>
      <c r="ID9" s="125" t="s">
        <v>17</v>
      </c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7"/>
      <c r="JW9" s="125" t="s">
        <v>18</v>
      </c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7"/>
      <c r="LP9" s="125" t="s">
        <v>19</v>
      </c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7"/>
      <c r="NI9" s="4"/>
      <c r="NJ9" s="128" t="s">
        <v>20</v>
      </c>
      <c r="NK9" s="129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120" t="str">
        <f>データ!P6</f>
        <v>直営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2"/>
      <c r="AU10" s="113">
        <f>データ!Q6</f>
        <v>4</v>
      </c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5"/>
      <c r="CN10" s="120" t="str">
        <f>データ!R6</f>
        <v>-</v>
      </c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2"/>
      <c r="EG10" s="120" t="str">
        <f>データ!S6</f>
        <v>訓</v>
      </c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2"/>
      <c r="FZ10" s="120" t="str">
        <f>データ!T6</f>
        <v>救</v>
      </c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2"/>
      <c r="ID10" s="113" t="str">
        <f>データ!AB6</f>
        <v>-</v>
      </c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5"/>
      <c r="JW10" s="113" t="str">
        <f>データ!AC6</f>
        <v>-</v>
      </c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5"/>
      <c r="LP10" s="113">
        <f>データ!AD6</f>
        <v>60</v>
      </c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5"/>
      <c r="NI10" s="2"/>
      <c r="NJ10" s="123" t="s">
        <v>22</v>
      </c>
      <c r="NK10" s="124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125" t="s">
        <v>24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7"/>
      <c r="AU11" s="125" t="s">
        <v>25</v>
      </c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7"/>
      <c r="CN11" s="125" t="s">
        <v>26</v>
      </c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7"/>
      <c r="EG11" s="125" t="s">
        <v>27</v>
      </c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7"/>
      <c r="ID11" s="125" t="s">
        <v>28</v>
      </c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7"/>
      <c r="JW11" s="125" t="s">
        <v>29</v>
      </c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7"/>
      <c r="LP11" s="125" t="s">
        <v>30</v>
      </c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7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113">
        <f>データ!U6</f>
        <v>5448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5"/>
      <c r="AU12" s="113">
        <f>データ!V6</f>
        <v>3495</v>
      </c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5"/>
      <c r="CN12" s="120" t="str">
        <f>データ!W6</f>
        <v>第２種該当</v>
      </c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2"/>
      <c r="EG12" s="120" t="str">
        <f>データ!X6</f>
        <v>１５：１</v>
      </c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2"/>
      <c r="ID12" s="113">
        <f>データ!AE6</f>
        <v>60</v>
      </c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5"/>
      <c r="JW12" s="113" t="str">
        <f>データ!AF6</f>
        <v>-</v>
      </c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5"/>
      <c r="LP12" s="113">
        <f>データ!AG6</f>
        <v>60</v>
      </c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5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116" t="s">
        <v>31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116" t="s">
        <v>32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>
      <c r="A16" s="22"/>
      <c r="B16" s="7"/>
      <c r="C16" s="8"/>
      <c r="D16" s="8"/>
      <c r="E16" s="8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8"/>
      <c r="NF16" s="8"/>
      <c r="NG16" s="8"/>
      <c r="NH16" s="9"/>
      <c r="NI16" s="2"/>
      <c r="NJ16" s="117" t="s">
        <v>143</v>
      </c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9"/>
    </row>
    <row r="17" spans="1:388" ht="13.5" customHeight="1">
      <c r="A17" s="2"/>
      <c r="B17" s="23"/>
      <c r="C17" s="24"/>
      <c r="D17" s="24"/>
      <c r="E17" s="24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4"/>
      <c r="NF17" s="24"/>
      <c r="NG17" s="24"/>
      <c r="NH17" s="25"/>
      <c r="NI17" s="2"/>
      <c r="NJ17" s="85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7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5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7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5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7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5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7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5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7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5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7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5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7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5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7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88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90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3" t="s">
        <v>36</v>
      </c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6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85" t="s">
        <v>144</v>
      </c>
      <c r="NK30" s="86"/>
      <c r="NL30" s="86"/>
      <c r="NM30" s="86"/>
      <c r="NN30" s="86"/>
      <c r="NO30" s="86"/>
      <c r="NP30" s="86"/>
      <c r="NQ30" s="86"/>
      <c r="NR30" s="86"/>
      <c r="NS30" s="86"/>
      <c r="NT30" s="86"/>
      <c r="NU30" s="86"/>
      <c r="NV30" s="86"/>
      <c r="NW30" s="86"/>
      <c r="NX30" s="87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85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6"/>
      <c r="NX31" s="87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85"/>
      <c r="NK32" s="86"/>
      <c r="NL32" s="86"/>
      <c r="NM32" s="86"/>
      <c r="NN32" s="86"/>
      <c r="NO32" s="86"/>
      <c r="NP32" s="86"/>
      <c r="NQ32" s="86"/>
      <c r="NR32" s="86"/>
      <c r="NS32" s="86"/>
      <c r="NT32" s="86"/>
      <c r="NU32" s="86"/>
      <c r="NV32" s="86"/>
      <c r="NW32" s="86"/>
      <c r="NX32" s="87"/>
    </row>
    <row r="33" spans="1:388" ht="13.5" customHeight="1">
      <c r="A33" s="2"/>
      <c r="B33" s="26"/>
      <c r="D33" s="6"/>
      <c r="E33" s="6"/>
      <c r="F33" s="6"/>
      <c r="G33" s="99" t="s">
        <v>37</v>
      </c>
      <c r="H33" s="99"/>
      <c r="I33" s="99"/>
      <c r="J33" s="99"/>
      <c r="K33" s="99"/>
      <c r="L33" s="99"/>
      <c r="M33" s="99"/>
      <c r="N33" s="99"/>
      <c r="O33" s="99"/>
      <c r="P33" s="100">
        <f>データ!AH7</f>
        <v>100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2"/>
      <c r="AE33" s="100">
        <f>データ!AI7</f>
        <v>97.2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2"/>
      <c r="AT33" s="100">
        <f>データ!AJ7</f>
        <v>103.9</v>
      </c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100">
        <f>データ!AK7</f>
        <v>101.6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X33" s="100">
        <f>データ!AL7</f>
        <v>101.9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2"/>
      <c r="CO33" s="6"/>
      <c r="CP33" s="6"/>
      <c r="CQ33" s="6"/>
      <c r="CR33" s="6"/>
      <c r="CS33" s="6"/>
      <c r="CT33" s="6"/>
      <c r="CU33" s="99" t="s">
        <v>37</v>
      </c>
      <c r="CV33" s="99"/>
      <c r="CW33" s="99"/>
      <c r="CX33" s="99"/>
      <c r="CY33" s="99"/>
      <c r="CZ33" s="99"/>
      <c r="DA33" s="99"/>
      <c r="DB33" s="99"/>
      <c r="DC33" s="99"/>
      <c r="DD33" s="100">
        <f>データ!AS7</f>
        <v>98.6</v>
      </c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>
        <f>データ!AT7</f>
        <v>93.5</v>
      </c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>
        <f>データ!AU7</f>
        <v>82.1</v>
      </c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2"/>
      <c r="EW33" s="100">
        <f>データ!AV7</f>
        <v>78.2</v>
      </c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2"/>
      <c r="FL33" s="100">
        <f>データ!AW7</f>
        <v>79.599999999999994</v>
      </c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2"/>
      <c r="GA33" s="6"/>
      <c r="GB33" s="6"/>
      <c r="GC33" s="6"/>
      <c r="GD33" s="6"/>
      <c r="GE33" s="6"/>
      <c r="GF33" s="6"/>
      <c r="GG33" s="6"/>
      <c r="GH33" s="6"/>
      <c r="GI33" s="99" t="s">
        <v>37</v>
      </c>
      <c r="GJ33" s="99"/>
      <c r="GK33" s="99"/>
      <c r="GL33" s="99"/>
      <c r="GM33" s="99"/>
      <c r="GN33" s="99"/>
      <c r="GO33" s="99"/>
      <c r="GP33" s="99"/>
      <c r="GQ33" s="99"/>
      <c r="GR33" s="100" t="str">
        <f>データ!BD7</f>
        <v>該当数値なし</v>
      </c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2"/>
      <c r="HG33" s="100" t="str">
        <f>データ!BE7</f>
        <v>該当数値なし</v>
      </c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2"/>
      <c r="HV33" s="100" t="str">
        <f>データ!BF7</f>
        <v>該当数値なし</v>
      </c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2"/>
      <c r="IK33" s="100" t="str">
        <f>データ!BG7</f>
        <v>該当数値なし</v>
      </c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2"/>
      <c r="IZ33" s="100" t="str">
        <f>データ!BH7</f>
        <v>該当数値なし</v>
      </c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2"/>
      <c r="JO33" s="6"/>
      <c r="JP33" s="6"/>
      <c r="JQ33" s="6"/>
      <c r="JR33" s="6"/>
      <c r="JS33" s="6"/>
      <c r="JT33" s="6"/>
      <c r="JU33" s="6"/>
      <c r="JV33" s="6"/>
      <c r="JW33" s="99" t="s">
        <v>37</v>
      </c>
      <c r="JX33" s="99"/>
      <c r="JY33" s="99"/>
      <c r="JZ33" s="99"/>
      <c r="KA33" s="99"/>
      <c r="KB33" s="99"/>
      <c r="KC33" s="99"/>
      <c r="KD33" s="99"/>
      <c r="KE33" s="99"/>
      <c r="KF33" s="100">
        <f>データ!BO7</f>
        <v>54.9</v>
      </c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2"/>
      <c r="KU33" s="100">
        <f>データ!BP7</f>
        <v>56.9</v>
      </c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2"/>
      <c r="LJ33" s="100">
        <f>データ!BQ7</f>
        <v>54.9</v>
      </c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2"/>
      <c r="LY33" s="100">
        <f>データ!BR7</f>
        <v>63.1</v>
      </c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2"/>
      <c r="MN33" s="100">
        <f>データ!BS7</f>
        <v>58.3</v>
      </c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102"/>
      <c r="ND33" s="6"/>
      <c r="NE33" s="6"/>
      <c r="NF33" s="6"/>
      <c r="NG33" s="6"/>
      <c r="NH33" s="28"/>
      <c r="NI33" s="2"/>
      <c r="NJ33" s="85"/>
      <c r="NK33" s="86"/>
      <c r="NL33" s="86"/>
      <c r="NM33" s="86"/>
      <c r="NN33" s="86"/>
      <c r="NO33" s="86"/>
      <c r="NP33" s="86"/>
      <c r="NQ33" s="86"/>
      <c r="NR33" s="86"/>
      <c r="NS33" s="86"/>
      <c r="NT33" s="86"/>
      <c r="NU33" s="86"/>
      <c r="NV33" s="86"/>
      <c r="NW33" s="86"/>
      <c r="NX33" s="87"/>
    </row>
    <row r="34" spans="1:388" ht="13.5" customHeight="1">
      <c r="A34" s="2"/>
      <c r="B34" s="26"/>
      <c r="D34" s="6"/>
      <c r="E34" s="6"/>
      <c r="F34" s="6"/>
      <c r="G34" s="99" t="s">
        <v>38</v>
      </c>
      <c r="H34" s="99"/>
      <c r="I34" s="99"/>
      <c r="J34" s="99"/>
      <c r="K34" s="99"/>
      <c r="L34" s="99"/>
      <c r="M34" s="99"/>
      <c r="N34" s="99"/>
      <c r="O34" s="99"/>
      <c r="P34" s="100">
        <f>データ!AM7</f>
        <v>98.1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00">
        <f>データ!AN7</f>
        <v>97.7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T34" s="100">
        <f>データ!AO7</f>
        <v>98.5</v>
      </c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100">
        <f>データ!AP7</f>
        <v>98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X34" s="100">
        <f>データ!AQ7</f>
        <v>98.4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2"/>
      <c r="CO34" s="6"/>
      <c r="CP34" s="6"/>
      <c r="CQ34" s="6"/>
      <c r="CR34" s="6"/>
      <c r="CS34" s="6"/>
      <c r="CT34" s="6"/>
      <c r="CU34" s="99" t="s">
        <v>38</v>
      </c>
      <c r="CV34" s="99"/>
      <c r="CW34" s="99"/>
      <c r="CX34" s="99"/>
      <c r="CY34" s="99"/>
      <c r="CZ34" s="99"/>
      <c r="DA34" s="99"/>
      <c r="DB34" s="99"/>
      <c r="DC34" s="99"/>
      <c r="DD34" s="100">
        <f>データ!AX7</f>
        <v>83.2</v>
      </c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>
        <f>データ!AY7</f>
        <v>82.5</v>
      </c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2"/>
      <c r="EH34" s="100">
        <f>データ!AZ7</f>
        <v>79.7</v>
      </c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2"/>
      <c r="EW34" s="100">
        <f>データ!BA7</f>
        <v>79.599999999999994</v>
      </c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2"/>
      <c r="FL34" s="100">
        <f>データ!BB7</f>
        <v>77.900000000000006</v>
      </c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2"/>
      <c r="GA34" s="6"/>
      <c r="GB34" s="6"/>
      <c r="GC34" s="6"/>
      <c r="GD34" s="6"/>
      <c r="GE34" s="6"/>
      <c r="GF34" s="6"/>
      <c r="GG34" s="6"/>
      <c r="GH34" s="6"/>
      <c r="GI34" s="99" t="s">
        <v>38</v>
      </c>
      <c r="GJ34" s="99"/>
      <c r="GK34" s="99"/>
      <c r="GL34" s="99"/>
      <c r="GM34" s="99"/>
      <c r="GN34" s="99"/>
      <c r="GO34" s="99"/>
      <c r="GP34" s="99"/>
      <c r="GQ34" s="99"/>
      <c r="GR34" s="100">
        <f>データ!BI7</f>
        <v>99.5</v>
      </c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2"/>
      <c r="HG34" s="100">
        <f>データ!BJ7</f>
        <v>91.2</v>
      </c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2"/>
      <c r="HV34" s="100">
        <f>データ!BK7</f>
        <v>94.9</v>
      </c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2"/>
      <c r="IK34" s="100">
        <f>データ!BL7</f>
        <v>101.2</v>
      </c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2"/>
      <c r="IZ34" s="100">
        <f>データ!BM7</f>
        <v>107.2</v>
      </c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2"/>
      <c r="JO34" s="6"/>
      <c r="JP34" s="6"/>
      <c r="JQ34" s="6"/>
      <c r="JR34" s="6"/>
      <c r="JS34" s="6"/>
      <c r="JT34" s="6"/>
      <c r="JU34" s="6"/>
      <c r="JV34" s="6"/>
      <c r="JW34" s="99" t="s">
        <v>38</v>
      </c>
      <c r="JX34" s="99"/>
      <c r="JY34" s="99"/>
      <c r="JZ34" s="99"/>
      <c r="KA34" s="99"/>
      <c r="KB34" s="99"/>
      <c r="KC34" s="99"/>
      <c r="KD34" s="99"/>
      <c r="KE34" s="99"/>
      <c r="KF34" s="100">
        <f>データ!BT7</f>
        <v>69.2</v>
      </c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2"/>
      <c r="KU34" s="100">
        <f>データ!BU7</f>
        <v>68.599999999999994</v>
      </c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2"/>
      <c r="LJ34" s="100">
        <f>データ!BV7</f>
        <v>67.400000000000006</v>
      </c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2"/>
      <c r="LY34" s="100">
        <f>データ!BW7</f>
        <v>66.599999999999994</v>
      </c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2"/>
      <c r="MN34" s="100">
        <f>データ!BX7</f>
        <v>66.8</v>
      </c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2"/>
      <c r="ND34" s="6"/>
      <c r="NE34" s="6"/>
      <c r="NF34" s="6"/>
      <c r="NG34" s="6"/>
      <c r="NH34" s="28"/>
      <c r="NI34" s="2"/>
      <c r="NJ34" s="85"/>
      <c r="NK34" s="86"/>
      <c r="NL34" s="86"/>
      <c r="NM34" s="86"/>
      <c r="NN34" s="86"/>
      <c r="NO34" s="86"/>
      <c r="NP34" s="86"/>
      <c r="NQ34" s="86"/>
      <c r="NR34" s="86"/>
      <c r="NS34" s="86"/>
      <c r="NT34" s="86"/>
      <c r="NU34" s="86"/>
      <c r="NV34" s="86"/>
      <c r="NW34" s="86"/>
      <c r="NX34" s="87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85"/>
      <c r="NK35" s="86"/>
      <c r="NL35" s="86"/>
      <c r="NM35" s="86"/>
      <c r="NN35" s="86"/>
      <c r="NO35" s="86"/>
      <c r="NP35" s="86"/>
      <c r="NQ35" s="86"/>
      <c r="NR35" s="86"/>
      <c r="NS35" s="86"/>
      <c r="NT35" s="86"/>
      <c r="NU35" s="86"/>
      <c r="NV35" s="86"/>
      <c r="NW35" s="86"/>
      <c r="NX35" s="87"/>
    </row>
    <row r="36" spans="1:388" ht="13.5" customHeight="1">
      <c r="A36" s="2"/>
      <c r="B36" s="26"/>
      <c r="C36" s="27"/>
      <c r="D36" s="6"/>
      <c r="E36" s="91" t="s">
        <v>39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6"/>
      <c r="CQ36" s="6"/>
      <c r="CR36" s="6"/>
      <c r="CS36" s="91" t="s">
        <v>40</v>
      </c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27"/>
      <c r="GE36" s="27"/>
      <c r="GF36" s="27"/>
      <c r="GG36" s="91" t="s">
        <v>41</v>
      </c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6"/>
      <c r="JS36" s="6"/>
      <c r="JT36" s="6"/>
      <c r="JU36" s="91" t="s">
        <v>42</v>
      </c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27"/>
      <c r="NF36" s="27"/>
      <c r="NG36" s="27"/>
      <c r="NH36" s="28"/>
      <c r="NI36" s="2"/>
      <c r="NJ36" s="85"/>
      <c r="NK36" s="86"/>
      <c r="NL36" s="86"/>
      <c r="NM36" s="86"/>
      <c r="NN36" s="86"/>
      <c r="NO36" s="86"/>
      <c r="NP36" s="86"/>
      <c r="NQ36" s="86"/>
      <c r="NR36" s="86"/>
      <c r="NS36" s="86"/>
      <c r="NT36" s="86"/>
      <c r="NU36" s="86"/>
      <c r="NV36" s="86"/>
      <c r="NW36" s="86"/>
      <c r="NX36" s="87"/>
    </row>
    <row r="37" spans="1:388" ht="13.5" customHeight="1">
      <c r="A37" s="2"/>
      <c r="B37" s="26"/>
      <c r="C37" s="27"/>
      <c r="D37" s="6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6"/>
      <c r="CQ37" s="6"/>
      <c r="CR37" s="6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27"/>
      <c r="GE37" s="27"/>
      <c r="GF37" s="27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6"/>
      <c r="JS37" s="6"/>
      <c r="JT37" s="6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27"/>
      <c r="NF37" s="27"/>
      <c r="NG37" s="27"/>
      <c r="NH37" s="28"/>
      <c r="NI37" s="2"/>
      <c r="NJ37" s="85"/>
      <c r="NK37" s="86"/>
      <c r="NL37" s="86"/>
      <c r="NM37" s="86"/>
      <c r="NN37" s="86"/>
      <c r="NO37" s="86"/>
      <c r="NP37" s="86"/>
      <c r="NQ37" s="86"/>
      <c r="NR37" s="86"/>
      <c r="NS37" s="86"/>
      <c r="NT37" s="86"/>
      <c r="NU37" s="86"/>
      <c r="NV37" s="86"/>
      <c r="NW37" s="86"/>
      <c r="NX37" s="87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85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87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85"/>
      <c r="NK39" s="86"/>
      <c r="NL39" s="86"/>
      <c r="NM39" s="86"/>
      <c r="NN39" s="86"/>
      <c r="NO39" s="86"/>
      <c r="NP39" s="86"/>
      <c r="NQ39" s="86"/>
      <c r="NR39" s="86"/>
      <c r="NS39" s="86"/>
      <c r="NT39" s="86"/>
      <c r="NU39" s="86"/>
      <c r="NV39" s="86"/>
      <c r="NW39" s="86"/>
      <c r="NX39" s="87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85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7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85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7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85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7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85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7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85"/>
      <c r="NK44" s="86"/>
      <c r="NL44" s="86"/>
      <c r="NM44" s="86"/>
      <c r="NN44" s="86"/>
      <c r="NO44" s="86"/>
      <c r="NP44" s="86"/>
      <c r="NQ44" s="86"/>
      <c r="NR44" s="86"/>
      <c r="NS44" s="86"/>
      <c r="NT44" s="86"/>
      <c r="NU44" s="86"/>
      <c r="NV44" s="86"/>
      <c r="NW44" s="86"/>
      <c r="NX44" s="87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85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7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88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90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3" t="s">
        <v>43</v>
      </c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6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5" t="s">
        <v>145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>
      <c r="A55" s="2"/>
      <c r="B55" s="26"/>
      <c r="C55" s="6"/>
      <c r="D55" s="6"/>
      <c r="E55" s="6"/>
      <c r="F55" s="6"/>
      <c r="G55" s="99" t="s">
        <v>37</v>
      </c>
      <c r="H55" s="99"/>
      <c r="I55" s="99"/>
      <c r="J55" s="99"/>
      <c r="K55" s="99"/>
      <c r="L55" s="99"/>
      <c r="M55" s="99"/>
      <c r="N55" s="99"/>
      <c r="O55" s="99"/>
      <c r="P55" s="103">
        <f>データ!BZ7</f>
        <v>25024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23962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23234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21173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21483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6"/>
      <c r="CP55" s="6"/>
      <c r="CQ55" s="6"/>
      <c r="CR55" s="6"/>
      <c r="CS55" s="6"/>
      <c r="CT55" s="6"/>
      <c r="CU55" s="99" t="s">
        <v>37</v>
      </c>
      <c r="CV55" s="99"/>
      <c r="CW55" s="99"/>
      <c r="CX55" s="99"/>
      <c r="CY55" s="99"/>
      <c r="CZ55" s="99"/>
      <c r="DA55" s="99"/>
      <c r="DB55" s="99"/>
      <c r="DC55" s="99"/>
      <c r="DD55" s="103">
        <f>データ!CK7</f>
        <v>15410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16211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7488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7490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8045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6"/>
      <c r="GB55" s="6"/>
      <c r="GC55" s="6"/>
      <c r="GD55" s="6"/>
      <c r="GE55" s="6"/>
      <c r="GF55" s="6"/>
      <c r="GG55" s="6"/>
      <c r="GH55" s="6"/>
      <c r="GI55" s="99" t="s">
        <v>37</v>
      </c>
      <c r="GJ55" s="99"/>
      <c r="GK55" s="99"/>
      <c r="GL55" s="99"/>
      <c r="GM55" s="99"/>
      <c r="GN55" s="99"/>
      <c r="GO55" s="99"/>
      <c r="GP55" s="99"/>
      <c r="GQ55" s="99"/>
      <c r="GR55" s="100">
        <f>データ!CV7</f>
        <v>50.3</v>
      </c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2"/>
      <c r="HG55" s="100">
        <f>データ!CW7</f>
        <v>52.9</v>
      </c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2"/>
      <c r="HV55" s="100">
        <f>データ!CX7</f>
        <v>79.599999999999994</v>
      </c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2"/>
      <c r="IK55" s="100">
        <f>データ!CY7</f>
        <v>82.4</v>
      </c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  <c r="IV55" s="101"/>
      <c r="IW55" s="101"/>
      <c r="IX55" s="101"/>
      <c r="IY55" s="102"/>
      <c r="IZ55" s="100">
        <f>データ!CZ7</f>
        <v>84.7</v>
      </c>
      <c r="JA55" s="101"/>
      <c r="JB55" s="101"/>
      <c r="JC55" s="101"/>
      <c r="JD55" s="101"/>
      <c r="JE55" s="101"/>
      <c r="JF55" s="101"/>
      <c r="JG55" s="101"/>
      <c r="JH55" s="101"/>
      <c r="JI55" s="101"/>
      <c r="JJ55" s="101"/>
      <c r="JK55" s="101"/>
      <c r="JL55" s="101"/>
      <c r="JM55" s="101"/>
      <c r="JN55" s="102"/>
      <c r="JO55" s="6"/>
      <c r="JP55" s="6"/>
      <c r="JQ55" s="6"/>
      <c r="JR55" s="6"/>
      <c r="JS55" s="6"/>
      <c r="JT55" s="6"/>
      <c r="JU55" s="6"/>
      <c r="JV55" s="6"/>
      <c r="JW55" s="99" t="s">
        <v>37</v>
      </c>
      <c r="JX55" s="99"/>
      <c r="JY55" s="99"/>
      <c r="JZ55" s="99"/>
      <c r="KA55" s="99"/>
      <c r="KB55" s="99"/>
      <c r="KC55" s="99"/>
      <c r="KD55" s="99"/>
      <c r="KE55" s="99"/>
      <c r="KF55" s="100">
        <f>データ!DG7</f>
        <v>35.299999999999997</v>
      </c>
      <c r="KG55" s="101"/>
      <c r="KH55" s="101"/>
      <c r="KI55" s="101"/>
      <c r="KJ55" s="101"/>
      <c r="KK55" s="101"/>
      <c r="KL55" s="101"/>
      <c r="KM55" s="101"/>
      <c r="KN55" s="101"/>
      <c r="KO55" s="101"/>
      <c r="KP55" s="101"/>
      <c r="KQ55" s="101"/>
      <c r="KR55" s="101"/>
      <c r="KS55" s="101"/>
      <c r="KT55" s="102"/>
      <c r="KU55" s="100">
        <f>データ!DH7</f>
        <v>36.700000000000003</v>
      </c>
      <c r="KV55" s="101"/>
      <c r="KW55" s="101"/>
      <c r="KX55" s="101"/>
      <c r="KY55" s="101"/>
      <c r="KZ55" s="101"/>
      <c r="LA55" s="101"/>
      <c r="LB55" s="101"/>
      <c r="LC55" s="101"/>
      <c r="LD55" s="101"/>
      <c r="LE55" s="101"/>
      <c r="LF55" s="101"/>
      <c r="LG55" s="101"/>
      <c r="LH55" s="101"/>
      <c r="LI55" s="102"/>
      <c r="LJ55" s="100">
        <f>データ!DI7</f>
        <v>14</v>
      </c>
      <c r="LK55" s="101"/>
      <c r="LL55" s="101"/>
      <c r="LM55" s="101"/>
      <c r="LN55" s="101"/>
      <c r="LO55" s="101"/>
      <c r="LP55" s="101"/>
      <c r="LQ55" s="101"/>
      <c r="LR55" s="101"/>
      <c r="LS55" s="101"/>
      <c r="LT55" s="101"/>
      <c r="LU55" s="101"/>
      <c r="LV55" s="101"/>
      <c r="LW55" s="101"/>
      <c r="LX55" s="102"/>
      <c r="LY55" s="100">
        <f>データ!DJ7</f>
        <v>13.4</v>
      </c>
      <c r="LZ55" s="101"/>
      <c r="MA55" s="101"/>
      <c r="MB55" s="101"/>
      <c r="MC55" s="101"/>
      <c r="MD55" s="101"/>
      <c r="ME55" s="101"/>
      <c r="MF55" s="101"/>
      <c r="MG55" s="101"/>
      <c r="MH55" s="101"/>
      <c r="MI55" s="101"/>
      <c r="MJ55" s="101"/>
      <c r="MK55" s="101"/>
      <c r="ML55" s="101"/>
      <c r="MM55" s="102"/>
      <c r="MN55" s="100">
        <f>データ!DK7</f>
        <v>12.4</v>
      </c>
      <c r="MO55" s="101"/>
      <c r="MP55" s="101"/>
      <c r="MQ55" s="101"/>
      <c r="MR55" s="101"/>
      <c r="MS55" s="101"/>
      <c r="MT55" s="101"/>
      <c r="MU55" s="101"/>
      <c r="MV55" s="101"/>
      <c r="MW55" s="101"/>
      <c r="MX55" s="101"/>
      <c r="MY55" s="101"/>
      <c r="MZ55" s="101"/>
      <c r="NA55" s="101"/>
      <c r="NB55" s="102"/>
      <c r="NC55" s="6"/>
      <c r="ND55" s="6"/>
      <c r="NE55" s="6"/>
      <c r="NF55" s="6"/>
      <c r="NG55" s="6"/>
      <c r="NH55" s="28"/>
      <c r="NI55" s="2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>
      <c r="A56" s="2"/>
      <c r="B56" s="26"/>
      <c r="C56" s="6"/>
      <c r="D56" s="6"/>
      <c r="E56" s="6"/>
      <c r="F56" s="6"/>
      <c r="G56" s="99" t="s">
        <v>38</v>
      </c>
      <c r="H56" s="99"/>
      <c r="I56" s="99"/>
      <c r="J56" s="99"/>
      <c r="K56" s="99"/>
      <c r="L56" s="99"/>
      <c r="M56" s="99"/>
      <c r="N56" s="99"/>
      <c r="O56" s="99"/>
      <c r="P56" s="103">
        <f>データ!CE7</f>
        <v>23061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23475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23857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24371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24882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6"/>
      <c r="CP56" s="6"/>
      <c r="CQ56" s="6"/>
      <c r="CR56" s="6"/>
      <c r="CS56" s="6"/>
      <c r="CT56" s="6"/>
      <c r="CU56" s="99" t="s">
        <v>38</v>
      </c>
      <c r="CV56" s="99"/>
      <c r="CW56" s="99"/>
      <c r="CX56" s="99"/>
      <c r="CY56" s="99"/>
      <c r="CZ56" s="99"/>
      <c r="DA56" s="99"/>
      <c r="DB56" s="99"/>
      <c r="DC56" s="99"/>
      <c r="DD56" s="103">
        <f>データ!CP7</f>
        <v>8338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8603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8471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8736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8797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6"/>
      <c r="GB56" s="6"/>
      <c r="GC56" s="6"/>
      <c r="GD56" s="6"/>
      <c r="GE56" s="6"/>
      <c r="GF56" s="6"/>
      <c r="GG56" s="6"/>
      <c r="GH56" s="6"/>
      <c r="GI56" s="99" t="s">
        <v>38</v>
      </c>
      <c r="GJ56" s="99"/>
      <c r="GK56" s="99"/>
      <c r="GL56" s="99"/>
      <c r="GM56" s="99"/>
      <c r="GN56" s="99"/>
      <c r="GO56" s="99"/>
      <c r="GP56" s="99"/>
      <c r="GQ56" s="99"/>
      <c r="GR56" s="100">
        <f>データ!DA7</f>
        <v>64.7</v>
      </c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2"/>
      <c r="HG56" s="100">
        <f>データ!DB7</f>
        <v>65</v>
      </c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2"/>
      <c r="HV56" s="100">
        <f>データ!DC7</f>
        <v>67.5</v>
      </c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2"/>
      <c r="IK56" s="100">
        <f>データ!DD7</f>
        <v>67.5</v>
      </c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  <c r="IV56" s="101"/>
      <c r="IW56" s="101"/>
      <c r="IX56" s="101"/>
      <c r="IY56" s="102"/>
      <c r="IZ56" s="100">
        <f>データ!DE7</f>
        <v>69.5</v>
      </c>
      <c r="JA56" s="101"/>
      <c r="JB56" s="101"/>
      <c r="JC56" s="101"/>
      <c r="JD56" s="101"/>
      <c r="JE56" s="101"/>
      <c r="JF56" s="101"/>
      <c r="JG56" s="101"/>
      <c r="JH56" s="101"/>
      <c r="JI56" s="101"/>
      <c r="JJ56" s="101"/>
      <c r="JK56" s="101"/>
      <c r="JL56" s="101"/>
      <c r="JM56" s="101"/>
      <c r="JN56" s="102"/>
      <c r="JO56" s="6"/>
      <c r="JP56" s="6"/>
      <c r="JQ56" s="6"/>
      <c r="JR56" s="6"/>
      <c r="JS56" s="6"/>
      <c r="JT56" s="6"/>
      <c r="JU56" s="6"/>
      <c r="JV56" s="6"/>
      <c r="JW56" s="99" t="s">
        <v>38</v>
      </c>
      <c r="JX56" s="99"/>
      <c r="JY56" s="99"/>
      <c r="JZ56" s="99"/>
      <c r="KA56" s="99"/>
      <c r="KB56" s="99"/>
      <c r="KC56" s="99"/>
      <c r="KD56" s="99"/>
      <c r="KE56" s="99"/>
      <c r="KF56" s="100">
        <f>データ!DL7</f>
        <v>19.600000000000001</v>
      </c>
      <c r="KG56" s="101"/>
      <c r="KH56" s="101"/>
      <c r="KI56" s="101"/>
      <c r="KJ56" s="101"/>
      <c r="KK56" s="101"/>
      <c r="KL56" s="101"/>
      <c r="KM56" s="101"/>
      <c r="KN56" s="101"/>
      <c r="KO56" s="101"/>
      <c r="KP56" s="101"/>
      <c r="KQ56" s="101"/>
      <c r="KR56" s="101"/>
      <c r="KS56" s="101"/>
      <c r="KT56" s="102"/>
      <c r="KU56" s="100">
        <f>データ!DM7</f>
        <v>19</v>
      </c>
      <c r="KV56" s="101"/>
      <c r="KW56" s="101"/>
      <c r="KX56" s="101"/>
      <c r="KY56" s="101"/>
      <c r="KZ56" s="101"/>
      <c r="LA56" s="101"/>
      <c r="LB56" s="101"/>
      <c r="LC56" s="101"/>
      <c r="LD56" s="101"/>
      <c r="LE56" s="101"/>
      <c r="LF56" s="101"/>
      <c r="LG56" s="101"/>
      <c r="LH56" s="101"/>
      <c r="LI56" s="102"/>
      <c r="LJ56" s="100">
        <f>データ!DN7</f>
        <v>17.899999999999999</v>
      </c>
      <c r="LK56" s="101"/>
      <c r="LL56" s="101"/>
      <c r="LM56" s="101"/>
      <c r="LN56" s="101"/>
      <c r="LO56" s="101"/>
      <c r="LP56" s="101"/>
      <c r="LQ56" s="101"/>
      <c r="LR56" s="101"/>
      <c r="LS56" s="101"/>
      <c r="LT56" s="101"/>
      <c r="LU56" s="101"/>
      <c r="LV56" s="101"/>
      <c r="LW56" s="101"/>
      <c r="LX56" s="102"/>
      <c r="LY56" s="100">
        <f>データ!DO7</f>
        <v>17.899999999999999</v>
      </c>
      <c r="LZ56" s="101"/>
      <c r="MA56" s="101"/>
      <c r="MB56" s="101"/>
      <c r="MC56" s="101"/>
      <c r="MD56" s="101"/>
      <c r="ME56" s="101"/>
      <c r="MF56" s="101"/>
      <c r="MG56" s="101"/>
      <c r="MH56" s="101"/>
      <c r="MI56" s="101"/>
      <c r="MJ56" s="101"/>
      <c r="MK56" s="101"/>
      <c r="ML56" s="101"/>
      <c r="MM56" s="102"/>
      <c r="MN56" s="100">
        <f>データ!DP7</f>
        <v>17.399999999999999</v>
      </c>
      <c r="MO56" s="101"/>
      <c r="MP56" s="101"/>
      <c r="MQ56" s="101"/>
      <c r="MR56" s="101"/>
      <c r="MS56" s="101"/>
      <c r="MT56" s="101"/>
      <c r="MU56" s="101"/>
      <c r="MV56" s="101"/>
      <c r="MW56" s="101"/>
      <c r="MX56" s="101"/>
      <c r="MY56" s="101"/>
      <c r="MZ56" s="101"/>
      <c r="NA56" s="101"/>
      <c r="NB56" s="102"/>
      <c r="NC56" s="6"/>
      <c r="ND56" s="6"/>
      <c r="NE56" s="6"/>
      <c r="NF56" s="6"/>
      <c r="NG56" s="6"/>
      <c r="NH56" s="28"/>
      <c r="NI56" s="2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>
      <c r="A58" s="2"/>
      <c r="B58" s="26"/>
      <c r="C58" s="27"/>
      <c r="D58" s="6"/>
      <c r="E58" s="91" t="s">
        <v>44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6"/>
      <c r="CQ58" s="6"/>
      <c r="CR58" s="6"/>
      <c r="CS58" s="91" t="s">
        <v>45</v>
      </c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27"/>
      <c r="GE58" s="27"/>
      <c r="GF58" s="27"/>
      <c r="GG58" s="91" t="s">
        <v>46</v>
      </c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6"/>
      <c r="JS58" s="6"/>
      <c r="JT58" s="6"/>
      <c r="JU58" s="91" t="s">
        <v>47</v>
      </c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27"/>
      <c r="NF58" s="27"/>
      <c r="NG58" s="27"/>
      <c r="NH58" s="28"/>
      <c r="NI58" s="2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>
      <c r="A59" s="2"/>
      <c r="B59" s="26"/>
      <c r="C59" s="27"/>
      <c r="D59" s="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6"/>
      <c r="CQ59" s="6"/>
      <c r="CR59" s="6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27"/>
      <c r="GE59" s="27"/>
      <c r="GF59" s="27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6"/>
      <c r="JS59" s="6"/>
      <c r="JT59" s="6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1"/>
      <c r="NC59" s="91"/>
      <c r="ND59" s="91"/>
      <c r="NE59" s="27"/>
      <c r="NF59" s="27"/>
      <c r="NG59" s="27"/>
      <c r="NH59" s="28"/>
      <c r="NI59" s="2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>
      <c r="A62" s="28"/>
      <c r="B62" s="23"/>
      <c r="C62" s="24"/>
      <c r="D62" s="24"/>
      <c r="E62" s="24"/>
      <c r="F62" s="106" t="s">
        <v>48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4"/>
      <c r="NF62" s="24"/>
      <c r="NG62" s="24"/>
      <c r="NH62" s="25"/>
      <c r="NI62" s="2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>
      <c r="A63" s="28"/>
      <c r="B63" s="23"/>
      <c r="C63" s="24"/>
      <c r="D63" s="24"/>
      <c r="E63" s="24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4"/>
      <c r="NF63" s="24"/>
      <c r="NG63" s="24"/>
      <c r="NH63" s="25"/>
      <c r="NI63" s="2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3" t="s">
        <v>49</v>
      </c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6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5" t="s">
        <v>146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43.8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42.6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62.9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64.400000000000006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66.8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37.6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43.6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68.599999999999994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72.3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78.599999999999994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19023954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19691267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20043767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19138283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19188150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43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43.9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52.4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52.6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54.2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60.6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59.1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68.900000000000006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68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70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33688486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34462126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34878088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36094355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36941419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>
      <c r="A82" s="2"/>
      <c r="B82" s="26"/>
      <c r="C82" s="27"/>
      <c r="D82" s="6"/>
      <c r="E82" s="6"/>
      <c r="F82" s="91" t="s">
        <v>50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92" t="s">
        <v>51</v>
      </c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91" t="s">
        <v>52</v>
      </c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1"/>
      <c r="NC82" s="91"/>
      <c r="ND82" s="91"/>
      <c r="NE82" s="27"/>
      <c r="NF82" s="27"/>
      <c r="NG82" s="27"/>
      <c r="NH82" s="28"/>
      <c r="NI82" s="2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>
      <c r="A83" s="2"/>
      <c r="B83" s="26"/>
      <c r="C83" s="27"/>
      <c r="D83" s="6"/>
      <c r="E83" s="6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27"/>
      <c r="NF83" s="27"/>
      <c r="NG83" s="27"/>
      <c r="NH83" s="28"/>
      <c r="NI83" s="2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38" t="s">
        <v>75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41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41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8" t="s">
        <v>78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41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8" t="s">
        <v>83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363014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42" t="str">
        <f>IF(H8&lt;&gt;I8,H8,"")&amp;IF(I8&lt;&gt;J8,I8,"")&amp;"　"&amp;J8</f>
        <v>徳島県勝浦町　国保勝浦病院</v>
      </c>
      <c r="I6" s="143"/>
      <c r="J6" s="144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/>
      <c r="P6" s="63" t="str">
        <f>P8</f>
        <v>直営</v>
      </c>
      <c r="Q6" s="64">
        <f t="shared" ref="Q6:AG6" si="3">Q8</f>
        <v>4</v>
      </c>
      <c r="R6" s="63" t="str">
        <f t="shared" si="3"/>
        <v>-</v>
      </c>
      <c r="S6" s="63" t="str">
        <f t="shared" si="3"/>
        <v>訓</v>
      </c>
      <c r="T6" s="63" t="str">
        <f t="shared" si="3"/>
        <v>救</v>
      </c>
      <c r="U6" s="64">
        <f>U8</f>
        <v>5448</v>
      </c>
      <c r="V6" s="64">
        <f>V8</f>
        <v>3495</v>
      </c>
      <c r="W6" s="63" t="str">
        <f>W8</f>
        <v>第２種該当</v>
      </c>
      <c r="X6" s="63" t="str">
        <f t="shared" si="3"/>
        <v>１５：１</v>
      </c>
      <c r="Y6" s="64">
        <f t="shared" si="3"/>
        <v>60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60</v>
      </c>
      <c r="AE6" s="64">
        <f t="shared" si="3"/>
        <v>60</v>
      </c>
      <c r="AF6" s="64" t="str">
        <f t="shared" si="3"/>
        <v>-</v>
      </c>
      <c r="AG6" s="64">
        <f t="shared" si="3"/>
        <v>60</v>
      </c>
      <c r="AH6" s="65">
        <f>IF(AH8="-",NA(),AH8)</f>
        <v>100</v>
      </c>
      <c r="AI6" s="65">
        <f t="shared" ref="AI6:AQ6" si="4">IF(AI8="-",NA(),AI8)</f>
        <v>97.2</v>
      </c>
      <c r="AJ6" s="65">
        <f t="shared" si="4"/>
        <v>103.9</v>
      </c>
      <c r="AK6" s="65">
        <f t="shared" si="4"/>
        <v>101.6</v>
      </c>
      <c r="AL6" s="65">
        <f t="shared" si="4"/>
        <v>101.9</v>
      </c>
      <c r="AM6" s="65">
        <f t="shared" si="4"/>
        <v>98.1</v>
      </c>
      <c r="AN6" s="65">
        <f t="shared" si="4"/>
        <v>97.7</v>
      </c>
      <c r="AO6" s="65">
        <f t="shared" si="4"/>
        <v>98.5</v>
      </c>
      <c r="AP6" s="65">
        <f t="shared" si="4"/>
        <v>98</v>
      </c>
      <c r="AQ6" s="65">
        <f t="shared" si="4"/>
        <v>98.4</v>
      </c>
      <c r="AR6" s="65" t="str">
        <f>IF(AR8="-","【-】","【"&amp;SUBSTITUTE(TEXT(AR8,"#,##0.0"),"-","△")&amp;"】")</f>
        <v>【98.4】</v>
      </c>
      <c r="AS6" s="65">
        <f>IF(AS8="-",NA(),AS8)</f>
        <v>98.6</v>
      </c>
      <c r="AT6" s="65">
        <f t="shared" ref="AT6:BB6" si="5">IF(AT8="-",NA(),AT8)</f>
        <v>93.5</v>
      </c>
      <c r="AU6" s="65">
        <f t="shared" si="5"/>
        <v>82.1</v>
      </c>
      <c r="AV6" s="65">
        <f t="shared" si="5"/>
        <v>78.2</v>
      </c>
      <c r="AW6" s="65">
        <f t="shared" si="5"/>
        <v>79.599999999999994</v>
      </c>
      <c r="AX6" s="65">
        <f t="shared" si="5"/>
        <v>83.2</v>
      </c>
      <c r="AY6" s="65">
        <f t="shared" si="5"/>
        <v>82.5</v>
      </c>
      <c r="AZ6" s="65">
        <f t="shared" si="5"/>
        <v>79.7</v>
      </c>
      <c r="BA6" s="65">
        <f t="shared" si="5"/>
        <v>79.599999999999994</v>
      </c>
      <c r="BB6" s="65">
        <f t="shared" si="5"/>
        <v>77.900000000000006</v>
      </c>
      <c r="BC6" s="65" t="str">
        <f>IF(BC8="-","【-】","【"&amp;SUBSTITUTE(TEXT(BC8,"#,##0.0"),"-","△")&amp;"】")</f>
        <v>【89.5】</v>
      </c>
      <c r="BD6" s="65" t="str">
        <f>IF(BD8="-",NA(),BD8)</f>
        <v>該当数値なし</v>
      </c>
      <c r="BE6" s="65" t="str">
        <f t="shared" ref="BE6:BM6" si="6">IF(BE8="-",NA(),BE8)</f>
        <v>該当数値なし</v>
      </c>
      <c r="BF6" s="65" t="str">
        <f t="shared" si="6"/>
        <v>該当数値なし</v>
      </c>
      <c r="BG6" s="65" t="str">
        <f t="shared" si="6"/>
        <v>該当数値なし</v>
      </c>
      <c r="BH6" s="65" t="str">
        <f t="shared" si="6"/>
        <v>該当数値なし</v>
      </c>
      <c r="BI6" s="65">
        <f t="shared" si="6"/>
        <v>99.5</v>
      </c>
      <c r="BJ6" s="65">
        <f t="shared" si="6"/>
        <v>91.2</v>
      </c>
      <c r="BK6" s="65">
        <f t="shared" si="6"/>
        <v>94.9</v>
      </c>
      <c r="BL6" s="65">
        <f t="shared" si="6"/>
        <v>101.2</v>
      </c>
      <c r="BM6" s="65">
        <f t="shared" si="6"/>
        <v>107.2</v>
      </c>
      <c r="BN6" s="65" t="str">
        <f>IF(BN8="-","【-】","【"&amp;SUBSTITUTE(TEXT(BN8,"#,##0.0"),"-","△")&amp;"】")</f>
        <v>【63.6】</v>
      </c>
      <c r="BO6" s="65">
        <f>IF(BO8="-",NA(),BO8)</f>
        <v>54.9</v>
      </c>
      <c r="BP6" s="65">
        <f t="shared" ref="BP6:BX6" si="7">IF(BP8="-",NA(),BP8)</f>
        <v>56.9</v>
      </c>
      <c r="BQ6" s="65">
        <f t="shared" si="7"/>
        <v>54.9</v>
      </c>
      <c r="BR6" s="65">
        <f t="shared" si="7"/>
        <v>63.1</v>
      </c>
      <c r="BS6" s="65">
        <f t="shared" si="7"/>
        <v>58.3</v>
      </c>
      <c r="BT6" s="65">
        <f t="shared" si="7"/>
        <v>69.2</v>
      </c>
      <c r="BU6" s="65">
        <f t="shared" si="7"/>
        <v>68.599999999999994</v>
      </c>
      <c r="BV6" s="65">
        <f t="shared" si="7"/>
        <v>67.400000000000006</v>
      </c>
      <c r="BW6" s="65">
        <f t="shared" si="7"/>
        <v>66.599999999999994</v>
      </c>
      <c r="BX6" s="65">
        <f t="shared" si="7"/>
        <v>66.8</v>
      </c>
      <c r="BY6" s="65" t="str">
        <f>IF(BY8="-","【-】","【"&amp;SUBSTITUTE(TEXT(BY8,"#,##0.0"),"-","△")&amp;"】")</f>
        <v>【74.2】</v>
      </c>
      <c r="BZ6" s="66">
        <f>IF(BZ8="-",NA(),BZ8)</f>
        <v>25024</v>
      </c>
      <c r="CA6" s="66">
        <f t="shared" ref="CA6:CI6" si="8">IF(CA8="-",NA(),CA8)</f>
        <v>23962</v>
      </c>
      <c r="CB6" s="66">
        <f t="shared" si="8"/>
        <v>23234</v>
      </c>
      <c r="CC6" s="66">
        <f t="shared" si="8"/>
        <v>21173</v>
      </c>
      <c r="CD6" s="66">
        <f t="shared" si="8"/>
        <v>21483</v>
      </c>
      <c r="CE6" s="66">
        <f t="shared" si="8"/>
        <v>23061</v>
      </c>
      <c r="CF6" s="66">
        <f t="shared" si="8"/>
        <v>23475</v>
      </c>
      <c r="CG6" s="66">
        <f t="shared" si="8"/>
        <v>23857</v>
      </c>
      <c r="CH6" s="66">
        <f t="shared" si="8"/>
        <v>24371</v>
      </c>
      <c r="CI6" s="66">
        <f t="shared" si="8"/>
        <v>24882</v>
      </c>
      <c r="CJ6" s="65" t="str">
        <f>IF(CJ8="-","【-】","【"&amp;SUBSTITUTE(TEXT(CJ8,"#,##0"),"-","△")&amp;"】")</f>
        <v>【49,667】</v>
      </c>
      <c r="CK6" s="66">
        <f>IF(CK8="-",NA(),CK8)</f>
        <v>15410</v>
      </c>
      <c r="CL6" s="66">
        <f t="shared" ref="CL6:CT6" si="9">IF(CL8="-",NA(),CL8)</f>
        <v>16211</v>
      </c>
      <c r="CM6" s="66">
        <f t="shared" si="9"/>
        <v>7488</v>
      </c>
      <c r="CN6" s="66">
        <f t="shared" si="9"/>
        <v>7490</v>
      </c>
      <c r="CO6" s="66">
        <f t="shared" si="9"/>
        <v>8045</v>
      </c>
      <c r="CP6" s="66">
        <f t="shared" si="9"/>
        <v>8338</v>
      </c>
      <c r="CQ6" s="66">
        <f t="shared" si="9"/>
        <v>8603</v>
      </c>
      <c r="CR6" s="66">
        <f t="shared" si="9"/>
        <v>8471</v>
      </c>
      <c r="CS6" s="66">
        <f t="shared" si="9"/>
        <v>8736</v>
      </c>
      <c r="CT6" s="66">
        <f t="shared" si="9"/>
        <v>8797</v>
      </c>
      <c r="CU6" s="65" t="str">
        <f>IF(CU8="-","【-】","【"&amp;SUBSTITUTE(TEXT(CU8,"#,##0"),"-","△")&amp;"】")</f>
        <v>【13,758】</v>
      </c>
      <c r="CV6" s="65">
        <f>IF(CV8="-",NA(),CV8)</f>
        <v>50.3</v>
      </c>
      <c r="CW6" s="65">
        <f t="shared" ref="CW6:DE6" si="10">IF(CW8="-",NA(),CW8)</f>
        <v>52.9</v>
      </c>
      <c r="CX6" s="65">
        <f t="shared" si="10"/>
        <v>79.599999999999994</v>
      </c>
      <c r="CY6" s="65">
        <f t="shared" si="10"/>
        <v>82.4</v>
      </c>
      <c r="CZ6" s="65">
        <f t="shared" si="10"/>
        <v>84.7</v>
      </c>
      <c r="DA6" s="65">
        <f t="shared" si="10"/>
        <v>64.7</v>
      </c>
      <c r="DB6" s="65">
        <f t="shared" si="10"/>
        <v>65</v>
      </c>
      <c r="DC6" s="65">
        <f t="shared" si="10"/>
        <v>67.5</v>
      </c>
      <c r="DD6" s="65">
        <f t="shared" si="10"/>
        <v>67.5</v>
      </c>
      <c r="DE6" s="65">
        <f t="shared" si="10"/>
        <v>69.5</v>
      </c>
      <c r="DF6" s="65" t="str">
        <f>IF(DF8="-","【-】","【"&amp;SUBSTITUTE(TEXT(DF8,"#,##0.0"),"-","△")&amp;"】")</f>
        <v>【55.2】</v>
      </c>
      <c r="DG6" s="65">
        <f>IF(DG8="-",NA(),DG8)</f>
        <v>35.299999999999997</v>
      </c>
      <c r="DH6" s="65">
        <f t="shared" ref="DH6:DP6" si="11">IF(DH8="-",NA(),DH8)</f>
        <v>36.700000000000003</v>
      </c>
      <c r="DI6" s="65">
        <f t="shared" si="11"/>
        <v>14</v>
      </c>
      <c r="DJ6" s="65">
        <f t="shared" si="11"/>
        <v>13.4</v>
      </c>
      <c r="DK6" s="65">
        <f t="shared" si="11"/>
        <v>12.4</v>
      </c>
      <c r="DL6" s="65">
        <f t="shared" si="11"/>
        <v>19.600000000000001</v>
      </c>
      <c r="DM6" s="65">
        <f t="shared" si="11"/>
        <v>19</v>
      </c>
      <c r="DN6" s="65">
        <f t="shared" si="11"/>
        <v>17.899999999999999</v>
      </c>
      <c r="DO6" s="65">
        <f t="shared" si="11"/>
        <v>17.899999999999999</v>
      </c>
      <c r="DP6" s="65">
        <f t="shared" si="11"/>
        <v>17.399999999999999</v>
      </c>
      <c r="DQ6" s="65" t="str">
        <f>IF(DQ8="-","【-】","【"&amp;SUBSTITUTE(TEXT(DQ8,"#,##0.0"),"-","△")&amp;"】")</f>
        <v>【24.1】</v>
      </c>
      <c r="DR6" s="65">
        <f>IF(DR8="-",NA(),DR8)</f>
        <v>43.8</v>
      </c>
      <c r="DS6" s="65">
        <f t="shared" ref="DS6:EA6" si="12">IF(DS8="-",NA(),DS8)</f>
        <v>42.6</v>
      </c>
      <c r="DT6" s="65">
        <f t="shared" si="12"/>
        <v>62.9</v>
      </c>
      <c r="DU6" s="65">
        <f t="shared" si="12"/>
        <v>64.400000000000006</v>
      </c>
      <c r="DV6" s="65">
        <f t="shared" si="12"/>
        <v>66.8</v>
      </c>
      <c r="DW6" s="65">
        <f t="shared" si="12"/>
        <v>43</v>
      </c>
      <c r="DX6" s="65">
        <f t="shared" si="12"/>
        <v>43.9</v>
      </c>
      <c r="DY6" s="65">
        <f t="shared" si="12"/>
        <v>52.4</v>
      </c>
      <c r="DZ6" s="65">
        <f t="shared" si="12"/>
        <v>52.6</v>
      </c>
      <c r="EA6" s="65">
        <f t="shared" si="12"/>
        <v>54.2</v>
      </c>
      <c r="EB6" s="65" t="str">
        <f>IF(EB8="-","【-】","【"&amp;SUBSTITUTE(TEXT(EB8,"#,##0.0"),"-","△")&amp;"】")</f>
        <v>【50.7】</v>
      </c>
      <c r="EC6" s="65">
        <f>IF(EC8="-",NA(),EC8)</f>
        <v>37.6</v>
      </c>
      <c r="ED6" s="65">
        <f t="shared" ref="ED6:EL6" si="13">IF(ED8="-",NA(),ED8)</f>
        <v>43.6</v>
      </c>
      <c r="EE6" s="65">
        <f t="shared" si="13"/>
        <v>68.599999999999994</v>
      </c>
      <c r="EF6" s="65">
        <f t="shared" si="13"/>
        <v>72.3</v>
      </c>
      <c r="EG6" s="65">
        <f t="shared" si="13"/>
        <v>78.599999999999994</v>
      </c>
      <c r="EH6" s="65">
        <f t="shared" si="13"/>
        <v>60.6</v>
      </c>
      <c r="EI6" s="65">
        <f t="shared" si="13"/>
        <v>59.1</v>
      </c>
      <c r="EJ6" s="65">
        <f t="shared" si="13"/>
        <v>68.900000000000006</v>
      </c>
      <c r="EK6" s="65">
        <f t="shared" si="13"/>
        <v>68</v>
      </c>
      <c r="EL6" s="65">
        <f t="shared" si="13"/>
        <v>70</v>
      </c>
      <c r="EM6" s="65" t="str">
        <f>IF(EM8="-","【-】","【"&amp;SUBSTITUTE(TEXT(EM8,"#,##0.0"),"-","△")&amp;"】")</f>
        <v>【65.7】</v>
      </c>
      <c r="EN6" s="66">
        <f>IF(EN8="-",NA(),EN8)</f>
        <v>19023954</v>
      </c>
      <c r="EO6" s="66">
        <f t="shared" ref="EO6:EW6" si="14">IF(EO8="-",NA(),EO8)</f>
        <v>19691267</v>
      </c>
      <c r="EP6" s="66">
        <f t="shared" si="14"/>
        <v>20043767</v>
      </c>
      <c r="EQ6" s="66">
        <f t="shared" si="14"/>
        <v>19138283</v>
      </c>
      <c r="ER6" s="66">
        <f t="shared" si="14"/>
        <v>19188150</v>
      </c>
      <c r="ES6" s="66">
        <f t="shared" si="14"/>
        <v>33688486</v>
      </c>
      <c r="ET6" s="66">
        <f t="shared" si="14"/>
        <v>34462126</v>
      </c>
      <c r="EU6" s="66">
        <f t="shared" si="14"/>
        <v>34878088</v>
      </c>
      <c r="EV6" s="66">
        <f t="shared" si="14"/>
        <v>36094355</v>
      </c>
      <c r="EW6" s="66">
        <f t="shared" si="14"/>
        <v>36941419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363014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50床以上～100床未満</v>
      </c>
      <c r="O7" s="63"/>
      <c r="P7" s="63" t="str">
        <f>P8</f>
        <v>直営</v>
      </c>
      <c r="Q7" s="64">
        <f t="shared" si="15"/>
        <v>4</v>
      </c>
      <c r="R7" s="63" t="str">
        <f t="shared" si="15"/>
        <v>-</v>
      </c>
      <c r="S7" s="63" t="str">
        <f t="shared" si="15"/>
        <v>訓</v>
      </c>
      <c r="T7" s="63" t="str">
        <f t="shared" si="15"/>
        <v>救</v>
      </c>
      <c r="U7" s="64">
        <f>U8</f>
        <v>5448</v>
      </c>
      <c r="V7" s="64">
        <f>V8</f>
        <v>3495</v>
      </c>
      <c r="W7" s="63" t="str">
        <f>W8</f>
        <v>第２種該当</v>
      </c>
      <c r="X7" s="63" t="str">
        <f t="shared" si="15"/>
        <v>１５：１</v>
      </c>
      <c r="Y7" s="64">
        <f t="shared" si="15"/>
        <v>60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60</v>
      </c>
      <c r="AE7" s="64">
        <f t="shared" si="15"/>
        <v>60</v>
      </c>
      <c r="AF7" s="64" t="str">
        <f t="shared" si="15"/>
        <v>-</v>
      </c>
      <c r="AG7" s="64">
        <f t="shared" si="15"/>
        <v>60</v>
      </c>
      <c r="AH7" s="65">
        <f>AH8</f>
        <v>100</v>
      </c>
      <c r="AI7" s="65">
        <f t="shared" ref="AI7:AQ7" si="16">AI8</f>
        <v>97.2</v>
      </c>
      <c r="AJ7" s="65">
        <f t="shared" si="16"/>
        <v>103.9</v>
      </c>
      <c r="AK7" s="65">
        <f t="shared" si="16"/>
        <v>101.6</v>
      </c>
      <c r="AL7" s="65">
        <f t="shared" si="16"/>
        <v>101.9</v>
      </c>
      <c r="AM7" s="65">
        <f t="shared" si="16"/>
        <v>98.1</v>
      </c>
      <c r="AN7" s="65">
        <f t="shared" si="16"/>
        <v>97.7</v>
      </c>
      <c r="AO7" s="65">
        <f t="shared" si="16"/>
        <v>98.5</v>
      </c>
      <c r="AP7" s="65">
        <f t="shared" si="16"/>
        <v>98</v>
      </c>
      <c r="AQ7" s="65">
        <f t="shared" si="16"/>
        <v>98.4</v>
      </c>
      <c r="AR7" s="65"/>
      <c r="AS7" s="65">
        <f>AS8</f>
        <v>98.6</v>
      </c>
      <c r="AT7" s="65">
        <f t="shared" ref="AT7:BB7" si="17">AT8</f>
        <v>93.5</v>
      </c>
      <c r="AU7" s="65">
        <f t="shared" si="17"/>
        <v>82.1</v>
      </c>
      <c r="AV7" s="65">
        <f t="shared" si="17"/>
        <v>78.2</v>
      </c>
      <c r="AW7" s="65">
        <f t="shared" si="17"/>
        <v>79.599999999999994</v>
      </c>
      <c r="AX7" s="65">
        <f t="shared" si="17"/>
        <v>83.2</v>
      </c>
      <c r="AY7" s="65">
        <f t="shared" si="17"/>
        <v>82.5</v>
      </c>
      <c r="AZ7" s="65">
        <f t="shared" si="17"/>
        <v>79.7</v>
      </c>
      <c r="BA7" s="65">
        <f t="shared" si="17"/>
        <v>79.599999999999994</v>
      </c>
      <c r="BB7" s="65">
        <f t="shared" si="17"/>
        <v>77.900000000000006</v>
      </c>
      <c r="BC7" s="65"/>
      <c r="BD7" s="65" t="str">
        <f>BD8</f>
        <v>該当数値なし</v>
      </c>
      <c r="BE7" s="65" t="str">
        <f t="shared" ref="BE7:BM7" si="18">BE8</f>
        <v>該当数値なし</v>
      </c>
      <c r="BF7" s="65" t="str">
        <f t="shared" si="18"/>
        <v>該当数値なし</v>
      </c>
      <c r="BG7" s="65" t="str">
        <f t="shared" si="18"/>
        <v>該当数値なし</v>
      </c>
      <c r="BH7" s="65" t="str">
        <f t="shared" si="18"/>
        <v>該当数値なし</v>
      </c>
      <c r="BI7" s="65">
        <f t="shared" si="18"/>
        <v>99.5</v>
      </c>
      <c r="BJ7" s="65">
        <f t="shared" si="18"/>
        <v>91.2</v>
      </c>
      <c r="BK7" s="65">
        <f t="shared" si="18"/>
        <v>94.9</v>
      </c>
      <c r="BL7" s="65">
        <f t="shared" si="18"/>
        <v>101.2</v>
      </c>
      <c r="BM7" s="65">
        <f t="shared" si="18"/>
        <v>107.2</v>
      </c>
      <c r="BN7" s="65"/>
      <c r="BO7" s="65">
        <f>BO8</f>
        <v>54.9</v>
      </c>
      <c r="BP7" s="65">
        <f t="shared" ref="BP7:BX7" si="19">BP8</f>
        <v>56.9</v>
      </c>
      <c r="BQ7" s="65">
        <f t="shared" si="19"/>
        <v>54.9</v>
      </c>
      <c r="BR7" s="65">
        <f t="shared" si="19"/>
        <v>63.1</v>
      </c>
      <c r="BS7" s="65">
        <f t="shared" si="19"/>
        <v>58.3</v>
      </c>
      <c r="BT7" s="65">
        <f t="shared" si="19"/>
        <v>69.2</v>
      </c>
      <c r="BU7" s="65">
        <f t="shared" si="19"/>
        <v>68.599999999999994</v>
      </c>
      <c r="BV7" s="65">
        <f t="shared" si="19"/>
        <v>67.400000000000006</v>
      </c>
      <c r="BW7" s="65">
        <f t="shared" si="19"/>
        <v>66.599999999999994</v>
      </c>
      <c r="BX7" s="65">
        <f t="shared" si="19"/>
        <v>66.8</v>
      </c>
      <c r="BY7" s="65"/>
      <c r="BZ7" s="66">
        <f>BZ8</f>
        <v>25024</v>
      </c>
      <c r="CA7" s="66">
        <f t="shared" ref="CA7:CI7" si="20">CA8</f>
        <v>23962</v>
      </c>
      <c r="CB7" s="66">
        <f t="shared" si="20"/>
        <v>23234</v>
      </c>
      <c r="CC7" s="66">
        <f t="shared" si="20"/>
        <v>21173</v>
      </c>
      <c r="CD7" s="66">
        <f t="shared" si="20"/>
        <v>21483</v>
      </c>
      <c r="CE7" s="66">
        <f t="shared" si="20"/>
        <v>23061</v>
      </c>
      <c r="CF7" s="66">
        <f t="shared" si="20"/>
        <v>23475</v>
      </c>
      <c r="CG7" s="66">
        <f t="shared" si="20"/>
        <v>23857</v>
      </c>
      <c r="CH7" s="66">
        <f t="shared" si="20"/>
        <v>24371</v>
      </c>
      <c r="CI7" s="66">
        <f t="shared" si="20"/>
        <v>24882</v>
      </c>
      <c r="CJ7" s="65"/>
      <c r="CK7" s="66">
        <f>CK8</f>
        <v>15410</v>
      </c>
      <c r="CL7" s="66">
        <f t="shared" ref="CL7:CT7" si="21">CL8</f>
        <v>16211</v>
      </c>
      <c r="CM7" s="66">
        <f t="shared" si="21"/>
        <v>7488</v>
      </c>
      <c r="CN7" s="66">
        <f t="shared" si="21"/>
        <v>7490</v>
      </c>
      <c r="CO7" s="66">
        <f t="shared" si="21"/>
        <v>8045</v>
      </c>
      <c r="CP7" s="66">
        <f t="shared" si="21"/>
        <v>8338</v>
      </c>
      <c r="CQ7" s="66">
        <f t="shared" si="21"/>
        <v>8603</v>
      </c>
      <c r="CR7" s="66">
        <f t="shared" si="21"/>
        <v>8471</v>
      </c>
      <c r="CS7" s="66">
        <f t="shared" si="21"/>
        <v>8736</v>
      </c>
      <c r="CT7" s="66">
        <f t="shared" si="21"/>
        <v>8797</v>
      </c>
      <c r="CU7" s="65"/>
      <c r="CV7" s="65">
        <f>CV8</f>
        <v>50.3</v>
      </c>
      <c r="CW7" s="65">
        <f t="shared" ref="CW7:DE7" si="22">CW8</f>
        <v>52.9</v>
      </c>
      <c r="CX7" s="65">
        <f t="shared" si="22"/>
        <v>79.599999999999994</v>
      </c>
      <c r="CY7" s="65">
        <f t="shared" si="22"/>
        <v>82.4</v>
      </c>
      <c r="CZ7" s="65">
        <f t="shared" si="22"/>
        <v>84.7</v>
      </c>
      <c r="DA7" s="65">
        <f t="shared" si="22"/>
        <v>64.7</v>
      </c>
      <c r="DB7" s="65">
        <f t="shared" si="22"/>
        <v>65</v>
      </c>
      <c r="DC7" s="65">
        <f t="shared" si="22"/>
        <v>67.5</v>
      </c>
      <c r="DD7" s="65">
        <f t="shared" si="22"/>
        <v>67.5</v>
      </c>
      <c r="DE7" s="65">
        <f t="shared" si="22"/>
        <v>69.5</v>
      </c>
      <c r="DF7" s="65"/>
      <c r="DG7" s="65">
        <f>DG8</f>
        <v>35.299999999999997</v>
      </c>
      <c r="DH7" s="65">
        <f t="shared" ref="DH7:DP7" si="23">DH8</f>
        <v>36.700000000000003</v>
      </c>
      <c r="DI7" s="65">
        <f t="shared" si="23"/>
        <v>14</v>
      </c>
      <c r="DJ7" s="65">
        <f t="shared" si="23"/>
        <v>13.4</v>
      </c>
      <c r="DK7" s="65">
        <f t="shared" si="23"/>
        <v>12.4</v>
      </c>
      <c r="DL7" s="65">
        <f t="shared" si="23"/>
        <v>19.600000000000001</v>
      </c>
      <c r="DM7" s="65">
        <f t="shared" si="23"/>
        <v>19</v>
      </c>
      <c r="DN7" s="65">
        <f t="shared" si="23"/>
        <v>17.899999999999999</v>
      </c>
      <c r="DO7" s="65">
        <f t="shared" si="23"/>
        <v>17.899999999999999</v>
      </c>
      <c r="DP7" s="65">
        <f t="shared" si="23"/>
        <v>17.399999999999999</v>
      </c>
      <c r="DQ7" s="65"/>
      <c r="DR7" s="65">
        <f>DR8</f>
        <v>43.8</v>
      </c>
      <c r="DS7" s="65">
        <f t="shared" ref="DS7:EA7" si="24">DS8</f>
        <v>42.6</v>
      </c>
      <c r="DT7" s="65">
        <f t="shared" si="24"/>
        <v>62.9</v>
      </c>
      <c r="DU7" s="65">
        <f t="shared" si="24"/>
        <v>64.400000000000006</v>
      </c>
      <c r="DV7" s="65">
        <f t="shared" si="24"/>
        <v>66.8</v>
      </c>
      <c r="DW7" s="65">
        <f t="shared" si="24"/>
        <v>43</v>
      </c>
      <c r="DX7" s="65">
        <f t="shared" si="24"/>
        <v>43.9</v>
      </c>
      <c r="DY7" s="65">
        <f t="shared" si="24"/>
        <v>52.4</v>
      </c>
      <c r="DZ7" s="65">
        <f t="shared" si="24"/>
        <v>52.6</v>
      </c>
      <c r="EA7" s="65">
        <f t="shared" si="24"/>
        <v>54.2</v>
      </c>
      <c r="EB7" s="65"/>
      <c r="EC7" s="65">
        <f>EC8</f>
        <v>37.6</v>
      </c>
      <c r="ED7" s="65">
        <f t="shared" ref="ED7:EL7" si="25">ED8</f>
        <v>43.6</v>
      </c>
      <c r="EE7" s="65">
        <f t="shared" si="25"/>
        <v>68.599999999999994</v>
      </c>
      <c r="EF7" s="65">
        <f t="shared" si="25"/>
        <v>72.3</v>
      </c>
      <c r="EG7" s="65">
        <f t="shared" si="25"/>
        <v>78.599999999999994</v>
      </c>
      <c r="EH7" s="65">
        <f t="shared" si="25"/>
        <v>60.6</v>
      </c>
      <c r="EI7" s="65">
        <f t="shared" si="25"/>
        <v>59.1</v>
      </c>
      <c r="EJ7" s="65">
        <f t="shared" si="25"/>
        <v>68.900000000000006</v>
      </c>
      <c r="EK7" s="65">
        <f t="shared" si="25"/>
        <v>68</v>
      </c>
      <c r="EL7" s="65">
        <f t="shared" si="25"/>
        <v>70</v>
      </c>
      <c r="EM7" s="65"/>
      <c r="EN7" s="66">
        <f>EN8</f>
        <v>19023954</v>
      </c>
      <c r="EO7" s="66">
        <f t="shared" ref="EO7:EW7" si="26">EO8</f>
        <v>19691267</v>
      </c>
      <c r="EP7" s="66">
        <f t="shared" si="26"/>
        <v>20043767</v>
      </c>
      <c r="EQ7" s="66">
        <f t="shared" si="26"/>
        <v>19138283</v>
      </c>
      <c r="ER7" s="66">
        <f t="shared" si="26"/>
        <v>19188150</v>
      </c>
      <c r="ES7" s="66">
        <f t="shared" si="26"/>
        <v>33688486</v>
      </c>
      <c r="ET7" s="66">
        <f t="shared" si="26"/>
        <v>34462126</v>
      </c>
      <c r="EU7" s="66">
        <f t="shared" si="26"/>
        <v>34878088</v>
      </c>
      <c r="EV7" s="66">
        <f t="shared" si="26"/>
        <v>36094355</v>
      </c>
      <c r="EW7" s="66">
        <f t="shared" si="26"/>
        <v>36941419</v>
      </c>
      <c r="EX7" s="66"/>
    </row>
    <row r="8" spans="1:154" s="67" customFormat="1">
      <c r="A8" s="48"/>
      <c r="B8" s="68">
        <v>2016</v>
      </c>
      <c r="C8" s="68">
        <v>363014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4</v>
      </c>
      <c r="R8" s="68" t="s">
        <v>131</v>
      </c>
      <c r="S8" s="68" t="s">
        <v>132</v>
      </c>
      <c r="T8" s="68" t="s">
        <v>133</v>
      </c>
      <c r="U8" s="69">
        <v>5448</v>
      </c>
      <c r="V8" s="69">
        <v>3495</v>
      </c>
      <c r="W8" s="68" t="s">
        <v>134</v>
      </c>
      <c r="X8" s="70" t="s">
        <v>135</v>
      </c>
      <c r="Y8" s="69">
        <v>60</v>
      </c>
      <c r="Z8" s="69" t="s">
        <v>131</v>
      </c>
      <c r="AA8" s="69" t="s">
        <v>131</v>
      </c>
      <c r="AB8" s="69" t="s">
        <v>131</v>
      </c>
      <c r="AC8" s="69" t="s">
        <v>131</v>
      </c>
      <c r="AD8" s="69">
        <v>60</v>
      </c>
      <c r="AE8" s="69">
        <v>60</v>
      </c>
      <c r="AF8" s="69" t="s">
        <v>131</v>
      </c>
      <c r="AG8" s="69">
        <v>60</v>
      </c>
      <c r="AH8" s="71">
        <v>100</v>
      </c>
      <c r="AI8" s="71">
        <v>97.2</v>
      </c>
      <c r="AJ8" s="71">
        <v>103.9</v>
      </c>
      <c r="AK8" s="71">
        <v>101.6</v>
      </c>
      <c r="AL8" s="71">
        <v>101.9</v>
      </c>
      <c r="AM8" s="71">
        <v>98.1</v>
      </c>
      <c r="AN8" s="71">
        <v>97.7</v>
      </c>
      <c r="AO8" s="71">
        <v>98.5</v>
      </c>
      <c r="AP8" s="71">
        <v>98</v>
      </c>
      <c r="AQ8" s="71">
        <v>98.4</v>
      </c>
      <c r="AR8" s="71">
        <v>98.4</v>
      </c>
      <c r="AS8" s="71">
        <v>98.6</v>
      </c>
      <c r="AT8" s="71">
        <v>93.5</v>
      </c>
      <c r="AU8" s="71">
        <v>82.1</v>
      </c>
      <c r="AV8" s="71">
        <v>78.2</v>
      </c>
      <c r="AW8" s="71">
        <v>79.599999999999994</v>
      </c>
      <c r="AX8" s="71">
        <v>83.2</v>
      </c>
      <c r="AY8" s="71">
        <v>82.5</v>
      </c>
      <c r="AZ8" s="71">
        <v>79.7</v>
      </c>
      <c r="BA8" s="71">
        <v>79.599999999999994</v>
      </c>
      <c r="BB8" s="71">
        <v>77.900000000000006</v>
      </c>
      <c r="BC8" s="71">
        <v>89.5</v>
      </c>
      <c r="BD8" s="72" t="s">
        <v>136</v>
      </c>
      <c r="BE8" s="72" t="s">
        <v>136</v>
      </c>
      <c r="BF8" s="72" t="s">
        <v>136</v>
      </c>
      <c r="BG8" s="72" t="s">
        <v>136</v>
      </c>
      <c r="BH8" s="72" t="s">
        <v>136</v>
      </c>
      <c r="BI8" s="72">
        <v>99.5</v>
      </c>
      <c r="BJ8" s="72">
        <v>91.2</v>
      </c>
      <c r="BK8" s="72">
        <v>94.9</v>
      </c>
      <c r="BL8" s="72">
        <v>101.2</v>
      </c>
      <c r="BM8" s="72">
        <v>107.2</v>
      </c>
      <c r="BN8" s="72">
        <v>63.6</v>
      </c>
      <c r="BO8" s="71">
        <v>54.9</v>
      </c>
      <c r="BP8" s="71">
        <v>56.9</v>
      </c>
      <c r="BQ8" s="71">
        <v>54.9</v>
      </c>
      <c r="BR8" s="71">
        <v>63.1</v>
      </c>
      <c r="BS8" s="71">
        <v>58.3</v>
      </c>
      <c r="BT8" s="71">
        <v>69.2</v>
      </c>
      <c r="BU8" s="71">
        <v>68.599999999999994</v>
      </c>
      <c r="BV8" s="71">
        <v>67.400000000000006</v>
      </c>
      <c r="BW8" s="71">
        <v>66.599999999999994</v>
      </c>
      <c r="BX8" s="71">
        <v>66.8</v>
      </c>
      <c r="BY8" s="71">
        <v>74.2</v>
      </c>
      <c r="BZ8" s="72">
        <v>25024</v>
      </c>
      <c r="CA8" s="72">
        <v>23962</v>
      </c>
      <c r="CB8" s="72">
        <v>23234</v>
      </c>
      <c r="CC8" s="72">
        <v>21173</v>
      </c>
      <c r="CD8" s="72">
        <v>21483</v>
      </c>
      <c r="CE8" s="72">
        <v>23061</v>
      </c>
      <c r="CF8" s="72">
        <v>23475</v>
      </c>
      <c r="CG8" s="72">
        <v>23857</v>
      </c>
      <c r="CH8" s="72">
        <v>24371</v>
      </c>
      <c r="CI8" s="72">
        <v>24882</v>
      </c>
      <c r="CJ8" s="71">
        <v>49667</v>
      </c>
      <c r="CK8" s="72">
        <v>15410</v>
      </c>
      <c r="CL8" s="72">
        <v>16211</v>
      </c>
      <c r="CM8" s="72">
        <v>7488</v>
      </c>
      <c r="CN8" s="72">
        <v>7490</v>
      </c>
      <c r="CO8" s="72">
        <v>8045</v>
      </c>
      <c r="CP8" s="72">
        <v>8338</v>
      </c>
      <c r="CQ8" s="72">
        <v>8603</v>
      </c>
      <c r="CR8" s="72">
        <v>8471</v>
      </c>
      <c r="CS8" s="72">
        <v>8736</v>
      </c>
      <c r="CT8" s="72">
        <v>8797</v>
      </c>
      <c r="CU8" s="71">
        <v>13758</v>
      </c>
      <c r="CV8" s="72">
        <v>50.3</v>
      </c>
      <c r="CW8" s="72">
        <v>52.9</v>
      </c>
      <c r="CX8" s="72">
        <v>79.599999999999994</v>
      </c>
      <c r="CY8" s="72">
        <v>82.4</v>
      </c>
      <c r="CZ8" s="72">
        <v>84.7</v>
      </c>
      <c r="DA8" s="72">
        <v>64.7</v>
      </c>
      <c r="DB8" s="72">
        <v>65</v>
      </c>
      <c r="DC8" s="72">
        <v>67.5</v>
      </c>
      <c r="DD8" s="72">
        <v>67.5</v>
      </c>
      <c r="DE8" s="72">
        <v>69.5</v>
      </c>
      <c r="DF8" s="72">
        <v>55.2</v>
      </c>
      <c r="DG8" s="72">
        <v>35.299999999999997</v>
      </c>
      <c r="DH8" s="72">
        <v>36.700000000000003</v>
      </c>
      <c r="DI8" s="72">
        <v>14</v>
      </c>
      <c r="DJ8" s="72">
        <v>13.4</v>
      </c>
      <c r="DK8" s="72">
        <v>12.4</v>
      </c>
      <c r="DL8" s="72">
        <v>19.600000000000001</v>
      </c>
      <c r="DM8" s="72">
        <v>19</v>
      </c>
      <c r="DN8" s="72">
        <v>17.899999999999999</v>
      </c>
      <c r="DO8" s="72">
        <v>17.899999999999999</v>
      </c>
      <c r="DP8" s="72">
        <v>17.399999999999999</v>
      </c>
      <c r="DQ8" s="72">
        <v>24.1</v>
      </c>
      <c r="DR8" s="71">
        <v>43.8</v>
      </c>
      <c r="DS8" s="71">
        <v>42.6</v>
      </c>
      <c r="DT8" s="71">
        <v>62.9</v>
      </c>
      <c r="DU8" s="71">
        <v>64.400000000000006</v>
      </c>
      <c r="DV8" s="71">
        <v>66.8</v>
      </c>
      <c r="DW8" s="71">
        <v>43</v>
      </c>
      <c r="DX8" s="71">
        <v>43.9</v>
      </c>
      <c r="DY8" s="71">
        <v>52.4</v>
      </c>
      <c r="DZ8" s="71">
        <v>52.6</v>
      </c>
      <c r="EA8" s="71">
        <v>54.2</v>
      </c>
      <c r="EB8" s="71">
        <v>50.7</v>
      </c>
      <c r="EC8" s="71">
        <v>37.6</v>
      </c>
      <c r="ED8" s="71">
        <v>43.6</v>
      </c>
      <c r="EE8" s="71">
        <v>68.599999999999994</v>
      </c>
      <c r="EF8" s="71">
        <v>72.3</v>
      </c>
      <c r="EG8" s="71">
        <v>78.599999999999994</v>
      </c>
      <c r="EH8" s="71">
        <v>60.6</v>
      </c>
      <c r="EI8" s="71">
        <v>59.1</v>
      </c>
      <c r="EJ8" s="71">
        <v>68.900000000000006</v>
      </c>
      <c r="EK8" s="71">
        <v>68</v>
      </c>
      <c r="EL8" s="71">
        <v>70</v>
      </c>
      <c r="EM8" s="71">
        <v>65.7</v>
      </c>
      <c r="EN8" s="72">
        <v>19023954</v>
      </c>
      <c r="EO8" s="72">
        <v>19691267</v>
      </c>
      <c r="EP8" s="72">
        <v>20043767</v>
      </c>
      <c r="EQ8" s="72">
        <v>19138283</v>
      </c>
      <c r="ER8" s="72">
        <v>19188150</v>
      </c>
      <c r="ES8" s="72">
        <v>33688486</v>
      </c>
      <c r="ET8" s="72">
        <v>34462126</v>
      </c>
      <c r="EU8" s="72">
        <v>34878088</v>
      </c>
      <c r="EV8" s="72">
        <v>36094355</v>
      </c>
      <c r="EW8" s="72">
        <v>36941419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137</v>
      </c>
      <c r="C10" s="77" t="s">
        <v>138</v>
      </c>
      <c r="D10" s="77" t="s">
        <v>139</v>
      </c>
      <c r="E10" s="77" t="s">
        <v>140</v>
      </c>
      <c r="F10" s="77" t="s">
        <v>141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142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海川　みゆき</cp:lastModifiedBy>
  <cp:lastPrinted>2018-10-09T23:58:58Z</cp:lastPrinted>
  <dcterms:created xsi:type="dcterms:W3CDTF">2018-09-27T00:56:48Z</dcterms:created>
  <dcterms:modified xsi:type="dcterms:W3CDTF">2018-10-09T23:59:06Z</dcterms:modified>
  <cp:category/>
</cp:coreProperties>
</file>