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480" yWindow="45" windowWidth="20730" windowHeight="11760"/>
  </bookViews>
  <sheets>
    <sheet name="法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L8" i="5"/>
  <c r="GC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GM8" i="5" s="1"/>
  <c r="K6" i="5"/>
  <c r="J6" i="5"/>
  <c r="I6" i="5"/>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N5" i="4"/>
  <c r="J5" i="4"/>
  <c r="F5" i="4"/>
  <c r="B5" i="4"/>
  <c r="N3" i="4"/>
  <c r="J3" i="4"/>
  <c r="F3" i="4"/>
  <c r="B3" i="4"/>
  <c r="B1" i="4"/>
  <c r="MD16" i="5" l="1"/>
  <c r="LJ16" i="5"/>
  <c r="KO16" i="5"/>
  <c r="JU16" i="5"/>
  <c r="JA16" i="5"/>
  <c r="MN16" i="5"/>
  <c r="KZ16" i="5"/>
  <c r="JK16" i="5"/>
  <c r="HV16" i="5"/>
  <c r="HB16" i="5"/>
  <c r="GG16" i="5"/>
  <c r="FM16" i="5"/>
  <c r="ER16" i="5"/>
  <c r="DX16" i="5"/>
  <c r="DD16" i="5"/>
  <c r="CI16" i="5"/>
  <c r="BM16" i="5"/>
  <c r="MD10" i="5"/>
  <c r="LJ10" i="5"/>
  <c r="KO10" i="5"/>
  <c r="JU10" i="5"/>
  <c r="JA10" i="5"/>
  <c r="IF10" i="5"/>
  <c r="KE16" i="5"/>
  <c r="HL16" i="5"/>
  <c r="FW16" i="5"/>
  <c r="EH16" i="5"/>
  <c r="CS16" i="5"/>
  <c r="BB16" i="5"/>
  <c r="MN10" i="5"/>
  <c r="KZ10" i="5"/>
  <c r="JK10" i="5"/>
  <c r="LT16" i="5"/>
  <c r="IP16" i="5"/>
  <c r="IF16" i="5"/>
  <c r="GQ16" i="5"/>
  <c r="FC16" i="5"/>
  <c r="DN16" i="5"/>
  <c r="BX16" i="5"/>
  <c r="LT10" i="5"/>
  <c r="KE10" i="5"/>
  <c r="IP10" i="5"/>
  <c r="HL10" i="5"/>
  <c r="GQ10" i="5"/>
  <c r="FW10" i="5"/>
  <c r="FC10" i="5"/>
  <c r="EH10" i="5"/>
  <c r="DN10" i="5"/>
  <c r="CS10" i="5"/>
  <c r="BX10" i="5"/>
  <c r="BB10" i="5"/>
  <c r="HV10" i="5"/>
  <c r="GG10" i="5"/>
  <c r="ER10" i="5"/>
  <c r="DD10" i="5"/>
  <c r="BM10" i="5"/>
  <c r="HB10" i="5"/>
  <c r="FM10" i="5"/>
  <c r="DX10" i="5"/>
  <c r="CI10" i="5"/>
  <c r="N11" i="4"/>
  <c r="FB18" i="5"/>
  <c r="EZ18" i="5"/>
  <c r="FC18" i="5"/>
  <c r="EY18" i="5"/>
  <c r="FC12" i="5"/>
  <c r="FA12" i="5"/>
  <c r="EY12" i="5"/>
  <c r="FB12" i="5"/>
  <c r="FA18" i="5"/>
  <c r="EZ12" i="5"/>
  <c r="FM18" i="5"/>
  <c r="FK18" i="5"/>
  <c r="FI18" i="5"/>
  <c r="FL18" i="5"/>
  <c r="FL12" i="5"/>
  <c r="FJ12" i="5"/>
  <c r="FJ18" i="5"/>
  <c r="FK12" i="5"/>
  <c r="FM12" i="5"/>
  <c r="FI12" i="5"/>
  <c r="FV18" i="5"/>
  <c r="FT18" i="5"/>
  <c r="FU18" i="5"/>
  <c r="FW12" i="5"/>
  <c r="FU12" i="5"/>
  <c r="FS12" i="5"/>
  <c r="FW18" i="5"/>
  <c r="FT12" i="5"/>
  <c r="FS18" i="5"/>
  <c r="FV12" i="5"/>
  <c r="GG18" i="5"/>
  <c r="GE18" i="5"/>
  <c r="GC18" i="5"/>
  <c r="GD18" i="5"/>
  <c r="GF12" i="5"/>
  <c r="GD12" i="5"/>
  <c r="GG12" i="5"/>
  <c r="GC12" i="5"/>
  <c r="GF18" i="5"/>
  <c r="GE12" i="5"/>
  <c r="HB18" i="5"/>
  <c r="GZ18" i="5"/>
  <c r="GX18" i="5"/>
  <c r="HA18" i="5"/>
  <c r="HA12" i="5"/>
  <c r="GY12" i="5"/>
  <c r="GZ12" i="5"/>
  <c r="GY18" i="5"/>
  <c r="HB12" i="5"/>
  <c r="GX12" i="5"/>
  <c r="HK18" i="5"/>
  <c r="HI18" i="5"/>
  <c r="HJ18" i="5"/>
  <c r="HL12" i="5"/>
  <c r="HJ12" i="5"/>
  <c r="HH12" i="5"/>
  <c r="HH18" i="5"/>
  <c r="HI12" i="5"/>
  <c r="HL18" i="5"/>
  <c r="HK12" i="5"/>
  <c r="HV18" i="5"/>
  <c r="HT18" i="5"/>
  <c r="HR18" i="5"/>
  <c r="HS18" i="5"/>
  <c r="HU12" i="5"/>
  <c r="HS12" i="5"/>
  <c r="HU18" i="5"/>
  <c r="HV12" i="5"/>
  <c r="HR12" i="5"/>
  <c r="HT12" i="5"/>
  <c r="IE18" i="5"/>
  <c r="IC18" i="5"/>
  <c r="IF18" i="5"/>
  <c r="IB18" i="5"/>
  <c r="IF12" i="5"/>
  <c r="ID12" i="5"/>
  <c r="IB12" i="5"/>
  <c r="IE12" i="5"/>
  <c r="ID18" i="5"/>
  <c r="IC12" i="5"/>
  <c r="IP18" i="5"/>
  <c r="IN18" i="5"/>
  <c r="IL18" i="5"/>
  <c r="IO18" i="5"/>
  <c r="IO12" i="5"/>
  <c r="IM12" i="5"/>
  <c r="IM18" i="5"/>
  <c r="IN12" i="5"/>
  <c r="IP12" i="5"/>
  <c r="IL12" i="5"/>
  <c r="KZ18" i="5"/>
  <c r="KX18" i="5"/>
  <c r="KV18" i="5"/>
  <c r="KW18" i="5"/>
  <c r="KY12" i="5"/>
  <c r="KW12" i="5"/>
  <c r="KY18" i="5"/>
  <c r="KZ12" i="5"/>
  <c r="KV12" i="5"/>
  <c r="KX12" i="5"/>
  <c r="LI18" i="5"/>
  <c r="LG18" i="5"/>
  <c r="LJ18" i="5"/>
  <c r="LF18" i="5"/>
  <c r="LJ12" i="5"/>
  <c r="LH12" i="5"/>
  <c r="LF12" i="5"/>
  <c r="LI12" i="5"/>
  <c r="LH18" i="5"/>
  <c r="LG12" i="5"/>
  <c r="LT18" i="5"/>
  <c r="LR18" i="5"/>
  <c r="LP18" i="5"/>
  <c r="LS18" i="5"/>
  <c r="LS12" i="5"/>
  <c r="LQ12" i="5"/>
  <c r="LQ18" i="5"/>
  <c r="LR12" i="5"/>
  <c r="LT12" i="5"/>
  <c r="LP12" i="5"/>
  <c r="MC18" i="5"/>
  <c r="MA18" i="5"/>
  <c r="MB18" i="5"/>
  <c r="MD12" i="5"/>
  <c r="MB12" i="5"/>
  <c r="LZ12" i="5"/>
  <c r="MD18" i="5"/>
  <c r="MA12" i="5"/>
  <c r="LZ18" i="5"/>
  <c r="MC12" i="5"/>
  <c r="MN18" i="5"/>
  <c r="ML18" i="5"/>
  <c r="MJ18" i="5"/>
  <c r="MK18" i="5"/>
  <c r="MM12" i="5"/>
  <c r="MK12" i="5"/>
  <c r="MN12" i="5"/>
  <c r="MJ12" i="5"/>
  <c r="MM18" i="5"/>
  <c r="ML12" i="5"/>
  <c r="B10" i="5"/>
  <c r="E10" i="5"/>
  <c r="C10" i="5"/>
  <c r="GP18" i="5"/>
  <c r="GN18" i="5"/>
  <c r="GQ18" i="5"/>
  <c r="GM18" i="5"/>
  <c r="GQ12" i="5"/>
  <c r="GO12" i="5"/>
  <c r="GM12" i="5"/>
  <c r="GO18" i="5"/>
  <c r="GP12" i="5"/>
  <c r="GN12" i="5"/>
  <c r="D10" i="5"/>
  <c r="IZ18" i="5"/>
  <c r="IX18" i="5"/>
  <c r="IY18" i="5"/>
  <c r="JA12" i="5"/>
  <c r="IY12" i="5"/>
  <c r="IW12" i="5"/>
  <c r="JK18" i="5"/>
  <c r="JI18" i="5"/>
  <c r="JG18" i="5"/>
  <c r="JH18" i="5"/>
  <c r="JJ12" i="5"/>
  <c r="JH12" i="5"/>
  <c r="JT18" i="5"/>
  <c r="JR18" i="5"/>
  <c r="JU18" i="5"/>
  <c r="JQ18" i="5"/>
  <c r="JU12" i="5"/>
  <c r="JS12" i="5"/>
  <c r="JQ12" i="5"/>
  <c r="KE18" i="5"/>
  <c r="KC18" i="5"/>
  <c r="KA18" i="5"/>
  <c r="KD18" i="5"/>
  <c r="KD12" i="5"/>
  <c r="KB12" i="5"/>
  <c r="KN18" i="5"/>
  <c r="KL18" i="5"/>
  <c r="KM18" i="5"/>
  <c r="KO12" i="5"/>
  <c r="KM12" i="5"/>
  <c r="KK12" i="5"/>
  <c r="IZ12" i="5"/>
  <c r="JI12" i="5"/>
  <c r="JR12" i="5"/>
  <c r="KA12" i="5"/>
  <c r="KE12" i="5"/>
  <c r="KN12" i="5"/>
  <c r="IW18" i="5"/>
  <c r="JJ18" i="5"/>
  <c r="KB18" i="5"/>
  <c r="KO18" i="5"/>
  <c r="IX12" i="5"/>
  <c r="JG12" i="5"/>
  <c r="JK12" i="5"/>
  <c r="JT12" i="5"/>
  <c r="KC12" i="5"/>
  <c r="KL12" i="5"/>
  <c r="JA18" i="5"/>
  <c r="JS18" i="5"/>
  <c r="KK18" i="5"/>
  <c r="MK16" i="5" l="1"/>
  <c r="LQ16" i="5"/>
  <c r="KW16" i="5"/>
  <c r="KB16" i="5"/>
  <c r="JH16" i="5"/>
  <c r="MA16" i="5"/>
  <c r="KL16" i="5"/>
  <c r="IX16" i="5"/>
  <c r="IC16" i="5"/>
  <c r="HI16" i="5"/>
  <c r="GN16" i="5"/>
  <c r="FT16" i="5"/>
  <c r="EZ16" i="5"/>
  <c r="EE16" i="5"/>
  <c r="DK16" i="5"/>
  <c r="CP16" i="5"/>
  <c r="BU16" i="5"/>
  <c r="AY16" i="5"/>
  <c r="MK10" i="5"/>
  <c r="LQ10" i="5"/>
  <c r="KW10" i="5"/>
  <c r="KB10" i="5"/>
  <c r="JH10" i="5"/>
  <c r="IM10" i="5"/>
  <c r="JR16" i="5"/>
  <c r="IM16" i="5"/>
  <c r="GY16" i="5"/>
  <c r="FJ16" i="5"/>
  <c r="DU16" i="5"/>
  <c r="CF16" i="5"/>
  <c r="MA10" i="5"/>
  <c r="KL10" i="5"/>
  <c r="IX10" i="5"/>
  <c r="LG16" i="5"/>
  <c r="HS16" i="5"/>
  <c r="GD16" i="5"/>
  <c r="EO16" i="5"/>
  <c r="DA16" i="5"/>
  <c r="BJ16" i="5"/>
  <c r="LG10" i="5"/>
  <c r="JR10" i="5"/>
  <c r="HS10" i="5"/>
  <c r="GY10" i="5"/>
  <c r="GD10" i="5"/>
  <c r="FJ10" i="5"/>
  <c r="EO10" i="5"/>
  <c r="DU10" i="5"/>
  <c r="DA10" i="5"/>
  <c r="CF10" i="5"/>
  <c r="BJ10" i="5"/>
  <c r="HI10" i="5"/>
  <c r="FT10" i="5"/>
  <c r="EE10" i="5"/>
  <c r="CP10" i="5"/>
  <c r="AY10" i="5"/>
  <c r="H11" i="4"/>
  <c r="IC10" i="5"/>
  <c r="GN10" i="5"/>
  <c r="EZ10" i="5"/>
  <c r="DK10" i="5"/>
  <c r="BU10" i="5"/>
  <c r="LZ16" i="5"/>
  <c r="LF16" i="5"/>
  <c r="KK16" i="5"/>
  <c r="JQ16" i="5"/>
  <c r="IW16" i="5"/>
  <c r="MJ16" i="5"/>
  <c r="KV16" i="5"/>
  <c r="JG16" i="5"/>
  <c r="IL16" i="5"/>
  <c r="HR16" i="5"/>
  <c r="GX16" i="5"/>
  <c r="GC16" i="5"/>
  <c r="FI16" i="5"/>
  <c r="EN16" i="5"/>
  <c r="DT16" i="5"/>
  <c r="CZ16" i="5"/>
  <c r="CE16" i="5"/>
  <c r="BI16" i="5"/>
  <c r="LZ10" i="5"/>
  <c r="LF10" i="5"/>
  <c r="KK10" i="5"/>
  <c r="JQ10" i="5"/>
  <c r="IW10" i="5"/>
  <c r="LP16" i="5"/>
  <c r="HH16" i="5"/>
  <c r="FS16" i="5"/>
  <c r="ED16" i="5"/>
  <c r="CO16" i="5"/>
  <c r="AX16" i="5"/>
  <c r="MJ10" i="5"/>
  <c r="KV10" i="5"/>
  <c r="JG10" i="5"/>
  <c r="KA16" i="5"/>
  <c r="IB16" i="5"/>
  <c r="GM16" i="5"/>
  <c r="EY16" i="5"/>
  <c r="DJ16" i="5"/>
  <c r="BT16" i="5"/>
  <c r="LP10" i="5"/>
  <c r="KA10" i="5"/>
  <c r="IL10" i="5"/>
  <c r="IB10" i="5"/>
  <c r="HH10" i="5"/>
  <c r="GM10" i="5"/>
  <c r="FS10" i="5"/>
  <c r="EY10" i="5"/>
  <c r="ED10" i="5"/>
  <c r="DJ10" i="5"/>
  <c r="CO10" i="5"/>
  <c r="BT10" i="5"/>
  <c r="AX10" i="5"/>
  <c r="HR10" i="5"/>
  <c r="GC10" i="5"/>
  <c r="EN10" i="5"/>
  <c r="CZ10" i="5"/>
  <c r="BI10" i="5"/>
  <c r="F11" i="4"/>
  <c r="GX10" i="5"/>
  <c r="FI10" i="5"/>
  <c r="DT10" i="5"/>
  <c r="CE10" i="5"/>
  <c r="MB16" i="5"/>
  <c r="LH16" i="5"/>
  <c r="KM16" i="5"/>
  <c r="JS16" i="5"/>
  <c r="IY16" i="5"/>
  <c r="LR16" i="5"/>
  <c r="KC16" i="5"/>
  <c r="IN16" i="5"/>
  <c r="HT16" i="5"/>
  <c r="GZ16" i="5"/>
  <c r="GE16" i="5"/>
  <c r="FK16" i="5"/>
  <c r="EP16" i="5"/>
  <c r="DV16" i="5"/>
  <c r="DB16" i="5"/>
  <c r="CG16" i="5"/>
  <c r="BK16" i="5"/>
  <c r="MB10" i="5"/>
  <c r="LH10" i="5"/>
  <c r="KM10" i="5"/>
  <c r="JS10" i="5"/>
  <c r="IY10" i="5"/>
  <c r="KX16" i="5"/>
  <c r="ID16" i="5"/>
  <c r="GO16" i="5"/>
  <c r="FA16" i="5"/>
  <c r="DL16" i="5"/>
  <c r="BV16" i="5"/>
  <c r="LR10" i="5"/>
  <c r="KC10" i="5"/>
  <c r="IN10" i="5"/>
  <c r="ML16" i="5"/>
  <c r="JI16" i="5"/>
  <c r="HJ16" i="5"/>
  <c r="FU16" i="5"/>
  <c r="EF16" i="5"/>
  <c r="CQ16" i="5"/>
  <c r="AZ16" i="5"/>
  <c r="ML10" i="5"/>
  <c r="KX10" i="5"/>
  <c r="JI10" i="5"/>
  <c r="ID10" i="5"/>
  <c r="HJ10" i="5"/>
  <c r="GO10" i="5"/>
  <c r="FU10" i="5"/>
  <c r="FA10" i="5"/>
  <c r="EF10" i="5"/>
  <c r="DL10" i="5"/>
  <c r="CQ10" i="5"/>
  <c r="BV10" i="5"/>
  <c r="AZ10" i="5"/>
  <c r="GZ10" i="5"/>
  <c r="FK10" i="5"/>
  <c r="DV10" i="5"/>
  <c r="CG10" i="5"/>
  <c r="J11" i="4"/>
  <c r="HT10" i="5"/>
  <c r="GE10" i="5"/>
  <c r="EP10" i="5"/>
  <c r="DB10" i="5"/>
  <c r="BK10" i="5"/>
  <c r="MM16" i="5"/>
  <c r="LS16" i="5"/>
  <c r="KY16" i="5"/>
  <c r="KD16" i="5"/>
  <c r="JJ16" i="5"/>
  <c r="IO16" i="5"/>
  <c r="LI16" i="5"/>
  <c r="JT16" i="5"/>
  <c r="IE16" i="5"/>
  <c r="HK16" i="5"/>
  <c r="GP16" i="5"/>
  <c r="FV16" i="5"/>
  <c r="FB16" i="5"/>
  <c r="EG16" i="5"/>
  <c r="DM16" i="5"/>
  <c r="CR16" i="5"/>
  <c r="BW16" i="5"/>
  <c r="BA16" i="5"/>
  <c r="MM10" i="5"/>
  <c r="LS10" i="5"/>
  <c r="KY10" i="5"/>
  <c r="KD10" i="5"/>
  <c r="JJ10" i="5"/>
  <c r="IO10" i="5"/>
  <c r="MC16" i="5"/>
  <c r="IZ16" i="5"/>
  <c r="HU16" i="5"/>
  <c r="GF16" i="5"/>
  <c r="EQ16" i="5"/>
  <c r="DC16" i="5"/>
  <c r="BL16" i="5"/>
  <c r="LI10" i="5"/>
  <c r="JT10" i="5"/>
  <c r="IE10" i="5"/>
  <c r="KN16" i="5"/>
  <c r="HA16" i="5"/>
  <c r="FL16" i="5"/>
  <c r="DW16" i="5"/>
  <c r="CH16" i="5"/>
  <c r="MC10" i="5"/>
  <c r="KN10" i="5"/>
  <c r="IZ10" i="5"/>
  <c r="HU10" i="5"/>
  <c r="HA10" i="5"/>
  <c r="GF10" i="5"/>
  <c r="FL10" i="5"/>
  <c r="EQ10" i="5"/>
  <c r="DW10" i="5"/>
  <c r="DC10" i="5"/>
  <c r="CH10" i="5"/>
  <c r="BL10" i="5"/>
  <c r="GP10" i="5"/>
  <c r="FB10" i="5"/>
  <c r="DM10" i="5"/>
  <c r="BW10" i="5"/>
  <c r="L11" i="4"/>
  <c r="HK10" i="5"/>
  <c r="FV10" i="5"/>
  <c r="EG10" i="5"/>
  <c r="CR10" i="5"/>
  <c r="BA10" i="5"/>
</calcChain>
</file>

<file path=xl/sharedStrings.xml><?xml version="1.0" encoding="utf-8"?>
<sst xmlns="http://schemas.openxmlformats.org/spreadsheetml/2006/main" count="815" uniqueCount="176">
  <si>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</si>
  <si>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</si>
  <si>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</si>
  <si>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</si>
  <si>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</si>
  <si>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</si>
  <si>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</si>
  <si>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</si>
  <si>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建設改良積立金　322,000千円
資本金への組入　681,827千円
翌年度への繰越　504,317千円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</si>
  <si>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</si>
  <si>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</si>
  <si>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</si>
  <si>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</si>
  <si>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</si>
  <si>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</si>
  <si>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</si>
  <si>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</si>
  <si>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</si>
  <si>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</si>
  <si>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</si>
  <si>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</si>
  <si>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</si>
  <si>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</si>
  <si>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</si>
  <si>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</si>
  <si>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</si>
  <si>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</si>
  <si>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</si>
  <si>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</si>
  <si>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</si>
  <si>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</si>
  <si>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</si>
  <si>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</si>
  <si>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</si>
  <si>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</si>
  <si>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</si>
  <si>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</si>
  <si>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</si>
  <si>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</si>
  <si>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</si>
  <si>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</si>
  <si>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</si>
  <si>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</si>
  <si>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</si>
  <si>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</si>
  <si>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</si>
  <si>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</si>
  <si>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</si>
  <si>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</si>
  <si>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</si>
  <si>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</si>
  <si>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</si>
  <si>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</si>
  <si>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</si>
  <si>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</si>
  <si>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</si>
  <si>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</si>
  <si>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</si>
  <si>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</si>
  <si>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</si>
  <si>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</si>
  <si>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</si>
  <si>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</si>
  <si>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</si>
  <si>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</si>
  <si>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</si>
  <si>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</si>
  <si>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</si>
  <si>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</si>
  <si>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</si>
  <si>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</si>
  <si>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</si>
  <si>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</si>
  <si>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</si>
  <si>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</si>
  <si>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</si>
  <si>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</si>
  <si>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</si>
  <si>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</si>
  <si>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</si>
  <si>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</si>
  <si>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</si>
  <si>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</si>
  <si>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</si>
  <si>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</si>
  <si>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</si>
  <si>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</si>
  <si>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</si>
  <si>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</si>
  <si>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</si>
  <si>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</si>
  <si>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</si>
  <si>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</si>
  <si>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</si>
  <si>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</si>
  <si>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</si>
  <si>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</si>
  <si>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</si>
  <si>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</si>
  <si>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</si>
  <si>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</si>
  <si>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</si>
  <si>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</si>
  <si>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</si>
  <si>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</si>
  <si>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</si>
  <si>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</si>
  <si>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</si>
  <si>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</si>
  <si>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</si>
  <si>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</si>
  <si>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</si>
  <si>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</si>
  <si>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</si>
  <si>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</si>
  <si>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360007</t>
  </si>
  <si>
    <t>46</t>
  </si>
  <si>
    <t>04</t>
  </si>
  <si>
    <t>0</t>
  </si>
  <si>
    <t>000</t>
  </si>
  <si>
    <t>徳島県</t>
  </si>
  <si>
    <t>法適用</t>
  </si>
  <si>
    <t>電気事業</t>
  </si>
  <si>
    <t>-</t>
  </si>
  <si>
    <t>平成37年3月31日　日野谷発電所ほか</t>
  </si>
  <si>
    <t>平成45年3月31日　マリンピア沖洲太陽光発電所ほか</t>
  </si>
  <si>
    <t>無</t>
  </si>
  <si>
    <t>四国電力株式会社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</si>
  <si>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</si>
  <si>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</si>
  <si>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</si>
  <si>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</si>
  <si>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</si>
  <si>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</si>
  <si>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</si>
  <si>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</si>
  <si>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</si>
  <si>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</si>
  <si>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</si>
  <si>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</si>
  <si>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</si>
  <si>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</si>
  <si>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</si>
  <si>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</si>
  <si>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</si>
  <si>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</si>
  <si>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</si>
  <si>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</si>
  <si>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</si>
  <si>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</si>
  <si>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</si>
  <si>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</si>
  <si>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</si>
  <si>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</si>
  <si>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</si>
  <si>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</si>
  <si>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</si>
  <si>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</si>
  <si>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</si>
  <si>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</si>
  <si>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</si>
  <si>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</si>
  <si>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</si>
  <si>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</si>
  <si>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</si>
  <si>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</si>
  <si>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</si>
  <si>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</si>
  <si>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</si>
  <si>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</si>
  <si>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</si>
  <si>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</si>
  <si>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</si>
  <si>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・設備利用率
　水力発電、太陽光発電ともに全国平均を上回る効率的な発電施設の運用をおこなっております。
・修繕費比率
　水力発電については、大規模なメンテナンスが必要な年度を除き、概ね全国平均を下回る計画的な維持管理ができております。
　太陽光発電については、全国平均を上回る修繕費比率となっておりますが、修繕費以外の費用が比較的少ないため比率が上がっている状況で、直ちに改善する問題ではありませんが、今後も引き続き効率的な修繕方法等の検討に努めてまいります。
・企業債残高対料金収入比率
　企業債償還は平成２１年度末に終了しております。
・有形固定資産減価償却率
　水力発電については、計画に基づいて施設の改良等をおこなっており、現在も１水力発電所で大規模改良を進めております。
　太陽光発電については、平成25年度から稼働し、経過年数が少ないため、減価償却率が伸びている状況であります。
・FIT収入割合
  太陽光発電以外ではFIT収入に大きく依存しない経営をしており、固定価格買取制度の調達期間終了後においても、電気事業全体に影響のない経営をしております。</t>
    <rPh sb="1" eb="3">
      <t>セツビ</t>
    </rPh>
    <rPh sb="3" eb="6">
      <t>リヨウリツ</t>
    </rPh>
    <rPh sb="8" eb="10">
      <t>スイリョク</t>
    </rPh>
    <rPh sb="10" eb="12">
      <t>ハツデン</t>
    </rPh>
    <rPh sb="13" eb="16">
      <t>タイヨウコウ</t>
    </rPh>
    <rPh sb="16" eb="18">
      <t>ハツデン</t>
    </rPh>
    <rPh sb="21" eb="23">
      <t>ゼンコク</t>
    </rPh>
    <rPh sb="23" eb="25">
      <t>ヘイキン</t>
    </rPh>
    <rPh sb="26" eb="28">
      <t>ウワマワ</t>
    </rPh>
    <rPh sb="29" eb="32">
      <t>コウリツテキ</t>
    </rPh>
    <rPh sb="33" eb="35">
      <t>ハツデン</t>
    </rPh>
    <rPh sb="35" eb="37">
      <t>シセツ</t>
    </rPh>
    <rPh sb="38" eb="40">
      <t>ウンヨウ</t>
    </rPh>
    <rPh sb="54" eb="57">
      <t>シュウゼンヒ</t>
    </rPh>
    <rPh sb="57" eb="59">
      <t>ヒリツ</t>
    </rPh>
    <rPh sb="101" eb="104">
      <t>ケイカクテキ</t>
    </rPh>
    <rPh sb="105" eb="107">
      <t>イジ</t>
    </rPh>
    <rPh sb="107" eb="109">
      <t>カンリ</t>
    </rPh>
    <rPh sb="120" eb="123">
      <t>タイヨウコウ</t>
    </rPh>
    <rPh sb="123" eb="125">
      <t>ハツデン</t>
    </rPh>
    <rPh sb="131" eb="133">
      <t>ゼンコク</t>
    </rPh>
    <rPh sb="133" eb="135">
      <t>ヘイキン</t>
    </rPh>
    <rPh sb="136" eb="138">
      <t>ウワマワ</t>
    </rPh>
    <rPh sb="139" eb="141">
      <t>シュウゼン</t>
    </rPh>
    <rPh sb="141" eb="142">
      <t>ヒ</t>
    </rPh>
    <rPh sb="142" eb="144">
      <t>ヒリツ</t>
    </rPh>
    <rPh sb="154" eb="157">
      <t>シュウゼンヒ</t>
    </rPh>
    <rPh sb="157" eb="159">
      <t>イガイ</t>
    </rPh>
    <rPh sb="160" eb="162">
      <t>ヒヨウ</t>
    </rPh>
    <rPh sb="163" eb="166">
      <t>ヒカクテキ</t>
    </rPh>
    <rPh sb="166" eb="167">
      <t>スク</t>
    </rPh>
    <rPh sb="171" eb="173">
      <t>ヒリツ</t>
    </rPh>
    <rPh sb="174" eb="175">
      <t>ア</t>
    </rPh>
    <rPh sb="180" eb="182">
      <t>ジョウキョウ</t>
    </rPh>
    <rPh sb="184" eb="185">
      <t>タダ</t>
    </rPh>
    <rPh sb="187" eb="189">
      <t>カイゼン</t>
    </rPh>
    <rPh sb="191" eb="193">
      <t>モンダイ</t>
    </rPh>
    <rPh sb="202" eb="204">
      <t>コンゴ</t>
    </rPh>
    <rPh sb="205" eb="206">
      <t>ヒ</t>
    </rPh>
    <rPh sb="207" eb="208">
      <t>ツヅ</t>
    </rPh>
    <rPh sb="234" eb="237">
      <t>キギョウサイ</t>
    </rPh>
    <rPh sb="237" eb="239">
      <t>ザンダカ</t>
    </rPh>
    <rPh sb="239" eb="240">
      <t>タイ</t>
    </rPh>
    <rPh sb="240" eb="242">
      <t>リョウキン</t>
    </rPh>
    <rPh sb="242" eb="244">
      <t>シュウニュウ</t>
    </rPh>
    <rPh sb="244" eb="246">
      <t>ヒリツ</t>
    </rPh>
    <rPh sb="248" eb="251">
      <t>キギョウサイ</t>
    </rPh>
    <rPh sb="251" eb="253">
      <t>ショウカン</t>
    </rPh>
    <rPh sb="254" eb="256">
      <t>ヘイセイ</t>
    </rPh>
    <rPh sb="258" eb="261">
      <t>ネンドマツ</t>
    </rPh>
    <rPh sb="262" eb="264">
      <t>シュウリョウ</t>
    </rPh>
    <rPh sb="274" eb="276">
      <t>ユウケイ</t>
    </rPh>
    <rPh sb="276" eb="278">
      <t>コテイ</t>
    </rPh>
    <rPh sb="278" eb="280">
      <t>シサン</t>
    </rPh>
    <rPh sb="280" eb="282">
      <t>ゲンカ</t>
    </rPh>
    <rPh sb="282" eb="284">
      <t>ショウキャク</t>
    </rPh>
    <rPh sb="284" eb="285">
      <t>リツ</t>
    </rPh>
    <rPh sb="287" eb="289">
      <t>スイリョク</t>
    </rPh>
    <rPh sb="289" eb="291">
      <t>ハツデン</t>
    </rPh>
    <rPh sb="297" eb="299">
      <t>ケイカク</t>
    </rPh>
    <rPh sb="300" eb="301">
      <t>モト</t>
    </rPh>
    <rPh sb="304" eb="306">
      <t>シセツ</t>
    </rPh>
    <rPh sb="307" eb="309">
      <t>カイリョウ</t>
    </rPh>
    <rPh sb="309" eb="310">
      <t>ナド</t>
    </rPh>
    <rPh sb="319" eb="321">
      <t>ゲンザイ</t>
    </rPh>
    <rPh sb="323" eb="325">
      <t>スイリョク</t>
    </rPh>
    <rPh sb="325" eb="328">
      <t>ハツデンショ</t>
    </rPh>
    <rPh sb="329" eb="332">
      <t>ダイキボ</t>
    </rPh>
    <rPh sb="332" eb="334">
      <t>カイリョウ</t>
    </rPh>
    <rPh sb="335" eb="336">
      <t>スス</t>
    </rPh>
    <rPh sb="345" eb="348">
      <t>タイヨウコウ</t>
    </rPh>
    <rPh sb="348" eb="350">
      <t>ハツデン</t>
    </rPh>
    <rPh sb="356" eb="358">
      <t>ヘイセイ</t>
    </rPh>
    <rPh sb="360" eb="362">
      <t>ネンド</t>
    </rPh>
    <rPh sb="364" eb="366">
      <t>カドウ</t>
    </rPh>
    <rPh sb="368" eb="370">
      <t>ケイカ</t>
    </rPh>
    <rPh sb="370" eb="372">
      <t>ネンスウ</t>
    </rPh>
    <rPh sb="373" eb="374">
      <t>スク</t>
    </rPh>
    <rPh sb="379" eb="381">
      <t>ゲンカ</t>
    </rPh>
    <rPh sb="381" eb="383">
      <t>ショウキャク</t>
    </rPh>
    <rPh sb="383" eb="384">
      <t>リツ</t>
    </rPh>
    <rPh sb="385" eb="386">
      <t>ノ</t>
    </rPh>
    <rPh sb="390" eb="392">
      <t>ジョウキョウ</t>
    </rPh>
    <rPh sb="404" eb="406">
      <t>シュウニュウ</t>
    </rPh>
    <rPh sb="406" eb="408">
      <t>ワリアイ</t>
    </rPh>
    <rPh sb="411" eb="414">
      <t>タイヨウコウ</t>
    </rPh>
    <rPh sb="414" eb="416">
      <t>ハツデン</t>
    </rPh>
    <rPh sb="416" eb="418">
      <t>イガイ</t>
    </rPh>
    <rPh sb="423" eb="425">
      <t>シュウニュウ</t>
    </rPh>
    <rPh sb="426" eb="427">
      <t>オオ</t>
    </rPh>
    <rPh sb="429" eb="431">
      <t>イゾン</t>
    </rPh>
    <rPh sb="434" eb="436">
      <t>ケイエイ</t>
    </rPh>
    <rPh sb="442" eb="444">
      <t>コテイ</t>
    </rPh>
    <rPh sb="444" eb="446">
      <t>カカク</t>
    </rPh>
    <rPh sb="446" eb="448">
      <t>カイトリ</t>
    </rPh>
    <rPh sb="448" eb="450">
      <t>セイド</t>
    </rPh>
    <rPh sb="451" eb="453">
      <t>チョウタツ</t>
    </rPh>
    <rPh sb="453" eb="455">
      <t>キカン</t>
    </rPh>
    <rPh sb="455" eb="458">
      <t>シュウリョウゴ</t>
    </rPh>
    <rPh sb="464" eb="466">
      <t>デンキ</t>
    </rPh>
    <rPh sb="466" eb="468">
      <t>ジギョウ</t>
    </rPh>
    <rPh sb="468" eb="470">
      <t>ゼンタイ</t>
    </rPh>
    <rPh sb="471" eb="473">
      <t>エイキョウ</t>
    </rPh>
    <rPh sb="476" eb="478">
      <t>ケイエイ</t>
    </rPh>
    <phoneticPr fontId="3"/>
  </si>
  <si>
    <t>・経常収支比率
　料金収入等の収益や人件費修繕費等の費用の増減により、年度によって変動がありますが、料金収入の範囲内で費用を賄えており、経常収支の不足はありません。
・営業収支比率
　料金収入の範囲内で費用を賄えており、営業収支の不足はありません。更新投資等に充てる財源も確保しております。
・流動比率
　年度によって未払金等の増減により比率に変動がありますが、100％を大きく上回っており、債務の支払いに支障をきたす状況ではありません。
・供給原価
　販売電力量1MWhあたりの費用については、修繕費等費用が多くかかった年もありますが、概ね全国平均を下回る効率的な経営をおこなっております。
・EBITDA
  本業の収益は少しずつ上昇している状況であり、概ね収益性が安定している状況であります。</t>
    <rPh sb="1" eb="3">
      <t>ケイジョウ</t>
    </rPh>
    <rPh sb="3" eb="5">
      <t>シュウシ</t>
    </rPh>
    <rPh sb="5" eb="7">
      <t>ヒリツ</t>
    </rPh>
    <rPh sb="9" eb="11">
      <t>リョウキン</t>
    </rPh>
    <rPh sb="11" eb="13">
      <t>シュウニュウ</t>
    </rPh>
    <rPh sb="13" eb="14">
      <t>ナド</t>
    </rPh>
    <rPh sb="15" eb="17">
      <t>シュウエキ</t>
    </rPh>
    <rPh sb="18" eb="21">
      <t>ジンケンヒ</t>
    </rPh>
    <rPh sb="21" eb="24">
      <t>シュウゼンヒ</t>
    </rPh>
    <rPh sb="24" eb="25">
      <t>ナド</t>
    </rPh>
    <rPh sb="26" eb="28">
      <t>ヒヨウ</t>
    </rPh>
    <rPh sb="29" eb="31">
      <t>ゾウゲン</t>
    </rPh>
    <rPh sb="35" eb="37">
      <t>ネンド</t>
    </rPh>
    <rPh sb="41" eb="43">
      <t>ヘンドウ</t>
    </rPh>
    <rPh sb="50" eb="52">
      <t>リョウキン</t>
    </rPh>
    <rPh sb="52" eb="54">
      <t>シュウニュウ</t>
    </rPh>
    <rPh sb="55" eb="58">
      <t>ハンイナイ</t>
    </rPh>
    <rPh sb="59" eb="61">
      <t>ヒヨウ</t>
    </rPh>
    <rPh sb="62" eb="63">
      <t>マカナ</t>
    </rPh>
    <rPh sb="68" eb="70">
      <t>ケイジョウ</t>
    </rPh>
    <rPh sb="70" eb="72">
      <t>シュウシ</t>
    </rPh>
    <rPh sb="73" eb="75">
      <t>フソク</t>
    </rPh>
    <rPh sb="93" eb="95">
      <t>リョウキン</t>
    </rPh>
    <rPh sb="95" eb="97">
      <t>シュウニュウ</t>
    </rPh>
    <rPh sb="111" eb="113">
      <t>エイギョウ</t>
    </rPh>
    <rPh sb="125" eb="127">
      <t>コウシン</t>
    </rPh>
    <rPh sb="127" eb="129">
      <t>トウシ</t>
    </rPh>
    <rPh sb="129" eb="130">
      <t>ナド</t>
    </rPh>
    <rPh sb="131" eb="132">
      <t>ア</t>
    </rPh>
    <rPh sb="134" eb="136">
      <t>ザイゲン</t>
    </rPh>
    <rPh sb="137" eb="139">
      <t>カクホ</t>
    </rPh>
    <rPh sb="149" eb="151">
      <t>リュウドウ</t>
    </rPh>
    <rPh sb="151" eb="153">
      <t>ヒリツ</t>
    </rPh>
    <rPh sb="155" eb="157">
      <t>ネンド</t>
    </rPh>
    <rPh sb="161" eb="164">
      <t>ミハライキン</t>
    </rPh>
    <rPh sb="164" eb="165">
      <t>ナド</t>
    </rPh>
    <rPh sb="166" eb="168">
      <t>ゾウゲン</t>
    </rPh>
    <rPh sb="171" eb="173">
      <t>ヒリツ</t>
    </rPh>
    <rPh sb="174" eb="176">
      <t>ヘンドウ</t>
    </rPh>
    <rPh sb="188" eb="189">
      <t>オオ</t>
    </rPh>
    <rPh sb="191" eb="193">
      <t>ウワマワ</t>
    </rPh>
    <rPh sb="198" eb="200">
      <t>サイム</t>
    </rPh>
    <rPh sb="201" eb="203">
      <t>シハラ</t>
    </rPh>
    <rPh sb="205" eb="207">
      <t>シショウ</t>
    </rPh>
    <rPh sb="211" eb="213">
      <t>ジョウキョウ</t>
    </rPh>
    <rPh sb="224" eb="226">
      <t>キョウキュウ</t>
    </rPh>
    <rPh sb="226" eb="228">
      <t>ゲンカ</t>
    </rPh>
    <rPh sb="230" eb="232">
      <t>ハンバイ</t>
    </rPh>
    <rPh sb="232" eb="234">
      <t>デンリョク</t>
    </rPh>
    <rPh sb="234" eb="235">
      <t>リョウ</t>
    </rPh>
    <rPh sb="243" eb="245">
      <t>ヒヨウ</t>
    </rPh>
    <rPh sb="251" eb="254">
      <t>シュウゼンヒ</t>
    </rPh>
    <rPh sb="254" eb="255">
      <t>ナド</t>
    </rPh>
    <rPh sb="255" eb="257">
      <t>ヒヨウ</t>
    </rPh>
    <rPh sb="258" eb="259">
      <t>オオ</t>
    </rPh>
    <rPh sb="264" eb="265">
      <t>トシ</t>
    </rPh>
    <rPh sb="272" eb="273">
      <t>オオム</t>
    </rPh>
    <rPh sb="274" eb="276">
      <t>ゼンコク</t>
    </rPh>
    <rPh sb="276" eb="278">
      <t>ヘイキン</t>
    </rPh>
    <rPh sb="279" eb="281">
      <t>シタマワ</t>
    </rPh>
    <rPh sb="282" eb="284">
      <t>コウリツ</t>
    </rPh>
    <rPh sb="284" eb="285">
      <t>テキ</t>
    </rPh>
    <rPh sb="286" eb="288">
      <t>ケイエイ</t>
    </rPh>
    <rPh sb="311" eb="313">
      <t>ホンギョウ</t>
    </rPh>
    <rPh sb="314" eb="316">
      <t>シュウエキ</t>
    </rPh>
    <rPh sb="317" eb="318">
      <t>スコ</t>
    </rPh>
    <rPh sb="321" eb="323">
      <t>ジョウショウ</t>
    </rPh>
    <rPh sb="327" eb="329">
      <t>ジョウキョウ</t>
    </rPh>
    <rPh sb="333" eb="334">
      <t>オオム</t>
    </rPh>
    <rPh sb="335" eb="338">
      <t>シュウエキセイ</t>
    </rPh>
    <rPh sb="339" eb="341">
      <t>アンテイ</t>
    </rPh>
    <rPh sb="345" eb="347">
      <t>ジョウキョウ</t>
    </rPh>
    <phoneticPr fontId="3"/>
  </si>
  <si>
    <t>　H28年度に策定した経営戦略(H29～H38)に基づき、電気事業の今後の経営にあたっては、周到な資金準備のもとに、施設・設備の改良・修繕と耐震化等を計画的に推進し、電力の安定供給を図ることはもとより、経営の節減の徹底等により、更なる効率的かつ安定的な経営が確保されるよう努めてまいります。</t>
    <rPh sb="4" eb="6">
      <t>ネンド</t>
    </rPh>
    <rPh sb="7" eb="9">
      <t>サクテイ</t>
    </rPh>
    <rPh sb="11" eb="13">
      <t>ケイエイ</t>
    </rPh>
    <rPh sb="13" eb="15">
      <t>センリャク</t>
    </rPh>
    <rPh sb="25" eb="26">
      <t>モト</t>
    </rPh>
    <rPh sb="29" eb="31">
      <t>デンキ</t>
    </rPh>
    <rPh sb="31" eb="33">
      <t>ジギョウ</t>
    </rPh>
    <rPh sb="136" eb="137">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</si>
</sst>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1" fillId="0" borderId="0">
      <alignment vertical="center"/>
    </xf>
    <xf numFmtId="0" fontId="34" fillId="0" borderId="0"/>
    <xf numFmtId="0" fontId="15" fillId="0" borderId="0"/>
    <xf numFmtId="0" fontId="23"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5" fillId="0" borderId="0">
      <alignment vertical="center"/>
    </xf>
    <xf numFmtId="0" fontId="35"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29"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110.9</c:v>
                </c:pt>
                <c:pt idx="1">
                  <c:v>121.5</c:v>
                </c:pt>
                <c:pt idx="2">
                  <c:v>120.4</c:v>
                </c:pt>
                <c:pt idx="3">
                  <c:v>112</c:v>
                </c:pt>
                <c:pt idx="4">
                  <c:v>120</c:v>
                </c:pt>
              </c:numCache>
            </c:numRef>
          </c:val>
        </c:ser>
        <c:dLbls>
          <c:showLegendKey val="0"/>
          <c:showVal val="0"/>
          <c:showCatName val="0"/>
          <c:showSerName val="0"/>
          <c:showPercent val="0"/>
          <c:showBubbleSize val="0"/>
        </c:dLbls>
        <c:gapWidth val="180"/>
        <c:overlap val="-90"/>
        <c:axId val="157512448"/>
        <c:axId val="15751398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7512448"/>
        <c:axId val="157513984"/>
      </c:lineChart>
      <c:catAx>
        <c:axId val="157512448"/>
        <c:scaling>
          <c:orientation val="minMax"/>
        </c:scaling>
        <c:delete val="0"/>
        <c:axPos val="b"/>
        <c:numFmt formatCode="ge" sourceLinked="1"/>
        <c:majorTickMark val="none"/>
        <c:minorTickMark val="none"/>
        <c:tickLblPos val="none"/>
        <c:crossAx val="157513984"/>
        <c:crosses val="autoZero"/>
        <c:auto val="0"/>
        <c:lblAlgn val="ctr"/>
        <c:lblOffset val="100"/>
        <c:noMultiLvlLbl val="1"/>
      </c:catAx>
      <c:valAx>
        <c:axId val="15751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7512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108.6</c:v>
                </c:pt>
                <c:pt idx="1">
                  <c:v>119.5</c:v>
                </c:pt>
                <c:pt idx="2">
                  <c:v>117.9</c:v>
                </c:pt>
                <c:pt idx="3">
                  <c:v>110.8</c:v>
                </c:pt>
                <c:pt idx="4">
                  <c:v>118.3</c:v>
                </c:pt>
              </c:numCache>
            </c:numRef>
          </c:val>
        </c:ser>
        <c:dLbls>
          <c:showLegendKey val="0"/>
          <c:showVal val="0"/>
          <c:showCatName val="0"/>
          <c:showSerName val="0"/>
          <c:showPercent val="0"/>
          <c:showBubbleSize val="0"/>
        </c:dLbls>
        <c:gapWidth val="180"/>
        <c:overlap val="-90"/>
        <c:axId val="211428096"/>
        <c:axId val="21142963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1428096"/>
        <c:axId val="211429632"/>
      </c:lineChart>
      <c:catAx>
        <c:axId val="211428096"/>
        <c:scaling>
          <c:orientation val="minMax"/>
        </c:scaling>
        <c:delete val="0"/>
        <c:axPos val="b"/>
        <c:numFmt formatCode="ge" sourceLinked="1"/>
        <c:majorTickMark val="none"/>
        <c:minorTickMark val="none"/>
        <c:tickLblPos val="none"/>
        <c:crossAx val="211429632"/>
        <c:crosses val="autoZero"/>
        <c:auto val="0"/>
        <c:lblAlgn val="ctr"/>
        <c:lblOffset val="100"/>
        <c:noMultiLvlLbl val="1"/>
      </c:catAx>
      <c:valAx>
        <c:axId val="21142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28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1896.4</c:v>
                </c:pt>
                <c:pt idx="1">
                  <c:v>857.4</c:v>
                </c:pt>
                <c:pt idx="2">
                  <c:v>2099.9</c:v>
                </c:pt>
                <c:pt idx="3">
                  <c:v>494.4</c:v>
                </c:pt>
                <c:pt idx="4">
                  <c:v>1159.2</c:v>
                </c:pt>
              </c:numCache>
            </c:numRef>
          </c:val>
        </c:ser>
        <c:dLbls>
          <c:showLegendKey val="0"/>
          <c:showVal val="0"/>
          <c:showCatName val="0"/>
          <c:showSerName val="0"/>
          <c:showPercent val="0"/>
          <c:showBubbleSize val="0"/>
        </c:dLbls>
        <c:gapWidth val="180"/>
        <c:overlap val="-90"/>
        <c:axId val="211481344"/>
        <c:axId val="21148288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1481344"/>
        <c:axId val="211482880"/>
      </c:lineChart>
      <c:catAx>
        <c:axId val="211481344"/>
        <c:scaling>
          <c:orientation val="minMax"/>
        </c:scaling>
        <c:delete val="0"/>
        <c:axPos val="b"/>
        <c:numFmt formatCode="ge" sourceLinked="1"/>
        <c:majorTickMark val="none"/>
        <c:minorTickMark val="none"/>
        <c:tickLblPos val="none"/>
        <c:crossAx val="211482880"/>
        <c:crosses val="autoZero"/>
        <c:auto val="0"/>
        <c:lblAlgn val="ctr"/>
        <c:lblOffset val="100"/>
        <c:noMultiLvlLbl val="1"/>
      </c:catAx>
      <c:valAx>
        <c:axId val="21148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81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6508.9</c:v>
                </c:pt>
                <c:pt idx="1">
                  <c:v>5651.3</c:v>
                </c:pt>
                <c:pt idx="2">
                  <c:v>7140.3</c:v>
                </c:pt>
                <c:pt idx="3">
                  <c:v>8647.2000000000007</c:v>
                </c:pt>
                <c:pt idx="4">
                  <c:v>6589.1</c:v>
                </c:pt>
              </c:numCache>
            </c:numRef>
          </c:val>
        </c:ser>
        <c:dLbls>
          <c:showLegendKey val="0"/>
          <c:showVal val="0"/>
          <c:showCatName val="0"/>
          <c:showSerName val="0"/>
          <c:showPercent val="0"/>
          <c:showBubbleSize val="0"/>
        </c:dLbls>
        <c:gapWidth val="180"/>
        <c:overlap val="-90"/>
        <c:axId val="211516032"/>
        <c:axId val="21152230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1516032"/>
        <c:axId val="211522304"/>
      </c:lineChart>
      <c:catAx>
        <c:axId val="211516032"/>
        <c:scaling>
          <c:orientation val="minMax"/>
        </c:scaling>
        <c:delete val="0"/>
        <c:axPos val="b"/>
        <c:numFmt formatCode="ge" sourceLinked="1"/>
        <c:majorTickMark val="none"/>
        <c:minorTickMark val="none"/>
        <c:tickLblPos val="none"/>
        <c:crossAx val="211522304"/>
        <c:crosses val="autoZero"/>
        <c:auto val="0"/>
        <c:lblAlgn val="ctr"/>
        <c:lblOffset val="100"/>
        <c:noMultiLvlLbl val="1"/>
      </c:catAx>
      <c:valAx>
        <c:axId val="21152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51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763412</c:v>
                </c:pt>
                <c:pt idx="1">
                  <c:v>955278</c:v>
                </c:pt>
                <c:pt idx="2">
                  <c:v>1037140</c:v>
                </c:pt>
                <c:pt idx="3">
                  <c:v>913607</c:v>
                </c:pt>
                <c:pt idx="4">
                  <c:v>1088522</c:v>
                </c:pt>
              </c:numCache>
            </c:numRef>
          </c:val>
        </c:ser>
        <c:dLbls>
          <c:showLegendKey val="0"/>
          <c:showVal val="0"/>
          <c:showCatName val="0"/>
          <c:showSerName val="0"/>
          <c:showPercent val="0"/>
          <c:showBubbleSize val="0"/>
        </c:dLbls>
        <c:gapWidth val="180"/>
        <c:overlap val="-90"/>
        <c:axId val="211536512"/>
        <c:axId val="21156326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1536512"/>
        <c:axId val="211563264"/>
      </c:lineChart>
      <c:catAx>
        <c:axId val="211536512"/>
        <c:scaling>
          <c:orientation val="minMax"/>
        </c:scaling>
        <c:delete val="0"/>
        <c:axPos val="b"/>
        <c:numFmt formatCode="ge" sourceLinked="1"/>
        <c:majorTickMark val="none"/>
        <c:minorTickMark val="none"/>
        <c:tickLblPos val="none"/>
        <c:crossAx val="211563264"/>
        <c:crosses val="autoZero"/>
        <c:auto val="0"/>
        <c:lblAlgn val="ctr"/>
        <c:lblOffset val="100"/>
        <c:noMultiLvlLbl val="1"/>
      </c:catAx>
      <c:valAx>
        <c:axId val="2115632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53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45.6</c:v>
                </c:pt>
                <c:pt idx="1">
                  <c:v>48.5</c:v>
                </c:pt>
                <c:pt idx="2">
                  <c:v>38</c:v>
                </c:pt>
                <c:pt idx="3">
                  <c:v>42.7</c:v>
                </c:pt>
                <c:pt idx="4">
                  <c:v>47.7</c:v>
                </c:pt>
              </c:numCache>
            </c:numRef>
          </c:val>
        </c:ser>
        <c:dLbls>
          <c:showLegendKey val="0"/>
          <c:showVal val="0"/>
          <c:showCatName val="0"/>
          <c:showSerName val="0"/>
          <c:showPercent val="0"/>
          <c:showBubbleSize val="0"/>
        </c:dLbls>
        <c:gapWidth val="180"/>
        <c:overlap val="-90"/>
        <c:axId val="211609088"/>
        <c:axId val="21161100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1609088"/>
        <c:axId val="211611008"/>
      </c:lineChart>
      <c:catAx>
        <c:axId val="211609088"/>
        <c:scaling>
          <c:orientation val="minMax"/>
        </c:scaling>
        <c:delete val="0"/>
        <c:axPos val="b"/>
        <c:numFmt formatCode="ge" sourceLinked="1"/>
        <c:majorTickMark val="none"/>
        <c:minorTickMark val="none"/>
        <c:tickLblPos val="none"/>
        <c:crossAx val="211611008"/>
        <c:crosses val="autoZero"/>
        <c:auto val="0"/>
        <c:lblAlgn val="ctr"/>
        <c:lblOffset val="100"/>
        <c:noMultiLvlLbl val="1"/>
      </c:catAx>
      <c:valAx>
        <c:axId val="21161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0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24</c:v>
                </c:pt>
                <c:pt idx="1">
                  <c:v>16.100000000000001</c:v>
                </c:pt>
                <c:pt idx="2">
                  <c:v>8.5</c:v>
                </c:pt>
                <c:pt idx="3">
                  <c:v>37.700000000000003</c:v>
                </c:pt>
                <c:pt idx="4">
                  <c:v>16.3</c:v>
                </c:pt>
              </c:numCache>
            </c:numRef>
          </c:val>
        </c:ser>
        <c:dLbls>
          <c:showLegendKey val="0"/>
          <c:showVal val="0"/>
          <c:showCatName val="0"/>
          <c:showSerName val="0"/>
          <c:showPercent val="0"/>
          <c:showBubbleSize val="0"/>
        </c:dLbls>
        <c:gapWidth val="180"/>
        <c:overlap val="-90"/>
        <c:axId val="211701760"/>
        <c:axId val="21170368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1701760"/>
        <c:axId val="211703680"/>
      </c:lineChart>
      <c:catAx>
        <c:axId val="211701760"/>
        <c:scaling>
          <c:orientation val="minMax"/>
        </c:scaling>
        <c:delete val="0"/>
        <c:axPos val="b"/>
        <c:numFmt formatCode="ge" sourceLinked="1"/>
        <c:majorTickMark val="none"/>
        <c:minorTickMark val="none"/>
        <c:tickLblPos val="none"/>
        <c:crossAx val="211703680"/>
        <c:crosses val="autoZero"/>
        <c:auto val="0"/>
        <c:lblAlgn val="ctr"/>
        <c:lblOffset val="100"/>
        <c:noMultiLvlLbl val="1"/>
      </c:catAx>
      <c:valAx>
        <c:axId val="211703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70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11714816"/>
        <c:axId val="21171673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1714816"/>
        <c:axId val="211716736"/>
      </c:lineChart>
      <c:catAx>
        <c:axId val="211714816"/>
        <c:scaling>
          <c:orientation val="minMax"/>
        </c:scaling>
        <c:delete val="0"/>
        <c:axPos val="b"/>
        <c:numFmt formatCode="ge" sourceLinked="1"/>
        <c:majorTickMark val="none"/>
        <c:minorTickMark val="none"/>
        <c:tickLblPos val="none"/>
        <c:crossAx val="211716736"/>
        <c:crosses val="autoZero"/>
        <c:auto val="0"/>
        <c:lblAlgn val="ctr"/>
        <c:lblOffset val="100"/>
        <c:noMultiLvlLbl val="1"/>
      </c:catAx>
      <c:valAx>
        <c:axId val="21171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71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66.400000000000006</c:v>
                </c:pt>
                <c:pt idx="1">
                  <c:v>64.7</c:v>
                </c:pt>
                <c:pt idx="2">
                  <c:v>61.8</c:v>
                </c:pt>
                <c:pt idx="3">
                  <c:v>62.5</c:v>
                </c:pt>
                <c:pt idx="4">
                  <c:v>61.1</c:v>
                </c:pt>
              </c:numCache>
            </c:numRef>
          </c:val>
        </c:ser>
        <c:dLbls>
          <c:showLegendKey val="0"/>
          <c:showVal val="0"/>
          <c:showCatName val="0"/>
          <c:showSerName val="0"/>
          <c:showPercent val="0"/>
          <c:showBubbleSize val="0"/>
        </c:dLbls>
        <c:gapWidth val="180"/>
        <c:overlap val="-90"/>
        <c:axId val="211774080"/>
        <c:axId val="21178035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1774080"/>
        <c:axId val="211780352"/>
      </c:lineChart>
      <c:catAx>
        <c:axId val="211774080"/>
        <c:scaling>
          <c:orientation val="minMax"/>
        </c:scaling>
        <c:delete val="0"/>
        <c:axPos val="b"/>
        <c:numFmt formatCode="ge" sourceLinked="1"/>
        <c:majorTickMark val="none"/>
        <c:minorTickMark val="none"/>
        <c:tickLblPos val="none"/>
        <c:crossAx val="211780352"/>
        <c:crosses val="autoZero"/>
        <c:auto val="0"/>
        <c:lblAlgn val="ctr"/>
        <c:lblOffset val="100"/>
        <c:noMultiLvlLbl val="1"/>
      </c:catAx>
      <c:valAx>
        <c:axId val="211780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17740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5.9</c:v>
                </c:pt>
                <c:pt idx="3">
                  <c:v>8.1</c:v>
                </c:pt>
                <c:pt idx="4">
                  <c:v>7.7</c:v>
                </c:pt>
              </c:numCache>
            </c:numRef>
          </c:val>
        </c:ser>
        <c:dLbls>
          <c:showLegendKey val="0"/>
          <c:showVal val="0"/>
          <c:showCatName val="0"/>
          <c:showSerName val="0"/>
          <c:showPercent val="0"/>
          <c:showBubbleSize val="0"/>
        </c:dLbls>
        <c:gapWidth val="180"/>
        <c:overlap val="-90"/>
        <c:axId val="211809024"/>
        <c:axId val="21181094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1809024"/>
        <c:axId val="211810944"/>
      </c:lineChart>
      <c:catAx>
        <c:axId val="211809024"/>
        <c:scaling>
          <c:orientation val="minMax"/>
        </c:scaling>
        <c:delete val="0"/>
        <c:axPos val="b"/>
        <c:numFmt formatCode="ge" sourceLinked="1"/>
        <c:majorTickMark val="none"/>
        <c:minorTickMark val="none"/>
        <c:tickLblPos val="none"/>
        <c:crossAx val="211810944"/>
        <c:crosses val="autoZero"/>
        <c:auto val="0"/>
        <c:lblAlgn val="ctr"/>
        <c:lblOffset val="100"/>
        <c:noMultiLvlLbl val="1"/>
      </c:catAx>
      <c:valAx>
        <c:axId val="21181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09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45.6</c:v>
                </c:pt>
                <c:pt idx="1">
                  <c:v>48.5</c:v>
                </c:pt>
                <c:pt idx="2">
                  <c:v>39.299999999999997</c:v>
                </c:pt>
                <c:pt idx="3">
                  <c:v>43.9</c:v>
                </c:pt>
                <c:pt idx="4">
                  <c:v>49.2</c:v>
                </c:pt>
              </c:numCache>
            </c:numRef>
          </c:val>
        </c:ser>
        <c:dLbls>
          <c:showLegendKey val="0"/>
          <c:showVal val="0"/>
          <c:showCatName val="0"/>
          <c:showSerName val="0"/>
          <c:showPercent val="0"/>
          <c:showBubbleSize val="0"/>
        </c:dLbls>
        <c:gapWidth val="180"/>
        <c:overlap val="-90"/>
        <c:axId val="211823616"/>
        <c:axId val="21185446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1823616"/>
        <c:axId val="211854464"/>
      </c:lineChart>
      <c:catAx>
        <c:axId val="211823616"/>
        <c:scaling>
          <c:orientation val="minMax"/>
        </c:scaling>
        <c:delete val="0"/>
        <c:axPos val="b"/>
        <c:numFmt formatCode="ge" sourceLinked="1"/>
        <c:majorTickMark val="none"/>
        <c:minorTickMark val="none"/>
        <c:tickLblPos val="none"/>
        <c:crossAx val="211854464"/>
        <c:crosses val="autoZero"/>
        <c:auto val="0"/>
        <c:lblAlgn val="ctr"/>
        <c:lblOffset val="100"/>
        <c:noMultiLvlLbl val="1"/>
      </c:catAx>
      <c:valAx>
        <c:axId val="211854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2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24</c:v>
                </c:pt>
                <c:pt idx="1">
                  <c:v>16.100000000000001</c:v>
                </c:pt>
                <c:pt idx="2">
                  <c:v>7.9</c:v>
                </c:pt>
                <c:pt idx="3">
                  <c:v>39.1</c:v>
                </c:pt>
                <c:pt idx="4">
                  <c:v>16.8</c:v>
                </c:pt>
              </c:numCache>
            </c:numRef>
          </c:val>
        </c:ser>
        <c:dLbls>
          <c:showLegendKey val="0"/>
          <c:showVal val="0"/>
          <c:showCatName val="0"/>
          <c:showSerName val="0"/>
          <c:showPercent val="0"/>
          <c:showBubbleSize val="0"/>
        </c:dLbls>
        <c:gapWidth val="180"/>
        <c:overlap val="-90"/>
        <c:axId val="211887616"/>
        <c:axId val="21188953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1887616"/>
        <c:axId val="211889536"/>
      </c:lineChart>
      <c:catAx>
        <c:axId val="211887616"/>
        <c:scaling>
          <c:orientation val="minMax"/>
        </c:scaling>
        <c:delete val="0"/>
        <c:axPos val="b"/>
        <c:numFmt formatCode="ge" sourceLinked="1"/>
        <c:majorTickMark val="none"/>
        <c:minorTickMark val="none"/>
        <c:tickLblPos val="none"/>
        <c:crossAx val="211889536"/>
        <c:crosses val="autoZero"/>
        <c:auto val="0"/>
        <c:lblAlgn val="ctr"/>
        <c:lblOffset val="100"/>
        <c:noMultiLvlLbl val="1"/>
      </c:catAx>
      <c:valAx>
        <c:axId val="211889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87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11927040"/>
        <c:axId val="21192896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1927040"/>
        <c:axId val="211928960"/>
      </c:lineChart>
      <c:catAx>
        <c:axId val="211927040"/>
        <c:scaling>
          <c:orientation val="minMax"/>
        </c:scaling>
        <c:delete val="0"/>
        <c:axPos val="b"/>
        <c:numFmt formatCode="ge" sourceLinked="1"/>
        <c:majorTickMark val="none"/>
        <c:minorTickMark val="none"/>
        <c:tickLblPos val="none"/>
        <c:crossAx val="211928960"/>
        <c:crosses val="autoZero"/>
        <c:auto val="0"/>
        <c:lblAlgn val="ctr"/>
        <c:lblOffset val="100"/>
        <c:noMultiLvlLbl val="1"/>
      </c:catAx>
      <c:valAx>
        <c:axId val="211928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19270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66.400000000000006</c:v>
                </c:pt>
                <c:pt idx="1">
                  <c:v>64.7</c:v>
                </c:pt>
                <c:pt idx="2">
                  <c:v>64.7</c:v>
                </c:pt>
                <c:pt idx="3">
                  <c:v>64.900000000000006</c:v>
                </c:pt>
                <c:pt idx="4">
                  <c:v>63</c:v>
                </c:pt>
              </c:numCache>
            </c:numRef>
          </c:val>
        </c:ser>
        <c:dLbls>
          <c:showLegendKey val="0"/>
          <c:showVal val="0"/>
          <c:showCatName val="0"/>
          <c:showSerName val="0"/>
          <c:showPercent val="0"/>
          <c:showBubbleSize val="0"/>
        </c:dLbls>
        <c:gapWidth val="180"/>
        <c:overlap val="-90"/>
        <c:axId val="212015360"/>
        <c:axId val="21201753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2015360"/>
        <c:axId val="212017536"/>
      </c:lineChart>
      <c:catAx>
        <c:axId val="212015360"/>
        <c:scaling>
          <c:orientation val="minMax"/>
        </c:scaling>
        <c:delete val="0"/>
        <c:axPos val="b"/>
        <c:numFmt formatCode="ge" sourceLinked="1"/>
        <c:majorTickMark val="none"/>
        <c:minorTickMark val="none"/>
        <c:tickLblPos val="none"/>
        <c:crossAx val="212017536"/>
        <c:crosses val="autoZero"/>
        <c:auto val="0"/>
        <c:lblAlgn val="ctr"/>
        <c:lblOffset val="100"/>
        <c:noMultiLvlLbl val="1"/>
      </c:catAx>
      <c:valAx>
        <c:axId val="21201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015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12067072"/>
        <c:axId val="21206899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2067072"/>
        <c:axId val="212068992"/>
      </c:lineChart>
      <c:catAx>
        <c:axId val="212067072"/>
        <c:scaling>
          <c:orientation val="minMax"/>
        </c:scaling>
        <c:delete val="0"/>
        <c:axPos val="b"/>
        <c:numFmt formatCode="ge" sourceLinked="1"/>
        <c:majorTickMark val="none"/>
        <c:minorTickMark val="none"/>
        <c:tickLblPos val="none"/>
        <c:crossAx val="212068992"/>
        <c:crosses val="autoZero"/>
        <c:auto val="0"/>
        <c:lblAlgn val="ctr"/>
        <c:lblOffset val="100"/>
        <c:noMultiLvlLbl val="1"/>
      </c:catAx>
      <c:valAx>
        <c:axId val="21206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06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085760"/>
        <c:axId val="21209612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085760"/>
        <c:axId val="212096128"/>
      </c:lineChart>
      <c:catAx>
        <c:axId val="212085760"/>
        <c:scaling>
          <c:orientation val="minMax"/>
        </c:scaling>
        <c:delete val="0"/>
        <c:axPos val="b"/>
        <c:numFmt formatCode="ge" sourceLinked="1"/>
        <c:majorTickMark val="none"/>
        <c:minorTickMark val="none"/>
        <c:tickLblPos val="none"/>
        <c:crossAx val="212096128"/>
        <c:crosses val="autoZero"/>
        <c:auto val="0"/>
        <c:lblAlgn val="ctr"/>
        <c:lblOffset val="100"/>
        <c:noMultiLvlLbl val="1"/>
      </c:catAx>
      <c:valAx>
        <c:axId val="21209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085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125184"/>
        <c:axId val="21212710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125184"/>
        <c:axId val="212127104"/>
      </c:lineChart>
      <c:catAx>
        <c:axId val="212125184"/>
        <c:scaling>
          <c:orientation val="minMax"/>
        </c:scaling>
        <c:delete val="0"/>
        <c:axPos val="b"/>
        <c:numFmt formatCode="ge" sourceLinked="1"/>
        <c:majorTickMark val="none"/>
        <c:minorTickMark val="none"/>
        <c:tickLblPos val="none"/>
        <c:crossAx val="212127104"/>
        <c:crosses val="autoZero"/>
        <c:auto val="0"/>
        <c:lblAlgn val="ctr"/>
        <c:lblOffset val="100"/>
        <c:noMultiLvlLbl val="1"/>
      </c:catAx>
      <c:valAx>
        <c:axId val="212127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125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230528"/>
        <c:axId val="21223244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230528"/>
        <c:axId val="212232448"/>
      </c:lineChart>
      <c:catAx>
        <c:axId val="212230528"/>
        <c:scaling>
          <c:orientation val="minMax"/>
        </c:scaling>
        <c:delete val="0"/>
        <c:axPos val="b"/>
        <c:numFmt formatCode="ge" sourceLinked="1"/>
        <c:majorTickMark val="none"/>
        <c:minorTickMark val="none"/>
        <c:tickLblPos val="none"/>
        <c:crossAx val="212232448"/>
        <c:crosses val="autoZero"/>
        <c:auto val="0"/>
        <c:lblAlgn val="ctr"/>
        <c:lblOffset val="100"/>
        <c:noMultiLvlLbl val="1"/>
      </c:catAx>
      <c:valAx>
        <c:axId val="21223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30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253312"/>
        <c:axId val="21228006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253312"/>
        <c:axId val="212280064"/>
      </c:lineChart>
      <c:catAx>
        <c:axId val="212253312"/>
        <c:scaling>
          <c:orientation val="minMax"/>
        </c:scaling>
        <c:delete val="0"/>
        <c:axPos val="b"/>
        <c:numFmt formatCode="ge" sourceLinked="1"/>
        <c:majorTickMark val="none"/>
        <c:minorTickMark val="none"/>
        <c:tickLblPos val="none"/>
        <c:crossAx val="212280064"/>
        <c:crosses val="autoZero"/>
        <c:auto val="0"/>
        <c:lblAlgn val="ctr"/>
        <c:lblOffset val="100"/>
        <c:noMultiLvlLbl val="1"/>
      </c:catAx>
      <c:valAx>
        <c:axId val="212280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53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297600"/>
        <c:axId val="212303872"/>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297600"/>
        <c:axId val="212303872"/>
      </c:lineChart>
      <c:catAx>
        <c:axId val="212297600"/>
        <c:scaling>
          <c:orientation val="minMax"/>
        </c:scaling>
        <c:delete val="0"/>
        <c:axPos val="b"/>
        <c:numFmt formatCode="ge" sourceLinked="1"/>
        <c:majorTickMark val="none"/>
        <c:minorTickMark val="none"/>
        <c:tickLblPos val="none"/>
        <c:crossAx val="212303872"/>
        <c:crosses val="autoZero"/>
        <c:auto val="0"/>
        <c:lblAlgn val="ctr"/>
        <c:lblOffset val="100"/>
        <c:noMultiLvlLbl val="1"/>
      </c:catAx>
      <c:valAx>
        <c:axId val="212303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9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402560"/>
        <c:axId val="21240448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402560"/>
        <c:axId val="212404480"/>
      </c:lineChart>
      <c:catAx>
        <c:axId val="212402560"/>
        <c:scaling>
          <c:orientation val="minMax"/>
        </c:scaling>
        <c:delete val="0"/>
        <c:axPos val="b"/>
        <c:numFmt formatCode="ge" sourceLinked="1"/>
        <c:majorTickMark val="none"/>
        <c:minorTickMark val="none"/>
        <c:tickLblPos val="none"/>
        <c:crossAx val="212404480"/>
        <c:crosses val="autoZero"/>
        <c:auto val="0"/>
        <c:lblAlgn val="ctr"/>
        <c:lblOffset val="100"/>
        <c:noMultiLvlLbl val="1"/>
      </c:catAx>
      <c:valAx>
        <c:axId val="21240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0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429440"/>
        <c:axId val="21245209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429440"/>
        <c:axId val="212452096"/>
      </c:lineChart>
      <c:catAx>
        <c:axId val="212429440"/>
        <c:scaling>
          <c:orientation val="minMax"/>
        </c:scaling>
        <c:delete val="0"/>
        <c:axPos val="b"/>
        <c:numFmt formatCode="ge" sourceLinked="1"/>
        <c:majorTickMark val="none"/>
        <c:minorTickMark val="none"/>
        <c:tickLblPos val="none"/>
        <c:crossAx val="212452096"/>
        <c:crosses val="autoZero"/>
        <c:auto val="0"/>
        <c:lblAlgn val="ctr"/>
        <c:lblOffset val="100"/>
        <c:noMultiLvlLbl val="1"/>
      </c:catAx>
      <c:valAx>
        <c:axId val="212452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2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485248"/>
        <c:axId val="21248716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485248"/>
        <c:axId val="212487168"/>
      </c:lineChart>
      <c:catAx>
        <c:axId val="212485248"/>
        <c:scaling>
          <c:orientation val="minMax"/>
        </c:scaling>
        <c:delete val="0"/>
        <c:axPos val="b"/>
        <c:numFmt formatCode="ge" sourceLinked="1"/>
        <c:majorTickMark val="none"/>
        <c:minorTickMark val="none"/>
        <c:tickLblPos val="none"/>
        <c:crossAx val="212487168"/>
        <c:crosses val="autoZero"/>
        <c:auto val="0"/>
        <c:lblAlgn val="ctr"/>
        <c:lblOffset val="100"/>
        <c:noMultiLvlLbl val="1"/>
      </c:catAx>
      <c:valAx>
        <c:axId val="212487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85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536320"/>
        <c:axId val="21254668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536320"/>
        <c:axId val="212546688"/>
      </c:lineChart>
      <c:catAx>
        <c:axId val="212536320"/>
        <c:scaling>
          <c:orientation val="minMax"/>
        </c:scaling>
        <c:delete val="0"/>
        <c:axPos val="b"/>
        <c:numFmt formatCode="ge" sourceLinked="1"/>
        <c:majorTickMark val="none"/>
        <c:minorTickMark val="none"/>
        <c:tickLblPos val="none"/>
        <c:crossAx val="212546688"/>
        <c:crosses val="autoZero"/>
        <c:auto val="0"/>
        <c:lblAlgn val="ctr"/>
        <c:lblOffset val="100"/>
        <c:noMultiLvlLbl val="1"/>
      </c:catAx>
      <c:valAx>
        <c:axId val="21254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363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567552"/>
        <c:axId val="21256947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567552"/>
        <c:axId val="212569472"/>
      </c:lineChart>
      <c:catAx>
        <c:axId val="212567552"/>
        <c:scaling>
          <c:orientation val="minMax"/>
        </c:scaling>
        <c:delete val="0"/>
        <c:axPos val="b"/>
        <c:numFmt formatCode="ge" sourceLinked="1"/>
        <c:majorTickMark val="none"/>
        <c:minorTickMark val="none"/>
        <c:tickLblPos val="none"/>
        <c:crossAx val="212569472"/>
        <c:crosses val="autoZero"/>
        <c:auto val="0"/>
        <c:lblAlgn val="ctr"/>
        <c:lblOffset val="100"/>
        <c:noMultiLvlLbl val="1"/>
      </c:catAx>
      <c:valAx>
        <c:axId val="21256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6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10.6</c:v>
                </c:pt>
                <c:pt idx="3">
                  <c:v>16.3</c:v>
                </c:pt>
                <c:pt idx="4">
                  <c:v>15.8</c:v>
                </c:pt>
              </c:numCache>
            </c:numRef>
          </c:val>
        </c:ser>
        <c:dLbls>
          <c:showLegendKey val="0"/>
          <c:showVal val="0"/>
          <c:showCatName val="0"/>
          <c:showSerName val="0"/>
          <c:showPercent val="0"/>
          <c:showBubbleSize val="0"/>
        </c:dLbls>
        <c:gapWidth val="180"/>
        <c:overlap val="-90"/>
        <c:axId val="212668416"/>
        <c:axId val="21267033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212668416"/>
        <c:axId val="212670336"/>
      </c:lineChart>
      <c:catAx>
        <c:axId val="212668416"/>
        <c:scaling>
          <c:orientation val="minMax"/>
        </c:scaling>
        <c:delete val="0"/>
        <c:axPos val="b"/>
        <c:numFmt formatCode="ge" sourceLinked="1"/>
        <c:majorTickMark val="none"/>
        <c:minorTickMark val="none"/>
        <c:tickLblPos val="none"/>
        <c:crossAx val="212670336"/>
        <c:crosses val="autoZero"/>
        <c:auto val="0"/>
        <c:lblAlgn val="ctr"/>
        <c:lblOffset val="100"/>
        <c:noMultiLvlLbl val="1"/>
      </c:catAx>
      <c:valAx>
        <c:axId val="212670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668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16.100000000000001</c:v>
                </c:pt>
                <c:pt idx="3">
                  <c:v>13</c:v>
                </c:pt>
                <c:pt idx="4">
                  <c:v>11.5</c:v>
                </c:pt>
              </c:numCache>
            </c:numRef>
          </c:val>
        </c:ser>
        <c:dLbls>
          <c:showLegendKey val="0"/>
          <c:showVal val="0"/>
          <c:showCatName val="0"/>
          <c:showSerName val="0"/>
          <c:showPercent val="0"/>
          <c:showBubbleSize val="0"/>
        </c:dLbls>
        <c:gapWidth val="180"/>
        <c:overlap val="-90"/>
        <c:axId val="212703488"/>
        <c:axId val="21270976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212703488"/>
        <c:axId val="212709760"/>
      </c:lineChart>
      <c:catAx>
        <c:axId val="212703488"/>
        <c:scaling>
          <c:orientation val="minMax"/>
        </c:scaling>
        <c:delete val="0"/>
        <c:axPos val="b"/>
        <c:numFmt formatCode="ge" sourceLinked="1"/>
        <c:majorTickMark val="none"/>
        <c:minorTickMark val="none"/>
        <c:tickLblPos val="none"/>
        <c:crossAx val="212709760"/>
        <c:crosses val="autoZero"/>
        <c:auto val="0"/>
        <c:lblAlgn val="ctr"/>
        <c:lblOffset val="100"/>
        <c:noMultiLvlLbl val="1"/>
      </c:catAx>
      <c:valAx>
        <c:axId val="21270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03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212750720"/>
        <c:axId val="21275264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212750720"/>
        <c:axId val="212752640"/>
      </c:lineChart>
      <c:catAx>
        <c:axId val="212750720"/>
        <c:scaling>
          <c:orientation val="minMax"/>
        </c:scaling>
        <c:delete val="0"/>
        <c:axPos val="b"/>
        <c:numFmt formatCode="ge" sourceLinked="1"/>
        <c:majorTickMark val="none"/>
        <c:minorTickMark val="none"/>
        <c:tickLblPos val="none"/>
        <c:crossAx val="212752640"/>
        <c:crosses val="autoZero"/>
        <c:auto val="0"/>
        <c:lblAlgn val="ctr"/>
        <c:lblOffset val="100"/>
        <c:noMultiLvlLbl val="1"/>
      </c:catAx>
      <c:valAx>
        <c:axId val="21275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50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4</c:v>
                </c:pt>
                <c:pt idx="3">
                  <c:v>10</c:v>
                </c:pt>
                <c:pt idx="4">
                  <c:v>16.7</c:v>
                </c:pt>
              </c:numCache>
            </c:numRef>
          </c:val>
        </c:ser>
        <c:dLbls>
          <c:showLegendKey val="0"/>
          <c:showVal val="0"/>
          <c:showCatName val="0"/>
          <c:showSerName val="0"/>
          <c:showPercent val="0"/>
          <c:showBubbleSize val="0"/>
        </c:dLbls>
        <c:gapWidth val="180"/>
        <c:overlap val="-90"/>
        <c:axId val="212773504"/>
        <c:axId val="21277568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212773504"/>
        <c:axId val="212775680"/>
      </c:lineChart>
      <c:catAx>
        <c:axId val="212773504"/>
        <c:scaling>
          <c:orientation val="minMax"/>
        </c:scaling>
        <c:delete val="0"/>
        <c:axPos val="b"/>
        <c:numFmt formatCode="ge" sourceLinked="1"/>
        <c:majorTickMark val="none"/>
        <c:minorTickMark val="none"/>
        <c:tickLblPos val="none"/>
        <c:crossAx val="212775680"/>
        <c:crosses val="autoZero"/>
        <c:auto val="0"/>
        <c:lblAlgn val="ctr"/>
        <c:lblOffset val="100"/>
        <c:noMultiLvlLbl val="1"/>
      </c:catAx>
      <c:valAx>
        <c:axId val="21277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7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212890368"/>
        <c:axId val="21289228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212890368"/>
        <c:axId val="212892288"/>
      </c:lineChart>
      <c:catAx>
        <c:axId val="212890368"/>
        <c:scaling>
          <c:orientation val="minMax"/>
        </c:scaling>
        <c:delete val="0"/>
        <c:axPos val="b"/>
        <c:numFmt formatCode="ge" sourceLinked="1"/>
        <c:majorTickMark val="none"/>
        <c:minorTickMark val="none"/>
        <c:tickLblPos val="none"/>
        <c:crossAx val="212892288"/>
        <c:crosses val="autoZero"/>
        <c:auto val="0"/>
        <c:lblAlgn val="ctr"/>
        <c:lblOffset val="100"/>
        <c:noMultiLvlLbl val="1"/>
      </c:catAx>
      <c:valAx>
        <c:axId val="21289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9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54573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54573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54573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54573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54573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278931</xdr:colOff>
      <xdr:row>41</xdr:row>
      <xdr:rowOff>117765</xdr:rowOff>
    </xdr:from>
    <xdr:ext cx="2377574" cy="392415"/>
    <xdr:sp macro="" textlink="データ!IU9">
      <xdr:nvSpPr>
        <xdr:cNvPr id="26" name="正方形/長方形 25"/>
        <xdr:cNvSpPr/>
      </xdr:nvSpPr>
      <xdr:spPr>
        <a:xfrm>
          <a:off x="2143395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34415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36493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39190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40156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38029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34415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36493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39190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40156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38029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34415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36493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39190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40156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38029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34415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36493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39190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40156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38029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34415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36493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39190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40156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38029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60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61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61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61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61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614"/>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615"/>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616"/>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617"/>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618"/>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619"/>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620"/>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621"/>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622"/>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623"/>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624"/>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625"/>
                </a:ext>
              </a:extLst>
            </xdr:cNvPicPr>
          </xdr:nvPicPr>
          <xdr:blipFill>
            <a:blip xmlns:r="http://schemas.openxmlformats.org/officeDocument/2006/relationships" r:embed="rId46"/>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626"/>
                </a:ext>
              </a:extLst>
            </xdr:cNvPicPr>
          </xdr:nvPicPr>
          <xdr:blipFill>
            <a:blip xmlns:r="http://schemas.openxmlformats.org/officeDocument/2006/relationships" r:embed="rId46"/>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627"/>
                </a:ext>
              </a:extLst>
            </xdr:cNvPicPr>
          </xdr:nvPicPr>
          <xdr:blipFill>
            <a:blip xmlns:r="http://schemas.openxmlformats.org/officeDocument/2006/relationships" r:embed="rId46"/>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628"/>
                </a:ext>
              </a:extLst>
            </xdr:cNvPicPr>
          </xdr:nvPicPr>
          <xdr:blipFill>
            <a:blip xmlns:r="http://schemas.openxmlformats.org/officeDocument/2006/relationships" r:embed="rId46"/>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629"/>
                </a:ext>
              </a:extLst>
            </xdr:cNvPicPr>
          </xdr:nvPicPr>
          <xdr:blipFill>
            <a:blip xmlns:r="http://schemas.openxmlformats.org/officeDocument/2006/relationships" r:embed="rId46"/>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630"/>
                </a:ext>
              </a:extLst>
            </xdr:cNvPicPr>
          </xdr:nvPicPr>
          <xdr:blipFill>
            <a:blip xmlns:r="http://schemas.openxmlformats.org/officeDocument/2006/relationships" r:embed="rId46"/>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631"/>
                </a:ext>
              </a:extLst>
            </xdr:cNvPicPr>
          </xdr:nvPicPr>
          <xdr:blipFill>
            <a:blip xmlns:r="http://schemas.openxmlformats.org/officeDocument/2006/relationships" r:embed="rId46"/>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632"/>
                </a:ext>
              </a:extLst>
            </xdr:cNvPicPr>
          </xdr:nvPicPr>
          <xdr:blipFill>
            <a:blip xmlns:r="http://schemas.openxmlformats.org/officeDocument/2006/relationships" r:embed="rId46"/>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633"/>
                </a:ext>
              </a:extLst>
            </xdr:cNvPicPr>
          </xdr:nvPicPr>
          <xdr:blipFill>
            <a:blip xmlns:r="http://schemas.openxmlformats.org/officeDocument/2006/relationships" r:embed="rId46"/>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634"/>
                </a:ext>
              </a:extLst>
            </xdr:cNvPicPr>
          </xdr:nvPicPr>
          <xdr:blipFill>
            <a:blip xmlns:r="http://schemas.openxmlformats.org/officeDocument/2006/relationships" r:embed="rId47"/>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635"/>
                </a:ext>
              </a:extLst>
            </xdr:cNvPicPr>
          </xdr:nvPicPr>
          <xdr:blipFill>
            <a:blip xmlns:r="http://schemas.openxmlformats.org/officeDocument/2006/relationships" r:embed="rId48"/>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636"/>
                </a:ext>
              </a:extLst>
            </xdr:cNvPicPr>
          </xdr:nvPicPr>
          <xdr:blipFill>
            <a:blip xmlns:r="http://schemas.openxmlformats.org/officeDocument/2006/relationships" r:embed="rId49"/>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637"/>
                </a:ext>
              </a:extLst>
            </xdr:cNvPicPr>
          </xdr:nvPicPr>
          <xdr:blipFill>
            <a:blip xmlns:r="http://schemas.openxmlformats.org/officeDocument/2006/relationships" r:embed="rId50"/>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638"/>
                </a:ext>
              </a:extLst>
            </xdr:cNvPicPr>
          </xdr:nvPicPr>
          <xdr:blipFill>
            <a:blip xmlns:r="http://schemas.openxmlformats.org/officeDocument/2006/relationships" r:embed="rId51"/>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639"/>
                </a:ext>
              </a:extLst>
            </xdr:cNvPicPr>
          </xdr:nvPicPr>
          <xdr:blipFill>
            <a:blip xmlns:r="http://schemas.openxmlformats.org/officeDocument/2006/relationships" r:embed="rId52"/>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640"/>
                </a:ext>
              </a:extLst>
            </xdr:cNvPicPr>
          </xdr:nvPicPr>
          <xdr:blipFill>
            <a:blip xmlns:r="http://schemas.openxmlformats.org/officeDocument/2006/relationships" r:embed="rId52"/>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641"/>
                </a:ext>
              </a:extLst>
            </xdr:cNvPicPr>
          </xdr:nvPicPr>
          <xdr:blipFill>
            <a:blip xmlns:r="http://schemas.openxmlformats.org/officeDocument/2006/relationships" r:embed="rId52"/>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642"/>
                </a:ext>
              </a:extLst>
            </xdr:cNvPicPr>
          </xdr:nvPicPr>
          <xdr:blipFill>
            <a:blip xmlns:r="http://schemas.openxmlformats.org/officeDocument/2006/relationships" r:embed="rId52"/>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643"/>
                </a:ext>
              </a:extLst>
            </xdr:cNvPicPr>
          </xdr:nvPicPr>
          <xdr:blipFill>
            <a:blip xmlns:r="http://schemas.openxmlformats.org/officeDocument/2006/relationships" r:embed="rId52"/>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644"/>
                </a:ext>
              </a:extLst>
            </xdr:cNvPicPr>
          </xdr:nvPicPr>
          <xdr:blipFill>
            <a:blip xmlns:r="http://schemas.openxmlformats.org/officeDocument/2006/relationships" r:embed="rId52"/>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645"/>
                </a:ext>
              </a:extLst>
            </xdr:cNvPicPr>
          </xdr:nvPicPr>
          <xdr:blipFill>
            <a:blip xmlns:r="http://schemas.openxmlformats.org/officeDocument/2006/relationships" r:embed="rId52"/>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646"/>
                </a:ext>
              </a:extLst>
            </xdr:cNvPicPr>
          </xdr:nvPicPr>
          <xdr:blipFill>
            <a:blip xmlns:r="http://schemas.openxmlformats.org/officeDocument/2006/relationships" r:embed="rId52"/>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647"/>
                </a:ext>
              </a:extLst>
            </xdr:cNvPicPr>
          </xdr:nvPicPr>
          <xdr:blipFill>
            <a:blip xmlns:r="http://schemas.openxmlformats.org/officeDocument/2006/relationships" r:embed="rId52"/>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648"/>
                </a:ext>
              </a:extLst>
            </xdr:cNvPicPr>
          </xdr:nvPicPr>
          <xdr:blipFill>
            <a:blip xmlns:r="http://schemas.openxmlformats.org/officeDocument/2006/relationships" r:embed="rId52"/>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A79" zoomScale="70" zoomScaleNormal="7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徳島県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法適用</v>
      </c>
      <c r="C3" s="169"/>
      <c r="D3" s="169"/>
      <c r="E3" s="169"/>
      <c r="F3" s="169" t="str">
        <f>データ!J6</f>
        <v>電気事業</v>
      </c>
      <c r="G3" s="169"/>
      <c r="H3" s="169"/>
      <c r="I3" s="169"/>
      <c r="J3" s="170">
        <f>データ!K6</f>
        <v>90.2</v>
      </c>
      <c r="K3" s="170"/>
      <c r="L3" s="170"/>
      <c r="M3" s="170"/>
      <c r="N3" s="171">
        <f>データ!L6</f>
        <v>4</v>
      </c>
      <c r="O3" s="171"/>
      <c r="P3" s="171"/>
      <c r="Q3" s="172"/>
      <c r="R3" s="1"/>
      <c r="S3" s="173" t="s">
        <v>8</v>
      </c>
      <c r="T3" s="174"/>
      <c r="U3" s="174"/>
      <c r="V3" s="174"/>
      <c r="W3" s="174"/>
      <c r="X3" s="174"/>
      <c r="Y3" s="174"/>
      <c r="Z3" s="174"/>
      <c r="AA3" s="174"/>
      <c r="AB3" s="174"/>
      <c r="AC3" s="174"/>
      <c r="AD3" s="174"/>
      <c r="AE3" s="174"/>
      <c r="AF3" s="174"/>
      <c r="AG3" s="174"/>
      <c r="AH3" s="175"/>
      <c r="AI3" s="1"/>
      <c r="AJ3" s="1"/>
      <c r="AK3" s="108" t="s">
        <v>174</v>
      </c>
      <c r="AL3" s="109"/>
      <c r="AM3" s="109"/>
      <c r="AN3" s="109"/>
      <c r="AO3" s="109"/>
      <c r="AP3" s="109"/>
      <c r="AQ3" s="110"/>
    </row>
    <row r="4" spans="1:43" ht="23.1" customHeight="1">
      <c r="A4" s="1"/>
      <c r="B4" s="162" t="s">
        <v>9</v>
      </c>
      <c r="C4" s="150"/>
      <c r="D4" s="150"/>
      <c r="E4" s="150"/>
      <c r="F4" s="150" t="s">
        <v>10</v>
      </c>
      <c r="G4" s="150"/>
      <c r="H4" s="150"/>
      <c r="I4" s="150"/>
      <c r="J4" s="150" t="s">
        <v>11</v>
      </c>
      <c r="K4" s="150"/>
      <c r="L4" s="150"/>
      <c r="M4" s="150"/>
      <c r="N4" s="150" t="s">
        <v>12</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c r="A5" s="1"/>
      <c r="B5" s="182" t="str">
        <f>データ!M6</f>
        <v>-</v>
      </c>
      <c r="C5" s="183"/>
      <c r="D5" s="183"/>
      <c r="E5" s="183"/>
      <c r="F5" s="148" t="str">
        <f>データ!N6</f>
        <v>-</v>
      </c>
      <c r="G5" s="183"/>
      <c r="H5" s="183"/>
      <c r="I5" s="184"/>
      <c r="J5" s="185">
        <f>データ!O6</f>
        <v>2</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c r="A6" s="1"/>
      <c r="B6" s="162" t="s">
        <v>13</v>
      </c>
      <c r="C6" s="150"/>
      <c r="D6" s="150"/>
      <c r="E6" s="150"/>
      <c r="F6" s="150" t="s">
        <v>14</v>
      </c>
      <c r="G6" s="150"/>
      <c r="H6" s="150"/>
      <c r="I6" s="150"/>
      <c r="J6" s="150" t="s">
        <v>15</v>
      </c>
      <c r="K6" s="150"/>
      <c r="L6" s="150"/>
      <c r="M6" s="150"/>
      <c r="N6" s="150" t="s">
        <v>16</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45" customHeight="1">
      <c r="A7" s="1"/>
      <c r="B7" s="163" t="s">
        <v>124</v>
      </c>
      <c r="C7" s="164"/>
      <c r="D7" s="164"/>
      <c r="E7" s="164"/>
      <c r="F7" s="166" t="s">
        <v>125</v>
      </c>
      <c r="G7" s="166"/>
      <c r="H7" s="166"/>
      <c r="I7" s="166"/>
      <c r="J7" s="165" t="str">
        <f>データ!S6</f>
        <v>無</v>
      </c>
      <c r="K7" s="165"/>
      <c r="L7" s="165"/>
      <c r="M7" s="165"/>
      <c r="N7" s="166" t="s">
        <v>127</v>
      </c>
      <c r="O7" s="166"/>
      <c r="P7" s="166"/>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c r="A8" s="1"/>
      <c r="B8" s="143" t="s">
        <v>17</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c r="A12" s="1"/>
      <c r="B12" s="162" t="s">
        <v>21</v>
      </c>
      <c r="C12" s="150"/>
      <c r="D12" s="150"/>
      <c r="E12" s="150"/>
      <c r="F12" s="146">
        <f>データ!V6</f>
        <v>349870</v>
      </c>
      <c r="G12" s="147"/>
      <c r="H12" s="146">
        <f>データ!W6</f>
        <v>371696</v>
      </c>
      <c r="I12" s="147"/>
      <c r="J12" s="146">
        <f>データ!X6</f>
        <v>300745</v>
      </c>
      <c r="K12" s="147"/>
      <c r="L12" s="146">
        <f>データ!Y6</f>
        <v>336146</v>
      </c>
      <c r="M12" s="147"/>
      <c r="N12" s="148">
        <f>データ!Z6</f>
        <v>377409</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c r="A14" s="1"/>
      <c r="B14" s="143" t="s">
        <v>23</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c r="A15" s="1"/>
      <c r="B15" s="136" t="s">
        <v>24</v>
      </c>
      <c r="C15" s="137"/>
      <c r="D15" s="137"/>
      <c r="E15" s="138"/>
      <c r="F15" s="139" t="str">
        <f>データ!AK6</f>
        <v>-</v>
      </c>
      <c r="G15" s="139"/>
      <c r="H15" s="139" t="str">
        <f>データ!AL6</f>
        <v>-</v>
      </c>
      <c r="I15" s="139"/>
      <c r="J15" s="139">
        <f>データ!AM6</f>
        <v>3716</v>
      </c>
      <c r="K15" s="139"/>
      <c r="L15" s="139">
        <f>データ!AN6</f>
        <v>5706</v>
      </c>
      <c r="M15" s="139"/>
      <c r="N15" s="140">
        <f>データ!AO6</f>
        <v>5563</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c r="A16" s="1"/>
      <c r="B16" s="129" t="s">
        <v>25</v>
      </c>
      <c r="C16" s="130"/>
      <c r="D16" s="130"/>
      <c r="E16" s="131"/>
      <c r="F16" s="142">
        <f>データ!AP6</f>
        <v>349870</v>
      </c>
      <c r="G16" s="142"/>
      <c r="H16" s="142">
        <f>データ!AQ6</f>
        <v>371696</v>
      </c>
      <c r="I16" s="142"/>
      <c r="J16" s="142">
        <f>データ!AR6</f>
        <v>304461</v>
      </c>
      <c r="K16" s="142"/>
      <c r="L16" s="142">
        <f>データ!AS6</f>
        <v>341852</v>
      </c>
      <c r="M16" s="142"/>
      <c r="N16" s="134">
        <f>データ!AT6</f>
        <v>382972</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c r="A18" s="1"/>
      <c r="B18" s="125"/>
      <c r="C18" s="126"/>
      <c r="D18" s="126"/>
      <c r="E18" s="126"/>
      <c r="F18" s="127" t="s">
        <v>26</v>
      </c>
      <c r="G18" s="127"/>
      <c r="H18" s="127"/>
      <c r="I18" s="127" t="s">
        <v>27</v>
      </c>
      <c r="J18" s="127"/>
      <c r="K18" s="127"/>
      <c r="L18" s="127" t="s">
        <v>25</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c r="A19" s="1"/>
      <c r="B19" s="129" t="s">
        <v>28</v>
      </c>
      <c r="C19" s="130"/>
      <c r="D19" s="130"/>
      <c r="E19" s="131"/>
      <c r="F19" s="132">
        <f>データ!AU6</f>
        <v>2659797</v>
      </c>
      <c r="G19" s="132"/>
      <c r="H19" s="132"/>
      <c r="I19" s="132">
        <f>データ!AV6</f>
        <v>222497</v>
      </c>
      <c r="J19" s="132"/>
      <c r="K19" s="132"/>
      <c r="L19" s="132">
        <f>データ!AW6</f>
        <v>2882294</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173</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175</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5" width="12.125"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67.5">
      <c r="A6" s="46" t="s">
        <v>113</v>
      </c>
      <c r="B6" s="64" t="str">
        <f>B7</f>
        <v>2015</v>
      </c>
      <c r="C6" s="64" t="str">
        <f t="shared" ref="C6:AW6" si="6">C7</f>
        <v>360007</v>
      </c>
      <c r="D6" s="64" t="str">
        <f t="shared" si="6"/>
        <v>46</v>
      </c>
      <c r="E6" s="64" t="str">
        <f t="shared" si="6"/>
        <v>04</v>
      </c>
      <c r="F6" s="64" t="str">
        <f t="shared" si="6"/>
        <v>0</v>
      </c>
      <c r="G6" s="64" t="str">
        <f t="shared" si="6"/>
        <v>000</v>
      </c>
      <c r="H6" s="64" t="str">
        <f t="shared" si="6"/>
        <v>徳島県</v>
      </c>
      <c r="I6" s="64" t="str">
        <f t="shared" si="6"/>
        <v>法適用</v>
      </c>
      <c r="J6" s="64" t="str">
        <f t="shared" si="6"/>
        <v>電気事業</v>
      </c>
      <c r="K6" s="65">
        <f t="shared" si="6"/>
        <v>90.2</v>
      </c>
      <c r="L6" s="66">
        <f t="shared" si="6"/>
        <v>4</v>
      </c>
      <c r="M6" s="66" t="str">
        <f t="shared" si="6"/>
        <v>-</v>
      </c>
      <c r="N6" s="66" t="str">
        <f t="shared" si="6"/>
        <v>-</v>
      </c>
      <c r="O6" s="66">
        <f t="shared" si="6"/>
        <v>2</v>
      </c>
      <c r="P6" s="66" t="str">
        <f t="shared" si="6"/>
        <v>-</v>
      </c>
      <c r="Q6" s="67" t="str">
        <f>Q7</f>
        <v>平成37年3月31日　日野谷発電所ほか</v>
      </c>
      <c r="R6" s="68" t="str">
        <f t="shared" si="6"/>
        <v>平成45年3月31日　マリンピア沖洲太陽光発電所ほか</v>
      </c>
      <c r="S6" s="64" t="str">
        <f t="shared" si="6"/>
        <v>無</v>
      </c>
      <c r="T6" s="68" t="str">
        <f t="shared" si="6"/>
        <v>四国電力株式会社</v>
      </c>
      <c r="U6" s="65" t="str">
        <f t="shared" si="6"/>
        <v>-</v>
      </c>
      <c r="V6" s="66">
        <f>V7</f>
        <v>349870</v>
      </c>
      <c r="W6" s="66">
        <f t="shared" si="6"/>
        <v>371696</v>
      </c>
      <c r="X6" s="66">
        <f t="shared" si="6"/>
        <v>300745</v>
      </c>
      <c r="Y6" s="66">
        <f t="shared" si="6"/>
        <v>336146</v>
      </c>
      <c r="Z6" s="66">
        <f t="shared" si="6"/>
        <v>377409</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f t="shared" si="6"/>
        <v>3716</v>
      </c>
      <c r="AN6" s="66">
        <f t="shared" si="6"/>
        <v>5706</v>
      </c>
      <c r="AO6" s="66">
        <f t="shared" si="6"/>
        <v>5563</v>
      </c>
      <c r="AP6" s="66">
        <f t="shared" si="6"/>
        <v>349870</v>
      </c>
      <c r="AQ6" s="66">
        <f t="shared" si="6"/>
        <v>371696</v>
      </c>
      <c r="AR6" s="66">
        <f t="shared" si="6"/>
        <v>304461</v>
      </c>
      <c r="AS6" s="66">
        <f t="shared" si="6"/>
        <v>341852</v>
      </c>
      <c r="AT6" s="66">
        <f t="shared" si="6"/>
        <v>382972</v>
      </c>
      <c r="AU6" s="66">
        <f t="shared" si="6"/>
        <v>2659797</v>
      </c>
      <c r="AV6" s="66">
        <f t="shared" si="6"/>
        <v>222497</v>
      </c>
      <c r="AW6" s="66">
        <f t="shared" si="6"/>
        <v>2882294</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67.5">
      <c r="A7" s="46"/>
      <c r="B7" s="74" t="s">
        <v>114</v>
      </c>
      <c r="C7" s="74" t="s">
        <v>115</v>
      </c>
      <c r="D7" s="74" t="s">
        <v>116</v>
      </c>
      <c r="E7" s="74" t="s">
        <v>117</v>
      </c>
      <c r="F7" s="74" t="s">
        <v>118</v>
      </c>
      <c r="G7" s="74" t="s">
        <v>119</v>
      </c>
      <c r="H7" s="74" t="s">
        <v>120</v>
      </c>
      <c r="I7" s="74" t="s">
        <v>121</v>
      </c>
      <c r="J7" s="74" t="s">
        <v>122</v>
      </c>
      <c r="K7" s="75">
        <v>90.2</v>
      </c>
      <c r="L7" s="76">
        <v>4</v>
      </c>
      <c r="M7" s="76" t="s">
        <v>123</v>
      </c>
      <c r="N7" s="77" t="s">
        <v>123</v>
      </c>
      <c r="O7" s="77">
        <v>2</v>
      </c>
      <c r="P7" s="77" t="s">
        <v>123</v>
      </c>
      <c r="Q7" s="78" t="s">
        <v>124</v>
      </c>
      <c r="R7" s="78" t="s">
        <v>125</v>
      </c>
      <c r="S7" s="79" t="s">
        <v>126</v>
      </c>
      <c r="T7" s="78" t="s">
        <v>127</v>
      </c>
      <c r="U7" s="75" t="s">
        <v>123</v>
      </c>
      <c r="V7" s="77">
        <v>349870</v>
      </c>
      <c r="W7" s="77">
        <v>371696</v>
      </c>
      <c r="X7" s="77">
        <v>300745</v>
      </c>
      <c r="Y7" s="77">
        <v>336146</v>
      </c>
      <c r="Z7" s="77">
        <v>377409</v>
      </c>
      <c r="AA7" s="77" t="s">
        <v>123</v>
      </c>
      <c r="AB7" s="77" t="s">
        <v>123</v>
      </c>
      <c r="AC7" s="77" t="s">
        <v>123</v>
      </c>
      <c r="AD7" s="77" t="s">
        <v>123</v>
      </c>
      <c r="AE7" s="77" t="s">
        <v>123</v>
      </c>
      <c r="AF7" s="77" t="s">
        <v>123</v>
      </c>
      <c r="AG7" s="77" t="s">
        <v>123</v>
      </c>
      <c r="AH7" s="77" t="s">
        <v>123</v>
      </c>
      <c r="AI7" s="77" t="s">
        <v>123</v>
      </c>
      <c r="AJ7" s="77" t="s">
        <v>123</v>
      </c>
      <c r="AK7" s="77" t="s">
        <v>123</v>
      </c>
      <c r="AL7" s="77" t="s">
        <v>123</v>
      </c>
      <c r="AM7" s="77">
        <v>3716</v>
      </c>
      <c r="AN7" s="77">
        <v>5706</v>
      </c>
      <c r="AO7" s="77">
        <v>5563</v>
      </c>
      <c r="AP7" s="77">
        <v>349870</v>
      </c>
      <c r="AQ7" s="77">
        <v>371696</v>
      </c>
      <c r="AR7" s="77">
        <v>304461</v>
      </c>
      <c r="AS7" s="77">
        <v>341852</v>
      </c>
      <c r="AT7" s="77">
        <v>382972</v>
      </c>
      <c r="AU7" s="77">
        <v>2659797</v>
      </c>
      <c r="AV7" s="77">
        <v>222497</v>
      </c>
      <c r="AW7" s="77">
        <v>2882294</v>
      </c>
      <c r="AX7" s="80">
        <v>110.9</v>
      </c>
      <c r="AY7" s="80">
        <v>121.5</v>
      </c>
      <c r="AZ7" s="80">
        <v>120.4</v>
      </c>
      <c r="BA7" s="80">
        <v>112</v>
      </c>
      <c r="BB7" s="80">
        <v>120</v>
      </c>
      <c r="BC7" s="80">
        <v>108.4</v>
      </c>
      <c r="BD7" s="80">
        <v>110.1</v>
      </c>
      <c r="BE7" s="80">
        <v>119.7</v>
      </c>
      <c r="BF7" s="80">
        <v>125.7</v>
      </c>
      <c r="BG7" s="80">
        <v>129.69999999999999</v>
      </c>
      <c r="BH7" s="80">
        <v>100</v>
      </c>
      <c r="BI7" s="80">
        <v>108.6</v>
      </c>
      <c r="BJ7" s="80">
        <v>119.5</v>
      </c>
      <c r="BK7" s="80">
        <v>117.9</v>
      </c>
      <c r="BL7" s="80">
        <v>110.8</v>
      </c>
      <c r="BM7" s="80">
        <v>118.3</v>
      </c>
      <c r="BN7" s="80">
        <v>112.4</v>
      </c>
      <c r="BO7" s="80">
        <v>112.7</v>
      </c>
      <c r="BP7" s="80">
        <v>121.8</v>
      </c>
      <c r="BQ7" s="80">
        <v>124.8</v>
      </c>
      <c r="BR7" s="80">
        <v>130.4</v>
      </c>
      <c r="BS7" s="80">
        <v>100</v>
      </c>
      <c r="BT7" s="80">
        <v>1896.4</v>
      </c>
      <c r="BU7" s="80">
        <v>857.4</v>
      </c>
      <c r="BV7" s="80">
        <v>2099.9</v>
      </c>
      <c r="BW7" s="80">
        <v>494.4</v>
      </c>
      <c r="BX7" s="80">
        <v>1159.2</v>
      </c>
      <c r="BY7" s="80">
        <v>1465.9</v>
      </c>
      <c r="BZ7" s="80">
        <v>1317.9</v>
      </c>
      <c r="CA7" s="80">
        <v>992.4</v>
      </c>
      <c r="CB7" s="80">
        <v>632.6</v>
      </c>
      <c r="CC7" s="80">
        <v>712.7</v>
      </c>
      <c r="CD7" s="80">
        <v>100</v>
      </c>
      <c r="CE7" s="80">
        <v>6508.9</v>
      </c>
      <c r="CF7" s="80">
        <v>5651.3</v>
      </c>
      <c r="CG7" s="80">
        <v>7140.3</v>
      </c>
      <c r="CH7" s="80">
        <v>8647.2000000000007</v>
      </c>
      <c r="CI7" s="80">
        <v>6589.1</v>
      </c>
      <c r="CJ7" s="80">
        <v>7540.4</v>
      </c>
      <c r="CK7" s="80">
        <v>7970</v>
      </c>
      <c r="CL7" s="80">
        <v>7914.4</v>
      </c>
      <c r="CM7" s="80">
        <v>7493.6</v>
      </c>
      <c r="CN7" s="80">
        <v>8013.5</v>
      </c>
      <c r="CO7" s="77">
        <v>763412</v>
      </c>
      <c r="CP7" s="77">
        <v>955278</v>
      </c>
      <c r="CQ7" s="77">
        <v>1037140</v>
      </c>
      <c r="CR7" s="77">
        <v>913607</v>
      </c>
      <c r="CS7" s="77">
        <v>1088522</v>
      </c>
      <c r="CT7" s="77">
        <v>1059040</v>
      </c>
      <c r="CU7" s="77">
        <v>1043769</v>
      </c>
      <c r="CV7" s="77">
        <v>1160012</v>
      </c>
      <c r="CW7" s="77">
        <v>1146099</v>
      </c>
      <c r="CX7" s="77">
        <v>1494682</v>
      </c>
      <c r="CY7" s="77">
        <v>91400</v>
      </c>
      <c r="CZ7" s="80">
        <v>45.6</v>
      </c>
      <c r="DA7" s="80">
        <v>48.5</v>
      </c>
      <c r="DB7" s="80">
        <v>38</v>
      </c>
      <c r="DC7" s="80">
        <v>42.7</v>
      </c>
      <c r="DD7" s="80">
        <v>47.7</v>
      </c>
      <c r="DE7" s="80">
        <v>40.200000000000003</v>
      </c>
      <c r="DF7" s="80">
        <v>37.299999999999997</v>
      </c>
      <c r="DG7" s="80">
        <v>36.299999999999997</v>
      </c>
      <c r="DH7" s="80">
        <v>38.4</v>
      </c>
      <c r="DI7" s="80">
        <v>37.700000000000003</v>
      </c>
      <c r="DJ7" s="80">
        <v>24</v>
      </c>
      <c r="DK7" s="80">
        <v>16.100000000000001</v>
      </c>
      <c r="DL7" s="80">
        <v>8.5</v>
      </c>
      <c r="DM7" s="80">
        <v>37.700000000000003</v>
      </c>
      <c r="DN7" s="80">
        <v>16.3</v>
      </c>
      <c r="DO7" s="80">
        <v>22.5</v>
      </c>
      <c r="DP7" s="80">
        <v>22.3</v>
      </c>
      <c r="DQ7" s="80">
        <v>22.1</v>
      </c>
      <c r="DR7" s="80">
        <v>21.1</v>
      </c>
      <c r="DS7" s="80">
        <v>20</v>
      </c>
      <c r="DT7" s="80">
        <v>0</v>
      </c>
      <c r="DU7" s="80">
        <v>0</v>
      </c>
      <c r="DV7" s="80">
        <v>0</v>
      </c>
      <c r="DW7" s="80">
        <v>0</v>
      </c>
      <c r="DX7" s="80">
        <v>0</v>
      </c>
      <c r="DY7" s="80">
        <v>160.30000000000001</v>
      </c>
      <c r="DZ7" s="80">
        <v>146.19999999999999</v>
      </c>
      <c r="EA7" s="80">
        <v>130.5</v>
      </c>
      <c r="EB7" s="80">
        <v>129.19999999999999</v>
      </c>
      <c r="EC7" s="80">
        <v>110.2</v>
      </c>
      <c r="ED7" s="80">
        <v>66.400000000000006</v>
      </c>
      <c r="EE7" s="80">
        <v>64.7</v>
      </c>
      <c r="EF7" s="80">
        <v>61.8</v>
      </c>
      <c r="EG7" s="80">
        <v>62.5</v>
      </c>
      <c r="EH7" s="80">
        <v>61.1</v>
      </c>
      <c r="EI7" s="80">
        <v>56.2</v>
      </c>
      <c r="EJ7" s="80">
        <v>57</v>
      </c>
      <c r="EK7" s="80">
        <v>57.7</v>
      </c>
      <c r="EL7" s="80">
        <v>59.8</v>
      </c>
      <c r="EM7" s="80">
        <v>59.6</v>
      </c>
      <c r="EN7" s="80" t="s">
        <v>123</v>
      </c>
      <c r="EO7" s="80">
        <v>0</v>
      </c>
      <c r="EP7" s="80">
        <v>5.9</v>
      </c>
      <c r="EQ7" s="80">
        <v>8.1</v>
      </c>
      <c r="ER7" s="80">
        <v>7.7</v>
      </c>
      <c r="ES7" s="80" t="s">
        <v>123</v>
      </c>
      <c r="ET7" s="80">
        <v>2.8</v>
      </c>
      <c r="EU7" s="80">
        <v>15.4</v>
      </c>
      <c r="EV7" s="80">
        <v>16.2</v>
      </c>
      <c r="EW7" s="80">
        <v>17.8</v>
      </c>
      <c r="EX7" s="77">
        <v>87400</v>
      </c>
      <c r="EY7" s="80">
        <v>45.6</v>
      </c>
      <c r="EZ7" s="80">
        <v>48.5</v>
      </c>
      <c r="FA7" s="80">
        <v>39.299999999999997</v>
      </c>
      <c r="FB7" s="80">
        <v>43.9</v>
      </c>
      <c r="FC7" s="80">
        <v>49.2</v>
      </c>
      <c r="FD7" s="80">
        <v>40.4</v>
      </c>
      <c r="FE7" s="80">
        <v>37.5</v>
      </c>
      <c r="FF7" s="80">
        <v>37</v>
      </c>
      <c r="FG7" s="80">
        <v>39.5</v>
      </c>
      <c r="FH7" s="80">
        <v>39.1</v>
      </c>
      <c r="FI7" s="80">
        <v>24</v>
      </c>
      <c r="FJ7" s="80">
        <v>16.100000000000001</v>
      </c>
      <c r="FK7" s="80">
        <v>7.9</v>
      </c>
      <c r="FL7" s="80">
        <v>39.1</v>
      </c>
      <c r="FM7" s="80">
        <v>16.8</v>
      </c>
      <c r="FN7" s="80">
        <v>23.5</v>
      </c>
      <c r="FO7" s="80">
        <v>23.1</v>
      </c>
      <c r="FP7" s="80">
        <v>22.6</v>
      </c>
      <c r="FQ7" s="80">
        <v>22</v>
      </c>
      <c r="FR7" s="80">
        <v>21.4</v>
      </c>
      <c r="FS7" s="80">
        <v>0</v>
      </c>
      <c r="FT7" s="80">
        <v>0</v>
      </c>
      <c r="FU7" s="80">
        <v>0</v>
      </c>
      <c r="FV7" s="80">
        <v>0</v>
      </c>
      <c r="FW7" s="80">
        <v>0</v>
      </c>
      <c r="FX7" s="80">
        <v>160.4</v>
      </c>
      <c r="FY7" s="80">
        <v>146</v>
      </c>
      <c r="FZ7" s="80">
        <v>121.2</v>
      </c>
      <c r="GA7" s="80">
        <v>106.1</v>
      </c>
      <c r="GB7" s="80">
        <v>89.6</v>
      </c>
      <c r="GC7" s="80">
        <v>66.400000000000006</v>
      </c>
      <c r="GD7" s="80">
        <v>64.7</v>
      </c>
      <c r="GE7" s="80">
        <v>64.7</v>
      </c>
      <c r="GF7" s="80">
        <v>64.900000000000006</v>
      </c>
      <c r="GG7" s="80">
        <v>63</v>
      </c>
      <c r="GH7" s="80">
        <v>56.7</v>
      </c>
      <c r="GI7" s="80">
        <v>57.6</v>
      </c>
      <c r="GJ7" s="80">
        <v>58.6</v>
      </c>
      <c r="GK7" s="80">
        <v>61.3</v>
      </c>
      <c r="GL7" s="80">
        <v>61.7</v>
      </c>
      <c r="GM7" s="80" t="s">
        <v>123</v>
      </c>
      <c r="GN7" s="80">
        <v>0</v>
      </c>
      <c r="GO7" s="80">
        <v>0</v>
      </c>
      <c r="GP7" s="80">
        <v>0</v>
      </c>
      <c r="GQ7" s="80">
        <v>0</v>
      </c>
      <c r="GR7" s="80" t="s">
        <v>123</v>
      </c>
      <c r="GS7" s="80">
        <v>1.8</v>
      </c>
      <c r="GT7" s="80">
        <v>12.3</v>
      </c>
      <c r="GU7" s="80">
        <v>11.9</v>
      </c>
      <c r="GV7" s="80">
        <v>13.3</v>
      </c>
      <c r="GW7" s="77" t="s">
        <v>123</v>
      </c>
      <c r="GX7" s="80" t="s">
        <v>123</v>
      </c>
      <c r="GY7" s="80" t="s">
        <v>123</v>
      </c>
      <c r="GZ7" s="80" t="s">
        <v>123</v>
      </c>
      <c r="HA7" s="80" t="s">
        <v>123</v>
      </c>
      <c r="HB7" s="80" t="s">
        <v>123</v>
      </c>
      <c r="HC7" s="80">
        <v>54.1</v>
      </c>
      <c r="HD7" s="80">
        <v>48.3</v>
      </c>
      <c r="HE7" s="80">
        <v>33.9</v>
      </c>
      <c r="HF7" s="80">
        <v>31.4</v>
      </c>
      <c r="HG7" s="80">
        <v>31.3</v>
      </c>
      <c r="HH7" s="80" t="s">
        <v>123</v>
      </c>
      <c r="HI7" s="80" t="s">
        <v>123</v>
      </c>
      <c r="HJ7" s="80" t="s">
        <v>123</v>
      </c>
      <c r="HK7" s="80" t="s">
        <v>123</v>
      </c>
      <c r="HL7" s="80" t="s">
        <v>123</v>
      </c>
      <c r="HM7" s="80">
        <v>1.8</v>
      </c>
      <c r="HN7" s="80">
        <v>2</v>
      </c>
      <c r="HO7" s="80">
        <v>1.8</v>
      </c>
      <c r="HP7" s="80">
        <v>4</v>
      </c>
      <c r="HQ7" s="80">
        <v>8.4</v>
      </c>
      <c r="HR7" s="80" t="s">
        <v>123</v>
      </c>
      <c r="HS7" s="80" t="s">
        <v>123</v>
      </c>
      <c r="HT7" s="80" t="s">
        <v>123</v>
      </c>
      <c r="HU7" s="80" t="s">
        <v>123</v>
      </c>
      <c r="HV7" s="80" t="s">
        <v>123</v>
      </c>
      <c r="HW7" s="80">
        <v>1.4</v>
      </c>
      <c r="HX7" s="80">
        <v>1.2</v>
      </c>
      <c r="HY7" s="80">
        <v>1.7</v>
      </c>
      <c r="HZ7" s="80">
        <v>0.8</v>
      </c>
      <c r="IA7" s="80">
        <v>0</v>
      </c>
      <c r="IB7" s="80" t="s">
        <v>123</v>
      </c>
      <c r="IC7" s="80" t="s">
        <v>123</v>
      </c>
      <c r="ID7" s="80" t="s">
        <v>123</v>
      </c>
      <c r="IE7" s="80" t="s">
        <v>123</v>
      </c>
      <c r="IF7" s="80" t="s">
        <v>123</v>
      </c>
      <c r="IG7" s="80">
        <v>54.9</v>
      </c>
      <c r="IH7" s="80">
        <v>57.5</v>
      </c>
      <c r="II7" s="80">
        <v>59.4</v>
      </c>
      <c r="IJ7" s="80">
        <v>70.8</v>
      </c>
      <c r="IK7" s="80">
        <v>73</v>
      </c>
      <c r="IL7" s="80" t="s">
        <v>123</v>
      </c>
      <c r="IM7" s="80" t="s">
        <v>123</v>
      </c>
      <c r="IN7" s="80" t="s">
        <v>123</v>
      </c>
      <c r="IO7" s="80" t="s">
        <v>123</v>
      </c>
      <c r="IP7" s="80" t="s">
        <v>123</v>
      </c>
      <c r="IQ7" s="80" t="s">
        <v>123</v>
      </c>
      <c r="IR7" s="80">
        <v>14.3</v>
      </c>
      <c r="IS7" s="80">
        <v>83.1</v>
      </c>
      <c r="IT7" s="80">
        <v>85.4</v>
      </c>
      <c r="IU7" s="80">
        <v>23.5</v>
      </c>
      <c r="IV7" s="77" t="s">
        <v>123</v>
      </c>
      <c r="IW7" s="80" t="s">
        <v>123</v>
      </c>
      <c r="IX7" s="80" t="s">
        <v>123</v>
      </c>
      <c r="IY7" s="80" t="s">
        <v>123</v>
      </c>
      <c r="IZ7" s="80" t="s">
        <v>123</v>
      </c>
      <c r="JA7" s="80" t="s">
        <v>123</v>
      </c>
      <c r="JB7" s="80">
        <v>17.7</v>
      </c>
      <c r="JC7" s="80">
        <v>16.3</v>
      </c>
      <c r="JD7" s="80">
        <v>15.1</v>
      </c>
      <c r="JE7" s="80">
        <v>15.1</v>
      </c>
      <c r="JF7" s="80">
        <v>14</v>
      </c>
      <c r="JG7" s="80" t="s">
        <v>123</v>
      </c>
      <c r="JH7" s="80" t="s">
        <v>123</v>
      </c>
      <c r="JI7" s="80" t="s">
        <v>123</v>
      </c>
      <c r="JJ7" s="80" t="s">
        <v>123</v>
      </c>
      <c r="JK7" s="80" t="s">
        <v>123</v>
      </c>
      <c r="JL7" s="80">
        <v>24.3</v>
      </c>
      <c r="JM7" s="80">
        <v>29.6</v>
      </c>
      <c r="JN7" s="80">
        <v>37.700000000000003</v>
      </c>
      <c r="JO7" s="80">
        <v>25.4</v>
      </c>
      <c r="JP7" s="80">
        <v>20.100000000000001</v>
      </c>
      <c r="JQ7" s="80" t="s">
        <v>123</v>
      </c>
      <c r="JR7" s="80" t="s">
        <v>123</v>
      </c>
      <c r="JS7" s="80" t="s">
        <v>123</v>
      </c>
      <c r="JT7" s="80" t="s">
        <v>123</v>
      </c>
      <c r="JU7" s="80" t="s">
        <v>123</v>
      </c>
      <c r="JV7" s="80">
        <v>494.7</v>
      </c>
      <c r="JW7" s="80">
        <v>344.4</v>
      </c>
      <c r="JX7" s="80">
        <v>259.60000000000002</v>
      </c>
      <c r="JY7" s="80">
        <v>226.2</v>
      </c>
      <c r="JZ7" s="80">
        <v>224.7</v>
      </c>
      <c r="KA7" s="80" t="s">
        <v>123</v>
      </c>
      <c r="KB7" s="80" t="s">
        <v>123</v>
      </c>
      <c r="KC7" s="80" t="s">
        <v>123</v>
      </c>
      <c r="KD7" s="80" t="s">
        <v>123</v>
      </c>
      <c r="KE7" s="80" t="s">
        <v>123</v>
      </c>
      <c r="KF7" s="80">
        <v>18.899999999999999</v>
      </c>
      <c r="KG7" s="80">
        <v>22.3</v>
      </c>
      <c r="KH7" s="80">
        <v>25.5</v>
      </c>
      <c r="KI7" s="80">
        <v>45.2</v>
      </c>
      <c r="KJ7" s="80">
        <v>48.7</v>
      </c>
      <c r="KK7" s="80" t="s">
        <v>123</v>
      </c>
      <c r="KL7" s="80" t="s">
        <v>123</v>
      </c>
      <c r="KM7" s="80" t="s">
        <v>123</v>
      </c>
      <c r="KN7" s="80" t="s">
        <v>123</v>
      </c>
      <c r="KO7" s="80" t="s">
        <v>123</v>
      </c>
      <c r="KP7" s="80" t="s">
        <v>123</v>
      </c>
      <c r="KQ7" s="80">
        <v>60.9</v>
      </c>
      <c r="KR7" s="80">
        <v>100</v>
      </c>
      <c r="KS7" s="80">
        <v>100</v>
      </c>
      <c r="KT7" s="80">
        <v>100</v>
      </c>
      <c r="KU7" s="77">
        <v>4000</v>
      </c>
      <c r="KV7" s="80" t="s">
        <v>123</v>
      </c>
      <c r="KW7" s="80" t="s">
        <v>123</v>
      </c>
      <c r="KX7" s="80">
        <v>10.6</v>
      </c>
      <c r="KY7" s="80">
        <v>16.3</v>
      </c>
      <c r="KZ7" s="80">
        <v>15.8</v>
      </c>
      <c r="LA7" s="80">
        <v>3.4</v>
      </c>
      <c r="LB7" s="80">
        <v>12.1</v>
      </c>
      <c r="LC7" s="80">
        <v>7.1</v>
      </c>
      <c r="LD7" s="80">
        <v>8.9</v>
      </c>
      <c r="LE7" s="80">
        <v>11.8</v>
      </c>
      <c r="LF7" s="80" t="s">
        <v>123</v>
      </c>
      <c r="LG7" s="80" t="s">
        <v>123</v>
      </c>
      <c r="LH7" s="80">
        <v>16.100000000000001</v>
      </c>
      <c r="LI7" s="80">
        <v>13</v>
      </c>
      <c r="LJ7" s="80">
        <v>11.5</v>
      </c>
      <c r="LK7" s="80">
        <v>0</v>
      </c>
      <c r="LL7" s="80">
        <v>1.4</v>
      </c>
      <c r="LM7" s="80">
        <v>8.6</v>
      </c>
      <c r="LN7" s="80">
        <v>2</v>
      </c>
      <c r="LO7" s="80">
        <v>1.4</v>
      </c>
      <c r="LP7" s="80" t="s">
        <v>123</v>
      </c>
      <c r="LQ7" s="80" t="s">
        <v>123</v>
      </c>
      <c r="LR7" s="80">
        <v>0</v>
      </c>
      <c r="LS7" s="80">
        <v>0</v>
      </c>
      <c r="LT7" s="80">
        <v>0</v>
      </c>
      <c r="LU7" s="80">
        <v>0</v>
      </c>
      <c r="LV7" s="80">
        <v>298.60000000000002</v>
      </c>
      <c r="LW7" s="80">
        <v>1092.0999999999999</v>
      </c>
      <c r="LX7" s="80">
        <v>1128.5999999999999</v>
      </c>
      <c r="LY7" s="80">
        <v>596.79999999999995</v>
      </c>
      <c r="LZ7" s="80" t="s">
        <v>123</v>
      </c>
      <c r="MA7" s="80" t="s">
        <v>123</v>
      </c>
      <c r="MB7" s="80">
        <v>4</v>
      </c>
      <c r="MC7" s="80">
        <v>10</v>
      </c>
      <c r="MD7" s="80">
        <v>16.7</v>
      </c>
      <c r="ME7" s="80">
        <v>0</v>
      </c>
      <c r="MF7" s="80">
        <v>1.7</v>
      </c>
      <c r="MG7" s="80">
        <v>2.9</v>
      </c>
      <c r="MH7" s="80">
        <v>3.4</v>
      </c>
      <c r="MI7" s="80">
        <v>5.6</v>
      </c>
      <c r="MJ7" s="80" t="s">
        <v>123</v>
      </c>
      <c r="MK7" s="80" t="s">
        <v>123</v>
      </c>
      <c r="ML7" s="80">
        <v>100</v>
      </c>
      <c r="MM7" s="80">
        <v>100</v>
      </c>
      <c r="MN7" s="80">
        <v>100</v>
      </c>
      <c r="MO7" s="80" t="s">
        <v>123</v>
      </c>
      <c r="MP7" s="80">
        <v>77.7</v>
      </c>
      <c r="MQ7" s="80">
        <v>100</v>
      </c>
      <c r="MR7" s="80">
        <v>100</v>
      </c>
      <c r="MS7" s="80">
        <v>100</v>
      </c>
      <c r="MT7" s="80">
        <v>4</v>
      </c>
      <c r="MU7" s="80">
        <v>4</v>
      </c>
      <c r="MV7" s="80">
        <v>4</v>
      </c>
      <c r="MW7" s="80">
        <v>4</v>
      </c>
      <c r="MX7" s="80" t="s">
        <v>123</v>
      </c>
      <c r="MY7" s="80" t="s">
        <v>123</v>
      </c>
      <c r="MZ7" s="80" t="s">
        <v>123</v>
      </c>
      <c r="NA7" s="80" t="s">
        <v>123</v>
      </c>
      <c r="NB7" s="80" t="s">
        <v>123</v>
      </c>
      <c r="NC7" s="80" t="s">
        <v>123</v>
      </c>
      <c r="ND7" s="80" t="s">
        <v>123</v>
      </c>
      <c r="NE7" s="80" t="s">
        <v>123</v>
      </c>
      <c r="NF7" s="80" t="s">
        <v>123</v>
      </c>
      <c r="NG7" s="80" t="s">
        <v>123</v>
      </c>
      <c r="NH7" s="80">
        <v>2</v>
      </c>
      <c r="NI7" s="80">
        <v>2</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経常収支比率（％）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f>IF(SUM($L$6,$MT$7:$MW$7)=0,FALSE,TRUE)</f>
        <v>1</v>
      </c>
      <c r="GD8" s="84" t="s">
        <v>128</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f>IF(SUM($M$7,$MX$7:$NA$7)=0,FALSE,TRUE)</f>
        <v>0</v>
      </c>
      <c r="IC8" s="84" t="s">
        <v>128</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f>IF(SUM($N$7,$NB$7:$NE$7)=0,FALSE,TRUE)</f>
        <v>0</v>
      </c>
      <c r="KB8" s="84" t="s">
        <v>128</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f>IF(SUM($O$7,$NF$7:$NI$7)=0,FALSE,TRUE)</f>
        <v>1</v>
      </c>
      <c r="MA8" s="84" t="s">
        <v>128</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（最大出力合計91,400kW）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（最大出力合計87,400kW）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（最大出力合計4,000kW）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f>AX7</f>
        <v>110.9</v>
      </c>
      <c r="AY11" s="92">
        <f>AY7</f>
        <v>121.5</v>
      </c>
      <c r="AZ11" s="92">
        <f>AZ7</f>
        <v>120.4</v>
      </c>
      <c r="BA11" s="92">
        <f>BA7</f>
        <v>112</v>
      </c>
      <c r="BB11" s="92">
        <f>BB7</f>
        <v>120</v>
      </c>
      <c r="BC11" s="81"/>
      <c r="BD11" s="81"/>
      <c r="BE11" s="81"/>
      <c r="BF11" s="81"/>
      <c r="BG11" s="81"/>
      <c r="BH11" s="91" t="s">
        <v>136</v>
      </c>
      <c r="BI11" s="92">
        <f>BI7</f>
        <v>108.6</v>
      </c>
      <c r="BJ11" s="92">
        <f>BJ7</f>
        <v>119.5</v>
      </c>
      <c r="BK11" s="92">
        <f>BK7</f>
        <v>117.9</v>
      </c>
      <c r="BL11" s="92">
        <f>BL7</f>
        <v>110.8</v>
      </c>
      <c r="BM11" s="92">
        <f>BM7</f>
        <v>118.3</v>
      </c>
      <c r="BN11" s="81"/>
      <c r="BO11" s="81"/>
      <c r="BP11" s="81"/>
      <c r="BQ11" s="81"/>
      <c r="BR11" s="81"/>
      <c r="BS11" s="91" t="s">
        <v>136</v>
      </c>
      <c r="BT11" s="92">
        <f>BT7</f>
        <v>1896.4</v>
      </c>
      <c r="BU11" s="92">
        <f>BU7</f>
        <v>857.4</v>
      </c>
      <c r="BV11" s="92">
        <f>BV7</f>
        <v>2099.9</v>
      </c>
      <c r="BW11" s="92">
        <f>BW7</f>
        <v>494.4</v>
      </c>
      <c r="BX11" s="92">
        <f>BX7</f>
        <v>1159.2</v>
      </c>
      <c r="BY11" s="81"/>
      <c r="BZ11" s="81"/>
      <c r="CA11" s="81"/>
      <c r="CB11" s="81"/>
      <c r="CC11" s="81"/>
      <c r="CD11" s="91" t="s">
        <v>137</v>
      </c>
      <c r="CE11" s="92">
        <f>CE7</f>
        <v>6508.9</v>
      </c>
      <c r="CF11" s="92">
        <f>CF7</f>
        <v>5651.3</v>
      </c>
      <c r="CG11" s="92">
        <f>CG7</f>
        <v>7140.3</v>
      </c>
      <c r="CH11" s="92">
        <f>CH7</f>
        <v>8647.2000000000007</v>
      </c>
      <c r="CI11" s="92">
        <f>CI7</f>
        <v>6589.1</v>
      </c>
      <c r="CJ11" s="81"/>
      <c r="CK11" s="81"/>
      <c r="CL11" s="81"/>
      <c r="CM11" s="81"/>
      <c r="CN11" s="91" t="s">
        <v>136</v>
      </c>
      <c r="CO11" s="93">
        <f>CO7</f>
        <v>763412</v>
      </c>
      <c r="CP11" s="93">
        <f>CP7</f>
        <v>955278</v>
      </c>
      <c r="CQ11" s="93">
        <f>CQ7</f>
        <v>1037140</v>
      </c>
      <c r="CR11" s="93">
        <f>CR7</f>
        <v>913607</v>
      </c>
      <c r="CS11" s="93">
        <f>CS7</f>
        <v>1088522</v>
      </c>
      <c r="CT11" s="81"/>
      <c r="CU11" s="81"/>
      <c r="CV11" s="81"/>
      <c r="CW11" s="81"/>
      <c r="CX11" s="81"/>
      <c r="CY11" s="91" t="s">
        <v>136</v>
      </c>
      <c r="CZ11" s="92">
        <f>CZ7</f>
        <v>45.6</v>
      </c>
      <c r="DA11" s="92">
        <f>DA7</f>
        <v>48.5</v>
      </c>
      <c r="DB11" s="92">
        <f>DB7</f>
        <v>38</v>
      </c>
      <c r="DC11" s="92">
        <f>DC7</f>
        <v>42.7</v>
      </c>
      <c r="DD11" s="92">
        <f>DD7</f>
        <v>47.7</v>
      </c>
      <c r="DE11" s="81"/>
      <c r="DF11" s="81"/>
      <c r="DG11" s="81"/>
      <c r="DH11" s="81"/>
      <c r="DI11" s="91" t="s">
        <v>138</v>
      </c>
      <c r="DJ11" s="92">
        <f>DJ7</f>
        <v>24</v>
      </c>
      <c r="DK11" s="92">
        <f>DK7</f>
        <v>16.100000000000001</v>
      </c>
      <c r="DL11" s="92">
        <f>DL7</f>
        <v>8.5</v>
      </c>
      <c r="DM11" s="92">
        <f>DM7</f>
        <v>37.700000000000003</v>
      </c>
      <c r="DN11" s="92">
        <f>DN7</f>
        <v>16.3</v>
      </c>
      <c r="DO11" s="81"/>
      <c r="DP11" s="81"/>
      <c r="DQ11" s="81"/>
      <c r="DR11" s="81"/>
      <c r="DS11" s="91" t="s">
        <v>136</v>
      </c>
      <c r="DT11" s="92">
        <f>DT7</f>
        <v>0</v>
      </c>
      <c r="DU11" s="92">
        <f>DU7</f>
        <v>0</v>
      </c>
      <c r="DV11" s="92">
        <f>DV7</f>
        <v>0</v>
      </c>
      <c r="DW11" s="92">
        <f>DW7</f>
        <v>0</v>
      </c>
      <c r="DX11" s="92">
        <f>DX7</f>
        <v>0</v>
      </c>
      <c r="DY11" s="81"/>
      <c r="DZ11" s="81"/>
      <c r="EA11" s="81"/>
      <c r="EB11" s="81"/>
      <c r="EC11" s="91" t="s">
        <v>136</v>
      </c>
      <c r="ED11" s="92">
        <f>ED7</f>
        <v>66.400000000000006</v>
      </c>
      <c r="EE11" s="92">
        <f>EE7</f>
        <v>64.7</v>
      </c>
      <c r="EF11" s="92">
        <f>EF7</f>
        <v>61.8</v>
      </c>
      <c r="EG11" s="92">
        <f>EG7</f>
        <v>62.5</v>
      </c>
      <c r="EH11" s="92">
        <f>EH7</f>
        <v>61.1</v>
      </c>
      <c r="EI11" s="81"/>
      <c r="EJ11" s="81"/>
      <c r="EK11" s="81"/>
      <c r="EL11" s="81"/>
      <c r="EM11" s="91" t="s">
        <v>139</v>
      </c>
      <c r="EN11" s="92" t="str">
        <f>EN7</f>
        <v>-</v>
      </c>
      <c r="EO11" s="92">
        <f>EO7</f>
        <v>0</v>
      </c>
      <c r="EP11" s="92">
        <f>EP7</f>
        <v>5.9</v>
      </c>
      <c r="EQ11" s="92">
        <f>EQ7</f>
        <v>8.1</v>
      </c>
      <c r="ER11" s="92">
        <f>ER7</f>
        <v>7.7</v>
      </c>
      <c r="ES11" s="81"/>
      <c r="ET11" s="81"/>
      <c r="EU11" s="81"/>
      <c r="EV11" s="81"/>
      <c r="EW11" s="81"/>
      <c r="EX11" s="91" t="s">
        <v>136</v>
      </c>
      <c r="EY11" s="92">
        <f>EY7</f>
        <v>45.6</v>
      </c>
      <c r="EZ11" s="92">
        <f>EZ7</f>
        <v>48.5</v>
      </c>
      <c r="FA11" s="92">
        <f>FA7</f>
        <v>39.299999999999997</v>
      </c>
      <c r="FB11" s="92">
        <f>FB7</f>
        <v>43.9</v>
      </c>
      <c r="FC11" s="92">
        <f>FC7</f>
        <v>49.2</v>
      </c>
      <c r="FD11" s="81"/>
      <c r="FE11" s="81"/>
      <c r="FF11" s="81"/>
      <c r="FG11" s="81"/>
      <c r="FH11" s="91" t="s">
        <v>138</v>
      </c>
      <c r="FI11" s="92">
        <f>FI7</f>
        <v>24</v>
      </c>
      <c r="FJ11" s="92">
        <f>FJ7</f>
        <v>16.100000000000001</v>
      </c>
      <c r="FK11" s="92">
        <f>FK7</f>
        <v>7.9</v>
      </c>
      <c r="FL11" s="92">
        <f>FL7</f>
        <v>39.1</v>
      </c>
      <c r="FM11" s="92">
        <f>FM7</f>
        <v>16.8</v>
      </c>
      <c r="FN11" s="81"/>
      <c r="FO11" s="81"/>
      <c r="FP11" s="81"/>
      <c r="FQ11" s="81"/>
      <c r="FR11" s="91" t="s">
        <v>136</v>
      </c>
      <c r="FS11" s="92">
        <f>FS7</f>
        <v>0</v>
      </c>
      <c r="FT11" s="92">
        <f>FT7</f>
        <v>0</v>
      </c>
      <c r="FU11" s="92">
        <f>FU7</f>
        <v>0</v>
      </c>
      <c r="FV11" s="92">
        <f>FV7</f>
        <v>0</v>
      </c>
      <c r="FW11" s="92">
        <f>FW7</f>
        <v>0</v>
      </c>
      <c r="FX11" s="81"/>
      <c r="FY11" s="81"/>
      <c r="FZ11" s="81"/>
      <c r="GA11" s="81"/>
      <c r="GB11" s="91" t="s">
        <v>136</v>
      </c>
      <c r="GC11" s="92">
        <f>GC7</f>
        <v>66.400000000000006</v>
      </c>
      <c r="GD11" s="92">
        <f>GD7</f>
        <v>64.7</v>
      </c>
      <c r="GE11" s="92">
        <f>GE7</f>
        <v>64.7</v>
      </c>
      <c r="GF11" s="92">
        <f>GF7</f>
        <v>64.900000000000006</v>
      </c>
      <c r="GG11" s="92">
        <f>GG7</f>
        <v>63</v>
      </c>
      <c r="GH11" s="81"/>
      <c r="GI11" s="81"/>
      <c r="GJ11" s="81"/>
      <c r="GK11" s="81"/>
      <c r="GL11" s="91" t="s">
        <v>136</v>
      </c>
      <c r="GM11" s="92" t="str">
        <f>GM7</f>
        <v>-</v>
      </c>
      <c r="GN11" s="92">
        <f>GN7</f>
        <v>0</v>
      </c>
      <c r="GO11" s="92">
        <f>GO7</f>
        <v>0</v>
      </c>
      <c r="GP11" s="92">
        <f>GP7</f>
        <v>0</v>
      </c>
      <c r="GQ11" s="92">
        <f>GQ7</f>
        <v>0</v>
      </c>
      <c r="GR11" s="81"/>
      <c r="GS11" s="81"/>
      <c r="GT11" s="81"/>
      <c r="GU11" s="81"/>
      <c r="GV11" s="81"/>
      <c r="GW11" s="91" t="s">
        <v>136</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136</v>
      </c>
      <c r="IB11" s="92" t="str">
        <f>IB7</f>
        <v>-</v>
      </c>
      <c r="IC11" s="92" t="str">
        <f>IC7</f>
        <v>-</v>
      </c>
      <c r="ID11" s="92" t="str">
        <f>ID7</f>
        <v>-</v>
      </c>
      <c r="IE11" s="92" t="str">
        <f>IE7</f>
        <v>-</v>
      </c>
      <c r="IF11" s="92" t="str">
        <f>IF7</f>
        <v>-</v>
      </c>
      <c r="IG11" s="81"/>
      <c r="IH11" s="81"/>
      <c r="II11" s="81"/>
      <c r="IJ11" s="81"/>
      <c r="IK11" s="91" t="s">
        <v>136</v>
      </c>
      <c r="IL11" s="92" t="str">
        <f>IL7</f>
        <v>-</v>
      </c>
      <c r="IM11" s="92" t="str">
        <f>IM7</f>
        <v>-</v>
      </c>
      <c r="IN11" s="92" t="str">
        <f>IN7</f>
        <v>-</v>
      </c>
      <c r="IO11" s="92" t="str">
        <f>IO7</f>
        <v>-</v>
      </c>
      <c r="IP11" s="92" t="str">
        <f>IP7</f>
        <v>-</v>
      </c>
      <c r="IQ11" s="81"/>
      <c r="IR11" s="81"/>
      <c r="IS11" s="81"/>
      <c r="IT11" s="81"/>
      <c r="IU11" s="81"/>
      <c r="IV11" s="91" t="s">
        <v>136</v>
      </c>
      <c r="IW11" s="92" t="str">
        <f>IW7</f>
        <v>-</v>
      </c>
      <c r="IX11" s="92" t="str">
        <f>IX7</f>
        <v>-</v>
      </c>
      <c r="IY11" s="92" t="str">
        <f>IY7</f>
        <v>-</v>
      </c>
      <c r="IZ11" s="92" t="str">
        <f>IZ7</f>
        <v>-</v>
      </c>
      <c r="JA11" s="92" t="str">
        <f>JA7</f>
        <v>-</v>
      </c>
      <c r="JB11" s="81"/>
      <c r="JC11" s="81"/>
      <c r="JD11" s="81"/>
      <c r="JE11" s="81"/>
      <c r="JF11" s="91" t="s">
        <v>136</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136</v>
      </c>
      <c r="KV11" s="92" t="str">
        <f>KV7</f>
        <v>-</v>
      </c>
      <c r="KW11" s="92" t="str">
        <f>KW7</f>
        <v>-</v>
      </c>
      <c r="KX11" s="92">
        <f>KX7</f>
        <v>10.6</v>
      </c>
      <c r="KY11" s="92">
        <f>KY7</f>
        <v>16.3</v>
      </c>
      <c r="KZ11" s="92">
        <f>KZ7</f>
        <v>15.8</v>
      </c>
      <c r="LA11" s="81"/>
      <c r="LB11" s="81"/>
      <c r="LC11" s="81"/>
      <c r="LD11" s="81"/>
      <c r="LE11" s="91" t="s">
        <v>136</v>
      </c>
      <c r="LF11" s="92" t="str">
        <f>LF7</f>
        <v>-</v>
      </c>
      <c r="LG11" s="92" t="str">
        <f>LG7</f>
        <v>-</v>
      </c>
      <c r="LH11" s="92">
        <f>LH7</f>
        <v>16.100000000000001</v>
      </c>
      <c r="LI11" s="92">
        <f>LI7</f>
        <v>13</v>
      </c>
      <c r="LJ11" s="92">
        <f>LJ7</f>
        <v>11.5</v>
      </c>
      <c r="LK11" s="81"/>
      <c r="LL11" s="81"/>
      <c r="LM11" s="81"/>
      <c r="LN11" s="81"/>
      <c r="LO11" s="91" t="s">
        <v>136</v>
      </c>
      <c r="LP11" s="92" t="str">
        <f>LP7</f>
        <v>-</v>
      </c>
      <c r="LQ11" s="92" t="str">
        <f>LQ7</f>
        <v>-</v>
      </c>
      <c r="LR11" s="92">
        <f>LR7</f>
        <v>0</v>
      </c>
      <c r="LS11" s="92">
        <f>LS7</f>
        <v>0</v>
      </c>
      <c r="LT11" s="92">
        <f>LT7</f>
        <v>0</v>
      </c>
      <c r="LU11" s="81"/>
      <c r="LV11" s="81"/>
      <c r="LW11" s="81"/>
      <c r="LX11" s="81"/>
      <c r="LY11" s="91" t="s">
        <v>136</v>
      </c>
      <c r="LZ11" s="92" t="str">
        <f>LZ7</f>
        <v>-</v>
      </c>
      <c r="MA11" s="92" t="str">
        <f>MA7</f>
        <v>-</v>
      </c>
      <c r="MB11" s="92">
        <f>MB7</f>
        <v>4</v>
      </c>
      <c r="MC11" s="92">
        <f>MC7</f>
        <v>10</v>
      </c>
      <c r="MD11" s="92">
        <f>MD7</f>
        <v>16.7</v>
      </c>
      <c r="ME11" s="81"/>
      <c r="MF11" s="81"/>
      <c r="MG11" s="81"/>
      <c r="MH11" s="81"/>
      <c r="MI11" s="91" t="s">
        <v>136</v>
      </c>
      <c r="MJ11" s="92" t="str">
        <f>MJ7</f>
        <v>-</v>
      </c>
      <c r="MK11" s="92" t="str">
        <f>MK7</f>
        <v>-</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140</v>
      </c>
      <c r="AX12" s="92">
        <f>BC7</f>
        <v>108.4</v>
      </c>
      <c r="AY12" s="92">
        <f>BD7</f>
        <v>110.1</v>
      </c>
      <c r="AZ12" s="92">
        <f>BE7</f>
        <v>119.7</v>
      </c>
      <c r="BA12" s="92">
        <f>BF7</f>
        <v>125.7</v>
      </c>
      <c r="BB12" s="92">
        <f>BG7</f>
        <v>129.69999999999999</v>
      </c>
      <c r="BC12" s="81"/>
      <c r="BD12" s="81"/>
      <c r="BE12" s="81"/>
      <c r="BF12" s="81"/>
      <c r="BG12" s="81"/>
      <c r="BH12" s="91" t="s">
        <v>140</v>
      </c>
      <c r="BI12" s="92">
        <f>BN7</f>
        <v>112.4</v>
      </c>
      <c r="BJ12" s="92">
        <f>BO7</f>
        <v>112.7</v>
      </c>
      <c r="BK12" s="92">
        <f>BP7</f>
        <v>121.8</v>
      </c>
      <c r="BL12" s="92">
        <f>BQ7</f>
        <v>124.8</v>
      </c>
      <c r="BM12" s="92">
        <f>BR7</f>
        <v>130.4</v>
      </c>
      <c r="BN12" s="81"/>
      <c r="BO12" s="81"/>
      <c r="BP12" s="81"/>
      <c r="BQ12" s="81"/>
      <c r="BR12" s="81"/>
      <c r="BS12" s="91" t="s">
        <v>140</v>
      </c>
      <c r="BT12" s="92">
        <f>BY7</f>
        <v>1465.9</v>
      </c>
      <c r="BU12" s="92">
        <f>BZ7</f>
        <v>1317.9</v>
      </c>
      <c r="BV12" s="92">
        <f>CA7</f>
        <v>992.4</v>
      </c>
      <c r="BW12" s="92">
        <f>CB7</f>
        <v>632.6</v>
      </c>
      <c r="BX12" s="92">
        <f>CC7</f>
        <v>712.7</v>
      </c>
      <c r="BY12" s="81"/>
      <c r="BZ12" s="81"/>
      <c r="CA12" s="81"/>
      <c r="CB12" s="81"/>
      <c r="CC12" s="81"/>
      <c r="CD12" s="91" t="s">
        <v>141</v>
      </c>
      <c r="CE12" s="92">
        <f>CJ7</f>
        <v>7540.4</v>
      </c>
      <c r="CF12" s="92">
        <f>CK7</f>
        <v>7970</v>
      </c>
      <c r="CG12" s="92">
        <f>CL7</f>
        <v>7914.4</v>
      </c>
      <c r="CH12" s="92">
        <f>CM7</f>
        <v>7493.6</v>
      </c>
      <c r="CI12" s="92">
        <f>CN7</f>
        <v>8013.5</v>
      </c>
      <c r="CJ12" s="81"/>
      <c r="CK12" s="81"/>
      <c r="CL12" s="81"/>
      <c r="CM12" s="81"/>
      <c r="CN12" s="91" t="s">
        <v>140</v>
      </c>
      <c r="CO12" s="93">
        <f>CT7</f>
        <v>1059040</v>
      </c>
      <c r="CP12" s="93">
        <f>CU7</f>
        <v>1043769</v>
      </c>
      <c r="CQ12" s="93">
        <f>CV7</f>
        <v>1160012</v>
      </c>
      <c r="CR12" s="93">
        <f>CW7</f>
        <v>1146099</v>
      </c>
      <c r="CS12" s="93">
        <f>CX7</f>
        <v>1494682</v>
      </c>
      <c r="CT12" s="81"/>
      <c r="CU12" s="81"/>
      <c r="CV12" s="81"/>
      <c r="CW12" s="81"/>
      <c r="CX12" s="81"/>
      <c r="CY12" s="91" t="s">
        <v>142</v>
      </c>
      <c r="CZ12" s="92">
        <f>DE7</f>
        <v>40.200000000000003</v>
      </c>
      <c r="DA12" s="92">
        <f>DF7</f>
        <v>37.299999999999997</v>
      </c>
      <c r="DB12" s="92">
        <f>DG7</f>
        <v>36.299999999999997</v>
      </c>
      <c r="DC12" s="92">
        <f>DH7</f>
        <v>38.4</v>
      </c>
      <c r="DD12" s="92">
        <f>DI7</f>
        <v>37.700000000000003</v>
      </c>
      <c r="DE12" s="81"/>
      <c r="DF12" s="81"/>
      <c r="DG12" s="81"/>
      <c r="DH12" s="81"/>
      <c r="DI12" s="91" t="s">
        <v>140</v>
      </c>
      <c r="DJ12" s="92">
        <f>DO7</f>
        <v>22.5</v>
      </c>
      <c r="DK12" s="92">
        <f>DP7</f>
        <v>22.3</v>
      </c>
      <c r="DL12" s="92">
        <f>DQ7</f>
        <v>22.1</v>
      </c>
      <c r="DM12" s="92">
        <f>DR7</f>
        <v>21.1</v>
      </c>
      <c r="DN12" s="92">
        <f>DS7</f>
        <v>20</v>
      </c>
      <c r="DO12" s="81"/>
      <c r="DP12" s="81"/>
      <c r="DQ12" s="81"/>
      <c r="DR12" s="81"/>
      <c r="DS12" s="91" t="s">
        <v>140</v>
      </c>
      <c r="DT12" s="92">
        <f>DY7</f>
        <v>160.30000000000001</v>
      </c>
      <c r="DU12" s="92">
        <f>DZ7</f>
        <v>146.19999999999999</v>
      </c>
      <c r="DV12" s="92">
        <f>EA7</f>
        <v>130.5</v>
      </c>
      <c r="DW12" s="92">
        <f>EB7</f>
        <v>129.19999999999999</v>
      </c>
      <c r="DX12" s="92">
        <f>EC7</f>
        <v>110.2</v>
      </c>
      <c r="DY12" s="81"/>
      <c r="DZ12" s="81"/>
      <c r="EA12" s="81"/>
      <c r="EB12" s="81"/>
      <c r="EC12" s="91" t="s">
        <v>140</v>
      </c>
      <c r="ED12" s="92">
        <f>EI7</f>
        <v>56.2</v>
      </c>
      <c r="EE12" s="92">
        <f>EJ7</f>
        <v>57</v>
      </c>
      <c r="EF12" s="92">
        <f>EK7</f>
        <v>57.7</v>
      </c>
      <c r="EG12" s="92">
        <f>EL7</f>
        <v>59.8</v>
      </c>
      <c r="EH12" s="92">
        <f>EM7</f>
        <v>59.6</v>
      </c>
      <c r="EI12" s="81"/>
      <c r="EJ12" s="81"/>
      <c r="EK12" s="81"/>
      <c r="EL12" s="81"/>
      <c r="EM12" s="91" t="s">
        <v>142</v>
      </c>
      <c r="EN12" s="92" t="str">
        <f>ES7</f>
        <v>-</v>
      </c>
      <c r="EO12" s="92">
        <f>ET7</f>
        <v>2.8</v>
      </c>
      <c r="EP12" s="92">
        <f>EU7</f>
        <v>15.4</v>
      </c>
      <c r="EQ12" s="92">
        <f>EV7</f>
        <v>16.2</v>
      </c>
      <c r="ER12" s="92">
        <f>EW7</f>
        <v>17.8</v>
      </c>
      <c r="ES12" s="81"/>
      <c r="ET12" s="81"/>
      <c r="EU12" s="81"/>
      <c r="EV12" s="81"/>
      <c r="EW12" s="81"/>
      <c r="EX12" s="91" t="s">
        <v>140</v>
      </c>
      <c r="EY12" s="92">
        <f>IF($EY$8,FD7,"-")</f>
        <v>40.4</v>
      </c>
      <c r="EZ12" s="92">
        <f>IF($EY$8,FE7,"-")</f>
        <v>37.5</v>
      </c>
      <c r="FA12" s="92">
        <f>IF($EY$8,FF7,"-")</f>
        <v>37</v>
      </c>
      <c r="FB12" s="92">
        <f>IF($EY$8,FG7,"-")</f>
        <v>39.5</v>
      </c>
      <c r="FC12" s="92">
        <f>IF($EY$8,FH7,"-")</f>
        <v>39.1</v>
      </c>
      <c r="FD12" s="81"/>
      <c r="FE12" s="81"/>
      <c r="FF12" s="81"/>
      <c r="FG12" s="81"/>
      <c r="FH12" s="91" t="s">
        <v>140</v>
      </c>
      <c r="FI12" s="92">
        <f>IF($FI$8,FN7,"-")</f>
        <v>23.5</v>
      </c>
      <c r="FJ12" s="92">
        <f>IF($FI$8,FO7,"-")</f>
        <v>23.1</v>
      </c>
      <c r="FK12" s="92">
        <f>IF($FI$8,FP7,"-")</f>
        <v>22.6</v>
      </c>
      <c r="FL12" s="92">
        <f>IF($FI$8,FQ7,"-")</f>
        <v>22</v>
      </c>
      <c r="FM12" s="92">
        <f>IF($FI$8,FR7,"-")</f>
        <v>21.4</v>
      </c>
      <c r="FN12" s="81"/>
      <c r="FO12" s="81"/>
      <c r="FP12" s="81"/>
      <c r="FQ12" s="81"/>
      <c r="FR12" s="91" t="s">
        <v>140</v>
      </c>
      <c r="FS12" s="92">
        <f>IF($FS$8,FX7,"-")</f>
        <v>160.4</v>
      </c>
      <c r="FT12" s="92">
        <f>IF($FS$8,FY7,"-")</f>
        <v>146</v>
      </c>
      <c r="FU12" s="92">
        <f>IF($FS$8,FZ7,"-")</f>
        <v>121.2</v>
      </c>
      <c r="FV12" s="92">
        <f>IF($FS$8,GA7,"-")</f>
        <v>106.1</v>
      </c>
      <c r="FW12" s="92">
        <f>IF($FS$8,GB7,"-")</f>
        <v>89.6</v>
      </c>
      <c r="FX12" s="81"/>
      <c r="FY12" s="81"/>
      <c r="FZ12" s="81"/>
      <c r="GA12" s="81"/>
      <c r="GB12" s="91" t="s">
        <v>140</v>
      </c>
      <c r="GC12" s="92">
        <f>IF($GC$8,GH7,"-")</f>
        <v>56.7</v>
      </c>
      <c r="GD12" s="92">
        <f>IF($GC$8,GI7,"-")</f>
        <v>57.6</v>
      </c>
      <c r="GE12" s="92">
        <f>IF($GC$8,GJ7,"-")</f>
        <v>58.6</v>
      </c>
      <c r="GF12" s="92">
        <f>IF($GC$8,GK7,"-")</f>
        <v>61.3</v>
      </c>
      <c r="GG12" s="92">
        <f>IF($GC$8,GL7,"-")</f>
        <v>61.7</v>
      </c>
      <c r="GH12" s="81"/>
      <c r="GI12" s="81"/>
      <c r="GJ12" s="81"/>
      <c r="GK12" s="81"/>
      <c r="GL12" s="91" t="s">
        <v>140</v>
      </c>
      <c r="GM12" s="92" t="str">
        <f>IF($GM$8,GR7,"-")</f>
        <v>-</v>
      </c>
      <c r="GN12" s="92">
        <f>IF($GM$8,GS7,"-")</f>
        <v>1.8</v>
      </c>
      <c r="GO12" s="92">
        <f>IF($GM$8,GT7,"-")</f>
        <v>12.3</v>
      </c>
      <c r="GP12" s="92">
        <f>IF($GM$8,GU7,"-")</f>
        <v>11.9</v>
      </c>
      <c r="GQ12" s="92">
        <f>IF($GM$8,GV7,"-")</f>
        <v>13.3</v>
      </c>
      <c r="GR12" s="81"/>
      <c r="GS12" s="81"/>
      <c r="GT12" s="81"/>
      <c r="GU12" s="81"/>
      <c r="GV12" s="81"/>
      <c r="GW12" s="91" t="s">
        <v>140</v>
      </c>
      <c r="GX12" s="92" t="str">
        <f>IF($GX$8,HC7,"-")</f>
        <v>-</v>
      </c>
      <c r="GY12" s="92" t="str">
        <f>IF($GX$8,HD7,"-")</f>
        <v>-</v>
      </c>
      <c r="GZ12" s="92" t="str">
        <f>IF($GX$8,HE7,"-")</f>
        <v>-</v>
      </c>
      <c r="HA12" s="92" t="str">
        <f>IF($GX$8,HF7,"-")</f>
        <v>-</v>
      </c>
      <c r="HB12" s="92" t="str">
        <f>IF($GX$8,HG7,"-")</f>
        <v>-</v>
      </c>
      <c r="HC12" s="81"/>
      <c r="HD12" s="81"/>
      <c r="HE12" s="81"/>
      <c r="HF12" s="81"/>
      <c r="HG12" s="91" t="s">
        <v>140</v>
      </c>
      <c r="HH12" s="92" t="str">
        <f>IF($HH$8,HM7,"-")</f>
        <v>-</v>
      </c>
      <c r="HI12" s="92" t="str">
        <f>IF($HH$8,HN7,"-")</f>
        <v>-</v>
      </c>
      <c r="HJ12" s="92" t="str">
        <f>IF($HH$8,HO7,"-")</f>
        <v>-</v>
      </c>
      <c r="HK12" s="92" t="str">
        <f>IF($HH$8,HP7,"-")</f>
        <v>-</v>
      </c>
      <c r="HL12" s="92" t="str">
        <f>IF($HH$8,HQ7,"-")</f>
        <v>-</v>
      </c>
      <c r="HM12" s="81"/>
      <c r="HN12" s="81"/>
      <c r="HO12" s="81"/>
      <c r="HP12" s="81"/>
      <c r="HQ12" s="91" t="s">
        <v>140</v>
      </c>
      <c r="HR12" s="92" t="str">
        <f>IF($HR$8,HW7,"-")</f>
        <v>-</v>
      </c>
      <c r="HS12" s="92" t="str">
        <f>IF($HR$8,HX7,"-")</f>
        <v>-</v>
      </c>
      <c r="HT12" s="92" t="str">
        <f>IF($HR$8,HY7,"-")</f>
        <v>-</v>
      </c>
      <c r="HU12" s="92" t="str">
        <f>IF($HR$8,HZ7,"-")</f>
        <v>-</v>
      </c>
      <c r="HV12" s="92" t="str">
        <f>IF($HR$8,IA7,"-")</f>
        <v>-</v>
      </c>
      <c r="HW12" s="81"/>
      <c r="HX12" s="81"/>
      <c r="HY12" s="81"/>
      <c r="HZ12" s="81"/>
      <c r="IA12" s="91" t="s">
        <v>140</v>
      </c>
      <c r="IB12" s="92" t="str">
        <f>IF($IB$8,IG7,"-")</f>
        <v>-</v>
      </c>
      <c r="IC12" s="92" t="str">
        <f>IF($IB$8,IH7,"-")</f>
        <v>-</v>
      </c>
      <c r="ID12" s="92" t="str">
        <f>IF($IB$8,II7,"-")</f>
        <v>-</v>
      </c>
      <c r="IE12" s="92" t="str">
        <f>IF($IB$8,IJ7,"-")</f>
        <v>-</v>
      </c>
      <c r="IF12" s="92" t="str">
        <f>IF($IB$8,IK7,"-")</f>
        <v>-</v>
      </c>
      <c r="IG12" s="81"/>
      <c r="IH12" s="81"/>
      <c r="II12" s="81"/>
      <c r="IJ12" s="81"/>
      <c r="IK12" s="91" t="s">
        <v>140</v>
      </c>
      <c r="IL12" s="92" t="str">
        <f>IF($IL$8,IQ7,"-")</f>
        <v>-</v>
      </c>
      <c r="IM12" s="92" t="str">
        <f>IF($IL$8,IR7,"-")</f>
        <v>-</v>
      </c>
      <c r="IN12" s="92" t="str">
        <f>IF($IL$8,IS7,"-")</f>
        <v>-</v>
      </c>
      <c r="IO12" s="92" t="str">
        <f>IF($IL$8,IT7,"-")</f>
        <v>-</v>
      </c>
      <c r="IP12" s="92" t="str">
        <f>IF($IL$8,IU7,"-")</f>
        <v>-</v>
      </c>
      <c r="IQ12" s="81"/>
      <c r="IR12" s="81"/>
      <c r="IS12" s="81"/>
      <c r="IT12" s="81"/>
      <c r="IU12" s="81"/>
      <c r="IV12" s="91" t="s">
        <v>140</v>
      </c>
      <c r="IW12" s="92" t="str">
        <f>IF($IW$8,JB7,"-")</f>
        <v>-</v>
      </c>
      <c r="IX12" s="92" t="str">
        <f>IF($IW$8,JC7,"-")</f>
        <v>-</v>
      </c>
      <c r="IY12" s="92" t="str">
        <f>IF($IW$8,JD7,"-")</f>
        <v>-</v>
      </c>
      <c r="IZ12" s="92" t="str">
        <f>IF($IW$8,JE7,"-")</f>
        <v>-</v>
      </c>
      <c r="JA12" s="92" t="str">
        <f>IF($IW$8,JF7,"-")</f>
        <v>-</v>
      </c>
      <c r="JB12" s="81"/>
      <c r="JC12" s="81"/>
      <c r="JD12" s="81"/>
      <c r="JE12" s="81"/>
      <c r="JF12" s="91" t="s">
        <v>140</v>
      </c>
      <c r="JG12" s="92" t="str">
        <f>IF($JG$8,JL7,"-")</f>
        <v>-</v>
      </c>
      <c r="JH12" s="92" t="str">
        <f>IF($JG$8,JM7,"-")</f>
        <v>-</v>
      </c>
      <c r="JI12" s="92" t="str">
        <f>IF($JG$8,JN7,"-")</f>
        <v>-</v>
      </c>
      <c r="JJ12" s="92" t="str">
        <f>IF($JG$8,JO7,"-")</f>
        <v>-</v>
      </c>
      <c r="JK12" s="92" t="str">
        <f>IF($JG$8,JP7,"-")</f>
        <v>-</v>
      </c>
      <c r="JL12" s="81"/>
      <c r="JM12" s="81"/>
      <c r="JN12" s="81"/>
      <c r="JO12" s="81"/>
      <c r="JP12" s="91" t="s">
        <v>140</v>
      </c>
      <c r="JQ12" s="92" t="str">
        <f>IF($JQ$8,JV7,"-")</f>
        <v>-</v>
      </c>
      <c r="JR12" s="92" t="str">
        <f>IF($JQ$8,JW7,"-")</f>
        <v>-</v>
      </c>
      <c r="JS12" s="92" t="str">
        <f>IF($JQ$8,JX7,"-")</f>
        <v>-</v>
      </c>
      <c r="JT12" s="92" t="str">
        <f>IF($JQ$8,JY7,"-")</f>
        <v>-</v>
      </c>
      <c r="JU12" s="92" t="str">
        <f>IF($JQ$8,JZ7,"-")</f>
        <v>-</v>
      </c>
      <c r="JV12" s="81"/>
      <c r="JW12" s="81"/>
      <c r="JX12" s="81"/>
      <c r="JY12" s="81"/>
      <c r="JZ12" s="91" t="s">
        <v>140</v>
      </c>
      <c r="KA12" s="92" t="str">
        <f>IF($KA$8,KF7,"-")</f>
        <v>-</v>
      </c>
      <c r="KB12" s="92" t="str">
        <f>IF($KA$8,KG7,"-")</f>
        <v>-</v>
      </c>
      <c r="KC12" s="92" t="str">
        <f>IF($KA$8,KH7,"-")</f>
        <v>-</v>
      </c>
      <c r="KD12" s="92" t="str">
        <f>IF($KA$8,KI7,"-")</f>
        <v>-</v>
      </c>
      <c r="KE12" s="92" t="str">
        <f>IF($KA$8,KJ7,"-")</f>
        <v>-</v>
      </c>
      <c r="KF12" s="81"/>
      <c r="KG12" s="81"/>
      <c r="KH12" s="81"/>
      <c r="KI12" s="81"/>
      <c r="KJ12" s="91" t="s">
        <v>140</v>
      </c>
      <c r="KK12" s="92" t="str">
        <f>IF($KK$8,KP7,"-")</f>
        <v>-</v>
      </c>
      <c r="KL12" s="92" t="str">
        <f>IF($KK$8,KQ7,"-")</f>
        <v>-</v>
      </c>
      <c r="KM12" s="92" t="str">
        <f>IF($KK$8,KR7,"-")</f>
        <v>-</v>
      </c>
      <c r="KN12" s="92" t="str">
        <f>IF($KK$8,KS7,"-")</f>
        <v>-</v>
      </c>
      <c r="KO12" s="92" t="str">
        <f>IF($KK$8,KT7,"-")</f>
        <v>-</v>
      </c>
      <c r="KP12" s="81"/>
      <c r="KQ12" s="81"/>
      <c r="KR12" s="81"/>
      <c r="KS12" s="81"/>
      <c r="KT12" s="81"/>
      <c r="KU12" s="91" t="s">
        <v>140</v>
      </c>
      <c r="KV12" s="92">
        <f>IF($KV$8,LA7,"-")</f>
        <v>3.4</v>
      </c>
      <c r="KW12" s="92">
        <f>IF($KV$8,LB7,"-")</f>
        <v>12.1</v>
      </c>
      <c r="KX12" s="92">
        <f>IF($KV$8,LC7,"-")</f>
        <v>7.1</v>
      </c>
      <c r="KY12" s="92">
        <f>IF($KV$8,LD7,"-")</f>
        <v>8.9</v>
      </c>
      <c r="KZ12" s="92">
        <f>IF($KV$8,LE7,"-")</f>
        <v>11.8</v>
      </c>
      <c r="LA12" s="81"/>
      <c r="LB12" s="81"/>
      <c r="LC12" s="81"/>
      <c r="LD12" s="81"/>
      <c r="LE12" s="91" t="s">
        <v>140</v>
      </c>
      <c r="LF12" s="92">
        <f>IF($LF$8,LK7,"-")</f>
        <v>0</v>
      </c>
      <c r="LG12" s="92">
        <f>IF($LF$8,LL7,"-")</f>
        <v>1.4</v>
      </c>
      <c r="LH12" s="92">
        <f>IF($LF$8,LM7,"-")</f>
        <v>8.6</v>
      </c>
      <c r="LI12" s="92">
        <f>IF($LF$8,LN7,"-")</f>
        <v>2</v>
      </c>
      <c r="LJ12" s="92">
        <f>IF($LF$8,LO7,"-")</f>
        <v>1.4</v>
      </c>
      <c r="LK12" s="81"/>
      <c r="LL12" s="81"/>
      <c r="LM12" s="81"/>
      <c r="LN12" s="81"/>
      <c r="LO12" s="91" t="s">
        <v>140</v>
      </c>
      <c r="LP12" s="92">
        <f>IF($LP$8,LU7,"-")</f>
        <v>0</v>
      </c>
      <c r="LQ12" s="92">
        <f>IF($LP$8,LV7,"-")</f>
        <v>298.60000000000002</v>
      </c>
      <c r="LR12" s="92">
        <f>IF($LP$8,LW7,"-")</f>
        <v>1092.0999999999999</v>
      </c>
      <c r="LS12" s="92">
        <f>IF($LP$8,LX7,"-")</f>
        <v>1128.5999999999999</v>
      </c>
      <c r="LT12" s="92">
        <f>IF($LP$8,LY7,"-")</f>
        <v>596.79999999999995</v>
      </c>
      <c r="LU12" s="81"/>
      <c r="LV12" s="81"/>
      <c r="LW12" s="81"/>
      <c r="LX12" s="81"/>
      <c r="LY12" s="91" t="s">
        <v>140</v>
      </c>
      <c r="LZ12" s="92">
        <f>IF($LZ$8,ME7,"-")</f>
        <v>0</v>
      </c>
      <c r="MA12" s="92">
        <f>IF($LZ$8,MF7,"-")</f>
        <v>1.7</v>
      </c>
      <c r="MB12" s="92">
        <f>IF($LZ$8,MG7,"-")</f>
        <v>2.9</v>
      </c>
      <c r="MC12" s="92">
        <f>IF($LZ$8,MH7,"-")</f>
        <v>3.4</v>
      </c>
      <c r="MD12" s="92">
        <f>IF($LZ$8,MI7,"-")</f>
        <v>5.6</v>
      </c>
      <c r="ME12" s="81"/>
      <c r="MF12" s="81"/>
      <c r="MG12" s="81"/>
      <c r="MH12" s="81"/>
      <c r="MI12" s="91" t="s">
        <v>140</v>
      </c>
      <c r="MJ12" s="92" t="str">
        <f>IF($MJ$8,MO7,"-")</f>
        <v>-</v>
      </c>
      <c r="MK12" s="92">
        <f>IF($MJ$8,MP7,"-")</f>
        <v>77.7</v>
      </c>
      <c r="ML12" s="92">
        <f>IF($MJ$8,MQ7,"-")</f>
        <v>100</v>
      </c>
      <c r="MM12" s="92">
        <f>IF($MJ$8,MR7,"-")</f>
        <v>100</v>
      </c>
      <c r="MN12" s="92">
        <f>IF($MJ$8,MS7,"-")</f>
        <v>100</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143</v>
      </c>
      <c r="AX13" s="92">
        <f>$BH$7</f>
        <v>100</v>
      </c>
      <c r="AY13" s="92">
        <f>$BH$7</f>
        <v>100</v>
      </c>
      <c r="AZ13" s="92">
        <f>$BH$7</f>
        <v>100</v>
      </c>
      <c r="BA13" s="92">
        <f>$BH$7</f>
        <v>100</v>
      </c>
      <c r="BB13" s="92">
        <f>$BH$7</f>
        <v>100</v>
      </c>
      <c r="BC13" s="81"/>
      <c r="BD13" s="81"/>
      <c r="BE13" s="81"/>
      <c r="BF13" s="81"/>
      <c r="BG13" s="81"/>
      <c r="BH13" s="91" t="s">
        <v>143</v>
      </c>
      <c r="BI13" s="92">
        <f>$BS$7</f>
        <v>100</v>
      </c>
      <c r="BJ13" s="92">
        <f>$BS$7</f>
        <v>100</v>
      </c>
      <c r="BK13" s="92">
        <f>$BS$7</f>
        <v>100</v>
      </c>
      <c r="BL13" s="92">
        <f>$BS$7</f>
        <v>100</v>
      </c>
      <c r="BM13" s="92">
        <f>$BS$7</f>
        <v>100</v>
      </c>
      <c r="BN13" s="81"/>
      <c r="BO13" s="81"/>
      <c r="BP13" s="81"/>
      <c r="BQ13" s="81"/>
      <c r="BR13" s="81"/>
      <c r="BS13" s="91" t="s">
        <v>143</v>
      </c>
      <c r="BT13" s="92">
        <f>$CD$7</f>
        <v>100</v>
      </c>
      <c r="BU13" s="92">
        <f>$CD$7</f>
        <v>100</v>
      </c>
      <c r="BV13" s="92">
        <f>$CD$7</f>
        <v>100</v>
      </c>
      <c r="BW13" s="92">
        <f>$CD$7</f>
        <v>100</v>
      </c>
      <c r="BX13" s="92">
        <f>$CD$7</f>
        <v>100</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144</v>
      </c>
      <c r="C14" s="96"/>
      <c r="D14" s="97"/>
      <c r="E14" s="96"/>
      <c r="F14" s="202" t="s">
        <v>145</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146</v>
      </c>
      <c r="C15" s="192"/>
      <c r="D15" s="97"/>
      <c r="E15" s="94">
        <v>1</v>
      </c>
      <c r="F15" s="192" t="s">
        <v>147</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149</v>
      </c>
      <c r="C16" s="192"/>
      <c r="D16" s="97"/>
      <c r="E16" s="94">
        <f>E15+1</f>
        <v>2</v>
      </c>
      <c r="F16" s="192" t="s">
        <v>150</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151</v>
      </c>
      <c r="C17" s="192"/>
      <c r="D17" s="97"/>
      <c r="E17" s="94">
        <f t="shared" ref="E17" si="8">E16+1</f>
        <v>3</v>
      </c>
      <c r="F17" s="192" t="s">
        <v>152</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153</v>
      </c>
      <c r="AX17" s="102">
        <f>IF(AX7="-",NA(),AX7)</f>
        <v>110.9</v>
      </c>
      <c r="AY17" s="102">
        <f t="shared" ref="AY17:BB17" si="9">IF(AY7="-",NA(),AY7)</f>
        <v>121.5</v>
      </c>
      <c r="AZ17" s="102">
        <f t="shared" si="9"/>
        <v>120.4</v>
      </c>
      <c r="BA17" s="102">
        <f t="shared" si="9"/>
        <v>112</v>
      </c>
      <c r="BB17" s="102">
        <f t="shared" si="9"/>
        <v>120</v>
      </c>
      <c r="BC17" s="97"/>
      <c r="BD17" s="97"/>
      <c r="BE17" s="97"/>
      <c r="BF17" s="97"/>
      <c r="BG17" s="97"/>
      <c r="BH17" s="101" t="s">
        <v>153</v>
      </c>
      <c r="BI17" s="102">
        <f>IF(BI7="-",NA(),BI7)</f>
        <v>108.6</v>
      </c>
      <c r="BJ17" s="102">
        <f t="shared" ref="BJ17:BM17" si="10">IF(BJ7="-",NA(),BJ7)</f>
        <v>119.5</v>
      </c>
      <c r="BK17" s="102">
        <f t="shared" si="10"/>
        <v>117.9</v>
      </c>
      <c r="BL17" s="102">
        <f t="shared" si="10"/>
        <v>110.8</v>
      </c>
      <c r="BM17" s="102">
        <f t="shared" si="10"/>
        <v>118.3</v>
      </c>
      <c r="BN17" s="97"/>
      <c r="BO17" s="97"/>
      <c r="BP17" s="97"/>
      <c r="BQ17" s="97"/>
      <c r="BR17" s="97"/>
      <c r="BS17" s="101" t="s">
        <v>153</v>
      </c>
      <c r="BT17" s="102">
        <f>IF(BT7="-",NA(),BT7)</f>
        <v>1896.4</v>
      </c>
      <c r="BU17" s="102">
        <f t="shared" ref="BU17:BX17" si="11">IF(BU7="-",NA(),BU7)</f>
        <v>857.4</v>
      </c>
      <c r="BV17" s="102">
        <f t="shared" si="11"/>
        <v>2099.9</v>
      </c>
      <c r="BW17" s="102">
        <f t="shared" si="11"/>
        <v>494.4</v>
      </c>
      <c r="BX17" s="102">
        <f t="shared" si="11"/>
        <v>1159.2</v>
      </c>
      <c r="BY17" s="97"/>
      <c r="BZ17" s="97"/>
      <c r="CA17" s="97"/>
      <c r="CB17" s="97"/>
      <c r="CC17" s="97"/>
      <c r="CD17" s="101" t="s">
        <v>153</v>
      </c>
      <c r="CE17" s="102">
        <f>IF(CE7="-",NA(),CE7)</f>
        <v>6508.9</v>
      </c>
      <c r="CF17" s="102">
        <f t="shared" ref="CF17:CI17" si="12">IF(CF7="-",NA(),CF7)</f>
        <v>5651.3</v>
      </c>
      <c r="CG17" s="102">
        <f t="shared" si="12"/>
        <v>7140.3</v>
      </c>
      <c r="CH17" s="102">
        <f t="shared" si="12"/>
        <v>8647.2000000000007</v>
      </c>
      <c r="CI17" s="102">
        <f t="shared" si="12"/>
        <v>6589.1</v>
      </c>
      <c r="CJ17" s="97"/>
      <c r="CK17" s="97"/>
      <c r="CL17" s="97"/>
      <c r="CM17" s="97"/>
      <c r="CN17" s="101" t="s">
        <v>153</v>
      </c>
      <c r="CO17" s="103">
        <f>IF(CO7="-",NA(),CO7)</f>
        <v>763412</v>
      </c>
      <c r="CP17" s="103">
        <f t="shared" ref="CP17:CS17" si="13">IF(CP7="-",NA(),CP7)</f>
        <v>955278</v>
      </c>
      <c r="CQ17" s="103">
        <f t="shared" si="13"/>
        <v>1037140</v>
      </c>
      <c r="CR17" s="103">
        <f t="shared" si="13"/>
        <v>913607</v>
      </c>
      <c r="CS17" s="103">
        <f t="shared" si="13"/>
        <v>1088522</v>
      </c>
      <c r="CT17" s="97"/>
      <c r="CU17" s="97"/>
      <c r="CV17" s="97"/>
      <c r="CW17" s="97"/>
      <c r="CX17" s="97"/>
      <c r="CY17" s="101" t="s">
        <v>153</v>
      </c>
      <c r="CZ17" s="102">
        <f>IF(CZ7="-",NA(),CZ7)</f>
        <v>45.6</v>
      </c>
      <c r="DA17" s="102">
        <f t="shared" ref="DA17:DD17" si="14">IF(DA7="-",NA(),DA7)</f>
        <v>48.5</v>
      </c>
      <c r="DB17" s="102">
        <f t="shared" si="14"/>
        <v>38</v>
      </c>
      <c r="DC17" s="102">
        <f t="shared" si="14"/>
        <v>42.7</v>
      </c>
      <c r="DD17" s="102">
        <f t="shared" si="14"/>
        <v>47.7</v>
      </c>
      <c r="DE17" s="97"/>
      <c r="DF17" s="97"/>
      <c r="DG17" s="97"/>
      <c r="DH17" s="97"/>
      <c r="DI17" s="101" t="s">
        <v>153</v>
      </c>
      <c r="DJ17" s="102">
        <f>IF(DJ7="-",NA(),DJ7)</f>
        <v>24</v>
      </c>
      <c r="DK17" s="102">
        <f t="shared" ref="DK17:DN17" si="15">IF(DK7="-",NA(),DK7)</f>
        <v>16.100000000000001</v>
      </c>
      <c r="DL17" s="102">
        <f t="shared" si="15"/>
        <v>8.5</v>
      </c>
      <c r="DM17" s="102">
        <f t="shared" si="15"/>
        <v>37.700000000000003</v>
      </c>
      <c r="DN17" s="102">
        <f t="shared" si="15"/>
        <v>16.3</v>
      </c>
      <c r="DO17" s="97"/>
      <c r="DP17" s="97"/>
      <c r="DQ17" s="97"/>
      <c r="DR17" s="97"/>
      <c r="DS17" s="101" t="s">
        <v>153</v>
      </c>
      <c r="DT17" s="102">
        <f>IF(DT7="-",NA(),DT7)</f>
        <v>0</v>
      </c>
      <c r="DU17" s="102">
        <f t="shared" ref="DU17:DX17" si="16">IF(DU7="-",NA(),DU7)</f>
        <v>0</v>
      </c>
      <c r="DV17" s="102">
        <f t="shared" si="16"/>
        <v>0</v>
      </c>
      <c r="DW17" s="102">
        <f t="shared" si="16"/>
        <v>0</v>
      </c>
      <c r="DX17" s="102">
        <f t="shared" si="16"/>
        <v>0</v>
      </c>
      <c r="DY17" s="97"/>
      <c r="DZ17" s="97"/>
      <c r="EA17" s="97"/>
      <c r="EB17" s="97"/>
      <c r="EC17" s="101" t="s">
        <v>153</v>
      </c>
      <c r="ED17" s="102">
        <f>IF(ED7="-",NA(),ED7)</f>
        <v>66.400000000000006</v>
      </c>
      <c r="EE17" s="102">
        <f t="shared" ref="EE17:EH17" si="17">IF(EE7="-",NA(),EE7)</f>
        <v>64.7</v>
      </c>
      <c r="EF17" s="102">
        <f t="shared" si="17"/>
        <v>61.8</v>
      </c>
      <c r="EG17" s="102">
        <f t="shared" si="17"/>
        <v>62.5</v>
      </c>
      <c r="EH17" s="102">
        <f t="shared" si="17"/>
        <v>61.1</v>
      </c>
      <c r="EI17" s="97"/>
      <c r="EJ17" s="97"/>
      <c r="EK17" s="97"/>
      <c r="EL17" s="97"/>
      <c r="EM17" s="101" t="s">
        <v>153</v>
      </c>
      <c r="EN17" s="102" t="e">
        <f>IF(EN7="-",NA(),EN7)</f>
        <v>#N/A</v>
      </c>
      <c r="EO17" s="102">
        <f t="shared" ref="EO17:ER17" si="18">IF(EO7="-",NA(),EO7)</f>
        <v>0</v>
      </c>
      <c r="EP17" s="102">
        <f t="shared" si="18"/>
        <v>5.9</v>
      </c>
      <c r="EQ17" s="102">
        <f t="shared" si="18"/>
        <v>8.1</v>
      </c>
      <c r="ER17" s="102">
        <f t="shared" si="18"/>
        <v>7.7</v>
      </c>
      <c r="ES17" s="97"/>
      <c r="ET17" s="97"/>
      <c r="EU17" s="97"/>
      <c r="EV17" s="97"/>
      <c r="EW17" s="97"/>
      <c r="EX17" s="101" t="s">
        <v>153</v>
      </c>
      <c r="EY17" s="102">
        <f>IF(EY7="-",NA(),EY7)</f>
        <v>45.6</v>
      </c>
      <c r="EZ17" s="102">
        <f t="shared" ref="EZ17:FC17" si="19">IF(EZ7="-",NA(),EZ7)</f>
        <v>48.5</v>
      </c>
      <c r="FA17" s="102">
        <f t="shared" si="19"/>
        <v>39.299999999999997</v>
      </c>
      <c r="FB17" s="102">
        <f t="shared" si="19"/>
        <v>43.9</v>
      </c>
      <c r="FC17" s="102">
        <f t="shared" si="19"/>
        <v>49.2</v>
      </c>
      <c r="FD17" s="97"/>
      <c r="FE17" s="97"/>
      <c r="FF17" s="97"/>
      <c r="FG17" s="97"/>
      <c r="FH17" s="101" t="s">
        <v>153</v>
      </c>
      <c r="FI17" s="102">
        <f>IF(FI7="-",NA(),FI7)</f>
        <v>24</v>
      </c>
      <c r="FJ17" s="102">
        <f t="shared" ref="FJ17:FM17" si="20">IF(FJ7="-",NA(),FJ7)</f>
        <v>16.100000000000001</v>
      </c>
      <c r="FK17" s="102">
        <f t="shared" si="20"/>
        <v>7.9</v>
      </c>
      <c r="FL17" s="102">
        <f t="shared" si="20"/>
        <v>39.1</v>
      </c>
      <c r="FM17" s="102">
        <f t="shared" si="20"/>
        <v>16.8</v>
      </c>
      <c r="FN17" s="97"/>
      <c r="FO17" s="97"/>
      <c r="FP17" s="97"/>
      <c r="FQ17" s="97"/>
      <c r="FR17" s="101" t="s">
        <v>153</v>
      </c>
      <c r="FS17" s="102">
        <f>IF(FS7="-",NA(),FS7)</f>
        <v>0</v>
      </c>
      <c r="FT17" s="102">
        <f t="shared" ref="FT17:FW17" si="21">IF(FT7="-",NA(),FT7)</f>
        <v>0</v>
      </c>
      <c r="FU17" s="102">
        <f t="shared" si="21"/>
        <v>0</v>
      </c>
      <c r="FV17" s="102">
        <f t="shared" si="21"/>
        <v>0</v>
      </c>
      <c r="FW17" s="102">
        <f t="shared" si="21"/>
        <v>0</v>
      </c>
      <c r="FX17" s="97"/>
      <c r="FY17" s="97"/>
      <c r="FZ17" s="97"/>
      <c r="GA17" s="97"/>
      <c r="GB17" s="101" t="s">
        <v>153</v>
      </c>
      <c r="GC17" s="102">
        <f>IF(GC7="-",NA(),GC7)</f>
        <v>66.400000000000006</v>
      </c>
      <c r="GD17" s="102">
        <f t="shared" ref="GD17:GG17" si="22">IF(GD7="-",NA(),GD7)</f>
        <v>64.7</v>
      </c>
      <c r="GE17" s="102">
        <f t="shared" si="22"/>
        <v>64.7</v>
      </c>
      <c r="GF17" s="102">
        <f t="shared" si="22"/>
        <v>64.900000000000006</v>
      </c>
      <c r="GG17" s="102">
        <f t="shared" si="22"/>
        <v>63</v>
      </c>
      <c r="GH17" s="97"/>
      <c r="GI17" s="97"/>
      <c r="GJ17" s="97"/>
      <c r="GK17" s="97"/>
      <c r="GL17" s="101" t="s">
        <v>153</v>
      </c>
      <c r="GM17" s="102" t="e">
        <f>IF(GM7="-",NA(),GM7)</f>
        <v>#N/A</v>
      </c>
      <c r="GN17" s="102">
        <f t="shared" ref="GN17:GQ17" si="23">IF(GN7="-",NA(),GN7)</f>
        <v>0</v>
      </c>
      <c r="GO17" s="102">
        <f t="shared" si="23"/>
        <v>0</v>
      </c>
      <c r="GP17" s="102">
        <f t="shared" si="23"/>
        <v>0</v>
      </c>
      <c r="GQ17" s="102">
        <f t="shared" si="23"/>
        <v>0</v>
      </c>
      <c r="GR17" s="97"/>
      <c r="GS17" s="97"/>
      <c r="GT17" s="97"/>
      <c r="GU17" s="97"/>
      <c r="GV17" s="97"/>
      <c r="GW17" s="101" t="s">
        <v>153</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153</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153</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153</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153</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153</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153</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153</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153</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153</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153</v>
      </c>
      <c r="KV17" s="102" t="e">
        <f>IF(KV7="-",NA(),KV7)</f>
        <v>#N/A</v>
      </c>
      <c r="KW17" s="102" t="e">
        <f t="shared" ref="KW17:KZ17" si="34">IF(KW7="-",NA(),KW7)</f>
        <v>#N/A</v>
      </c>
      <c r="KX17" s="102">
        <f t="shared" si="34"/>
        <v>10.6</v>
      </c>
      <c r="KY17" s="102">
        <f t="shared" si="34"/>
        <v>16.3</v>
      </c>
      <c r="KZ17" s="102">
        <f t="shared" si="34"/>
        <v>15.8</v>
      </c>
      <c r="LA17" s="97"/>
      <c r="LB17" s="97"/>
      <c r="LC17" s="97"/>
      <c r="LD17" s="97"/>
      <c r="LE17" s="101" t="s">
        <v>153</v>
      </c>
      <c r="LF17" s="102" t="e">
        <f>IF(LF7="-",NA(),LF7)</f>
        <v>#N/A</v>
      </c>
      <c r="LG17" s="102" t="e">
        <f t="shared" ref="LG17:LJ17" si="35">IF(LG7="-",NA(),LG7)</f>
        <v>#N/A</v>
      </c>
      <c r="LH17" s="102">
        <f t="shared" si="35"/>
        <v>16.100000000000001</v>
      </c>
      <c r="LI17" s="102">
        <f t="shared" si="35"/>
        <v>13</v>
      </c>
      <c r="LJ17" s="102">
        <f t="shared" si="35"/>
        <v>11.5</v>
      </c>
      <c r="LK17" s="97"/>
      <c r="LL17" s="97"/>
      <c r="LM17" s="97"/>
      <c r="LN17" s="97"/>
      <c r="LO17" s="101" t="s">
        <v>153</v>
      </c>
      <c r="LP17" s="102" t="e">
        <f>IF(LP7="-",NA(),LP7)</f>
        <v>#N/A</v>
      </c>
      <c r="LQ17" s="102" t="e">
        <f t="shared" ref="LQ17:LT17" si="36">IF(LQ7="-",NA(),LQ7)</f>
        <v>#N/A</v>
      </c>
      <c r="LR17" s="102">
        <f t="shared" si="36"/>
        <v>0</v>
      </c>
      <c r="LS17" s="102">
        <f t="shared" si="36"/>
        <v>0</v>
      </c>
      <c r="LT17" s="102">
        <f t="shared" si="36"/>
        <v>0</v>
      </c>
      <c r="LU17" s="97"/>
      <c r="LV17" s="97"/>
      <c r="LW17" s="97"/>
      <c r="LX17" s="97"/>
      <c r="LY17" s="101" t="s">
        <v>153</v>
      </c>
      <c r="LZ17" s="102" t="e">
        <f>IF(LZ7="-",NA(),LZ7)</f>
        <v>#N/A</v>
      </c>
      <c r="MA17" s="102" t="e">
        <f t="shared" ref="MA17:MD17" si="37">IF(MA7="-",NA(),MA7)</f>
        <v>#N/A</v>
      </c>
      <c r="MB17" s="102">
        <f t="shared" si="37"/>
        <v>4</v>
      </c>
      <c r="MC17" s="102">
        <f t="shared" si="37"/>
        <v>10</v>
      </c>
      <c r="MD17" s="102">
        <f t="shared" si="37"/>
        <v>16.7</v>
      </c>
      <c r="ME17" s="97"/>
      <c r="MF17" s="97"/>
      <c r="MG17" s="97"/>
      <c r="MH17" s="97"/>
      <c r="MI17" s="101" t="s">
        <v>153</v>
      </c>
      <c r="MJ17" s="102" t="e">
        <f>IF(MJ7="-",NA(),MJ7)</f>
        <v>#N/A</v>
      </c>
      <c r="MK17" s="102" t="e">
        <f t="shared" ref="MK17:MN17" si="38">IF(MK7="-",NA(),MK7)</f>
        <v>#N/A</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154</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155</v>
      </c>
      <c r="AX18" s="102">
        <f>IF(BC7="-",NA(),BC7)</f>
        <v>108.4</v>
      </c>
      <c r="AY18" s="102">
        <f t="shared" ref="AY18:BB18" si="39">IF(BD7="-",NA(),BD7)</f>
        <v>110.1</v>
      </c>
      <c r="AZ18" s="102">
        <f t="shared" si="39"/>
        <v>119.7</v>
      </c>
      <c r="BA18" s="102">
        <f t="shared" si="39"/>
        <v>125.7</v>
      </c>
      <c r="BB18" s="102">
        <f t="shared" si="39"/>
        <v>129.69999999999999</v>
      </c>
      <c r="BC18" s="97"/>
      <c r="BD18" s="97"/>
      <c r="BE18" s="97"/>
      <c r="BF18" s="97"/>
      <c r="BG18" s="97"/>
      <c r="BH18" s="101" t="s">
        <v>155</v>
      </c>
      <c r="BI18" s="102">
        <f>IF(BN7="-",NA(),BN7)</f>
        <v>112.4</v>
      </c>
      <c r="BJ18" s="102">
        <f t="shared" ref="BJ18:BM18" si="40">IF(BO7="-",NA(),BO7)</f>
        <v>112.7</v>
      </c>
      <c r="BK18" s="102">
        <f t="shared" si="40"/>
        <v>121.8</v>
      </c>
      <c r="BL18" s="102">
        <f t="shared" si="40"/>
        <v>124.8</v>
      </c>
      <c r="BM18" s="102">
        <f t="shared" si="40"/>
        <v>130.4</v>
      </c>
      <c r="BN18" s="97"/>
      <c r="BO18" s="97"/>
      <c r="BP18" s="97"/>
      <c r="BQ18" s="97"/>
      <c r="BR18" s="97"/>
      <c r="BS18" s="101" t="s">
        <v>155</v>
      </c>
      <c r="BT18" s="102">
        <f>IF(BY7="-",NA(),BY7)</f>
        <v>1465.9</v>
      </c>
      <c r="BU18" s="102">
        <f t="shared" ref="BU18:BX18" si="41">IF(BZ7="-",NA(),BZ7)</f>
        <v>1317.9</v>
      </c>
      <c r="BV18" s="102">
        <f t="shared" si="41"/>
        <v>992.4</v>
      </c>
      <c r="BW18" s="102">
        <f t="shared" si="41"/>
        <v>632.6</v>
      </c>
      <c r="BX18" s="102">
        <f t="shared" si="41"/>
        <v>712.7</v>
      </c>
      <c r="BY18" s="97"/>
      <c r="BZ18" s="97"/>
      <c r="CA18" s="97"/>
      <c r="CB18" s="97"/>
      <c r="CC18" s="97"/>
      <c r="CD18" s="101" t="s">
        <v>155</v>
      </c>
      <c r="CE18" s="102">
        <f>IF(CJ7="-",NA(),CJ7)</f>
        <v>7540.4</v>
      </c>
      <c r="CF18" s="102">
        <f t="shared" ref="CF18:CI18" si="42">IF(CK7="-",NA(),CK7)</f>
        <v>7970</v>
      </c>
      <c r="CG18" s="102">
        <f t="shared" si="42"/>
        <v>7914.4</v>
      </c>
      <c r="CH18" s="102">
        <f t="shared" si="42"/>
        <v>7493.6</v>
      </c>
      <c r="CI18" s="102">
        <f t="shared" si="42"/>
        <v>8013.5</v>
      </c>
      <c r="CJ18" s="97"/>
      <c r="CK18" s="97"/>
      <c r="CL18" s="97"/>
      <c r="CM18" s="97"/>
      <c r="CN18" s="101" t="s">
        <v>155</v>
      </c>
      <c r="CO18" s="103">
        <f>IF(CT7="-",NA(),CT7)</f>
        <v>1059040</v>
      </c>
      <c r="CP18" s="103">
        <f t="shared" ref="CP18:CS18" si="43">IF(CU7="-",NA(),CU7)</f>
        <v>1043769</v>
      </c>
      <c r="CQ18" s="103">
        <f t="shared" si="43"/>
        <v>1160012</v>
      </c>
      <c r="CR18" s="103">
        <f t="shared" si="43"/>
        <v>1146099</v>
      </c>
      <c r="CS18" s="103">
        <f t="shared" si="43"/>
        <v>1494682</v>
      </c>
      <c r="CT18" s="97"/>
      <c r="CU18" s="97"/>
      <c r="CV18" s="97"/>
      <c r="CW18" s="97"/>
      <c r="CX18" s="97"/>
      <c r="CY18" s="101" t="s">
        <v>155</v>
      </c>
      <c r="CZ18" s="102">
        <f>IF(DE7="-",NA(),DE7)</f>
        <v>40.200000000000003</v>
      </c>
      <c r="DA18" s="102">
        <f t="shared" ref="DA18:DD18" si="44">IF(DF7="-",NA(),DF7)</f>
        <v>37.299999999999997</v>
      </c>
      <c r="DB18" s="102">
        <f t="shared" si="44"/>
        <v>36.299999999999997</v>
      </c>
      <c r="DC18" s="102">
        <f t="shared" si="44"/>
        <v>38.4</v>
      </c>
      <c r="DD18" s="102">
        <f t="shared" si="44"/>
        <v>37.700000000000003</v>
      </c>
      <c r="DE18" s="97"/>
      <c r="DF18" s="97"/>
      <c r="DG18" s="97"/>
      <c r="DH18" s="97"/>
      <c r="DI18" s="101" t="s">
        <v>155</v>
      </c>
      <c r="DJ18" s="102">
        <f>IF(DO7="-",NA(),DO7)</f>
        <v>22.5</v>
      </c>
      <c r="DK18" s="102">
        <f t="shared" ref="DK18:DN18" si="45">IF(DP7="-",NA(),DP7)</f>
        <v>22.3</v>
      </c>
      <c r="DL18" s="102">
        <f t="shared" si="45"/>
        <v>22.1</v>
      </c>
      <c r="DM18" s="102">
        <f t="shared" si="45"/>
        <v>21.1</v>
      </c>
      <c r="DN18" s="102">
        <f t="shared" si="45"/>
        <v>20</v>
      </c>
      <c r="DO18" s="97"/>
      <c r="DP18" s="97"/>
      <c r="DQ18" s="97"/>
      <c r="DR18" s="97"/>
      <c r="DS18" s="101" t="s">
        <v>155</v>
      </c>
      <c r="DT18" s="102">
        <f>IF(DY7="-",NA(),DY7)</f>
        <v>160.30000000000001</v>
      </c>
      <c r="DU18" s="102">
        <f t="shared" ref="DU18:DX18" si="46">IF(DZ7="-",NA(),DZ7)</f>
        <v>146.19999999999999</v>
      </c>
      <c r="DV18" s="102">
        <f t="shared" si="46"/>
        <v>130.5</v>
      </c>
      <c r="DW18" s="102">
        <f t="shared" si="46"/>
        <v>129.19999999999999</v>
      </c>
      <c r="DX18" s="102">
        <f t="shared" si="46"/>
        <v>110.2</v>
      </c>
      <c r="DY18" s="97"/>
      <c r="DZ18" s="97"/>
      <c r="EA18" s="97"/>
      <c r="EB18" s="97"/>
      <c r="EC18" s="101" t="s">
        <v>155</v>
      </c>
      <c r="ED18" s="102">
        <f>IF(EI7="-",NA(),EI7)</f>
        <v>56.2</v>
      </c>
      <c r="EE18" s="102">
        <f t="shared" ref="EE18:EH18" si="47">IF(EJ7="-",NA(),EJ7)</f>
        <v>57</v>
      </c>
      <c r="EF18" s="102">
        <f t="shared" si="47"/>
        <v>57.7</v>
      </c>
      <c r="EG18" s="102">
        <f t="shared" si="47"/>
        <v>59.8</v>
      </c>
      <c r="EH18" s="102">
        <f t="shared" si="47"/>
        <v>59.6</v>
      </c>
      <c r="EI18" s="97"/>
      <c r="EJ18" s="97"/>
      <c r="EK18" s="97"/>
      <c r="EL18" s="97"/>
      <c r="EM18" s="101" t="s">
        <v>155</v>
      </c>
      <c r="EN18" s="102" t="e">
        <f>IF(ES7="-",NA(),ES7)</f>
        <v>#N/A</v>
      </c>
      <c r="EO18" s="102">
        <f t="shared" ref="EO18:ER18" si="48">IF(ET7="-",NA(),ET7)</f>
        <v>2.8</v>
      </c>
      <c r="EP18" s="102">
        <f t="shared" si="48"/>
        <v>15.4</v>
      </c>
      <c r="EQ18" s="102">
        <f t="shared" si="48"/>
        <v>16.2</v>
      </c>
      <c r="ER18" s="102">
        <f t="shared" si="48"/>
        <v>17.8</v>
      </c>
      <c r="ES18" s="97"/>
      <c r="ET18" s="97"/>
      <c r="EU18" s="97"/>
      <c r="EV18" s="97"/>
      <c r="EW18" s="97"/>
      <c r="EX18" s="101" t="s">
        <v>155</v>
      </c>
      <c r="EY18" s="102">
        <f>IF(OR(NOT($EY$8),FD7="-"),NA(),FD7)</f>
        <v>40.4</v>
      </c>
      <c r="EZ18" s="102">
        <f>IF(OR(NOT($EY$8),FE7="-"),NA(),FE7)</f>
        <v>37.5</v>
      </c>
      <c r="FA18" s="102">
        <f>IF(OR(NOT($EY$8),FF7="-"),NA(),FF7)</f>
        <v>37</v>
      </c>
      <c r="FB18" s="102">
        <f>IF(OR(NOT($EY$8),FG7="-"),NA(),FG7)</f>
        <v>39.5</v>
      </c>
      <c r="FC18" s="102">
        <f>IF(OR(NOT($EY$8),FH7="-"),NA(),FH7)</f>
        <v>39.1</v>
      </c>
      <c r="FD18" s="97"/>
      <c r="FE18" s="97"/>
      <c r="FF18" s="97"/>
      <c r="FG18" s="97"/>
      <c r="FH18" s="101" t="s">
        <v>155</v>
      </c>
      <c r="FI18" s="102">
        <f>IF(OR(NOT($FI$8),FN7="-"),NA(),FN7)</f>
        <v>23.5</v>
      </c>
      <c r="FJ18" s="102">
        <f>IF(OR(NOT($FI$8),FO7="-"),NA(),FO7)</f>
        <v>23.1</v>
      </c>
      <c r="FK18" s="102">
        <f>IF(OR(NOT($FI$8),FP7="-"),NA(),FP7)</f>
        <v>22.6</v>
      </c>
      <c r="FL18" s="102">
        <f>IF(OR(NOT($FI$8),FQ7="-"),NA(),FQ7)</f>
        <v>22</v>
      </c>
      <c r="FM18" s="102">
        <f>IF(OR(NOT($FI$8),FR7="-"),NA(),FR7)</f>
        <v>21.4</v>
      </c>
      <c r="FN18" s="97"/>
      <c r="FO18" s="97"/>
      <c r="FP18" s="97"/>
      <c r="FQ18" s="97"/>
      <c r="FR18" s="101" t="s">
        <v>155</v>
      </c>
      <c r="FS18" s="102">
        <f>IF(OR(NOT($FS$8),FX7="-"),NA(),FX7)</f>
        <v>160.4</v>
      </c>
      <c r="FT18" s="102">
        <f>IF(OR(NOT($FS$8),FY7="-"),NA(),FY7)</f>
        <v>146</v>
      </c>
      <c r="FU18" s="102">
        <f>IF(OR(NOT($FS$8),FZ7="-"),NA(),FZ7)</f>
        <v>121.2</v>
      </c>
      <c r="FV18" s="102">
        <f>IF(OR(NOT($FS$8),GA7="-"),NA(),GA7)</f>
        <v>106.1</v>
      </c>
      <c r="FW18" s="102">
        <f>IF(OR(NOT($FS$8),GB7="-"),NA(),GB7)</f>
        <v>89.6</v>
      </c>
      <c r="FX18" s="97"/>
      <c r="FY18" s="97"/>
      <c r="FZ18" s="97"/>
      <c r="GA18" s="97"/>
      <c r="GB18" s="101" t="s">
        <v>155</v>
      </c>
      <c r="GC18" s="102">
        <f>IF(OR(NOT($GC$8),GH7="-"),NA(),GH7)</f>
        <v>56.7</v>
      </c>
      <c r="GD18" s="102">
        <f>IF(OR(NOT($GC$8),GI7="-"),NA(),GI7)</f>
        <v>57.6</v>
      </c>
      <c r="GE18" s="102">
        <f>IF(OR(NOT($GC$8),GJ7="-"),NA(),GJ7)</f>
        <v>58.6</v>
      </c>
      <c r="GF18" s="102">
        <f>IF(OR(NOT($GC$8),GK7="-"),NA(),GK7)</f>
        <v>61.3</v>
      </c>
      <c r="GG18" s="102">
        <f>IF(OR(NOT($GC$8),GL7="-"),NA(),GL7)</f>
        <v>61.7</v>
      </c>
      <c r="GH18" s="97"/>
      <c r="GI18" s="97"/>
      <c r="GJ18" s="97"/>
      <c r="GK18" s="97"/>
      <c r="GL18" s="101" t="s">
        <v>155</v>
      </c>
      <c r="GM18" s="102" t="e">
        <f>IF(OR(NOT($GM$8),GR7="-"),NA(),GR7)</f>
        <v>#N/A</v>
      </c>
      <c r="GN18" s="102">
        <f>IF(OR(NOT($GM$8),GS7="-"),NA(),GS7)</f>
        <v>1.8</v>
      </c>
      <c r="GO18" s="102">
        <f>IF(OR(NOT($GM$8),GT7="-"),NA(),GT7)</f>
        <v>12.3</v>
      </c>
      <c r="GP18" s="102">
        <f>IF(OR(NOT($GM$8),GU7="-"),NA(),GU7)</f>
        <v>11.9</v>
      </c>
      <c r="GQ18" s="102">
        <f>IF(OR(NOT($GM$8),GV7="-"),NA(),GV7)</f>
        <v>13.3</v>
      </c>
      <c r="GR18" s="97"/>
      <c r="GS18" s="97"/>
      <c r="GT18" s="97"/>
      <c r="GU18" s="97"/>
      <c r="GV18" s="97"/>
      <c r="GW18" s="101" t="s">
        <v>155</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155</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155</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155</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155</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155</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155</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155</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155</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155</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155</v>
      </c>
      <c r="KV18" s="102">
        <f>IF(OR(NOT($KV$8),LA7="-"),NA(),LA7)</f>
        <v>3.4</v>
      </c>
      <c r="KW18" s="102">
        <f>IF(OR(NOT($KV$8),LB7="-"),NA(),LB7)</f>
        <v>12.1</v>
      </c>
      <c r="KX18" s="102">
        <f>IF(OR(NOT($KV$8),LC7="-"),NA(),LC7)</f>
        <v>7.1</v>
      </c>
      <c r="KY18" s="102">
        <f>IF(OR(NOT($KV$8),LD7="-"),NA(),LD7)</f>
        <v>8.9</v>
      </c>
      <c r="KZ18" s="102">
        <f>IF(OR(NOT($KV$8),LE7="-"),NA(),LE7)</f>
        <v>11.8</v>
      </c>
      <c r="LA18" s="97"/>
      <c r="LB18" s="97"/>
      <c r="LC18" s="97"/>
      <c r="LD18" s="97"/>
      <c r="LE18" s="101" t="s">
        <v>155</v>
      </c>
      <c r="LF18" s="102">
        <f>IF(OR(NOT($LF$8),LK7="-"),NA(),LK7)</f>
        <v>0</v>
      </c>
      <c r="LG18" s="102">
        <f>IF(OR(NOT($LF$8),LL7="-"),NA(),LL7)</f>
        <v>1.4</v>
      </c>
      <c r="LH18" s="102">
        <f>IF(OR(NOT($LF$8),LM7="-"),NA(),LM7)</f>
        <v>8.6</v>
      </c>
      <c r="LI18" s="102">
        <f>IF(OR(NOT($LF$8),LN7="-"),NA(),LN7)</f>
        <v>2</v>
      </c>
      <c r="LJ18" s="102">
        <f>IF(OR(NOT($LF$8),LO7="-"),NA(),LO7)</f>
        <v>1.4</v>
      </c>
      <c r="LK18" s="97"/>
      <c r="LL18" s="97"/>
      <c r="LM18" s="97"/>
      <c r="LN18" s="97"/>
      <c r="LO18" s="101" t="s">
        <v>155</v>
      </c>
      <c r="LP18" s="102">
        <f>IF(OR(NOT($LP$8),LU7="-"),NA(),LU7)</f>
        <v>0</v>
      </c>
      <c r="LQ18" s="102">
        <f>IF(OR(NOT($LP$8),LV7="-"),NA(),LV7)</f>
        <v>298.60000000000002</v>
      </c>
      <c r="LR18" s="102">
        <f>IF(OR(NOT($LP$8),LW7="-"),NA(),LW7)</f>
        <v>1092.0999999999999</v>
      </c>
      <c r="LS18" s="102">
        <f>IF(OR(NOT($LP$8),LX7="-"),NA(),LX7)</f>
        <v>1128.5999999999999</v>
      </c>
      <c r="LT18" s="102">
        <f>IF(OR(NOT($LP$8),LY7="-"),NA(),LY7)</f>
        <v>596.79999999999995</v>
      </c>
      <c r="LU18" s="97"/>
      <c r="LV18" s="97"/>
      <c r="LW18" s="97"/>
      <c r="LX18" s="97"/>
      <c r="LY18" s="101" t="s">
        <v>155</v>
      </c>
      <c r="LZ18" s="102">
        <f>IF(OR(NOT($LZ$8),ME7="-"),NA(),ME7)</f>
        <v>0</v>
      </c>
      <c r="MA18" s="102">
        <f>IF(OR(NOT($LZ$8),MF7="-"),NA(),MF7)</f>
        <v>1.7</v>
      </c>
      <c r="MB18" s="102">
        <f>IF(OR(NOT($LZ$8),MG7="-"),NA(),MG7)</f>
        <v>2.9</v>
      </c>
      <c r="MC18" s="102">
        <f>IF(OR(NOT($LZ$8),MH7="-"),NA(),MH7)</f>
        <v>3.4</v>
      </c>
      <c r="MD18" s="102">
        <f>IF(OR(NOT($LZ$8),MI7="-"),NA(),MI7)</f>
        <v>5.6</v>
      </c>
      <c r="ME18" s="97"/>
      <c r="MF18" s="97"/>
      <c r="MG18" s="97"/>
      <c r="MH18" s="97"/>
      <c r="MI18" s="101" t="s">
        <v>155</v>
      </c>
      <c r="MJ18" s="102" t="e">
        <f>IF(OR(NOT($MJ$8),MO7="-"),NA(),MO7)</f>
        <v>#N/A</v>
      </c>
      <c r="MK18" s="102">
        <f>IF(OR(NOT($MJ$8),MP7="-"),NA(),MP7)</f>
        <v>77.7</v>
      </c>
      <c r="ML18" s="102">
        <f>IF(OR(NOT($MJ$8),MQ7="-"),NA(),MQ7)</f>
        <v>100</v>
      </c>
      <c r="MM18" s="102">
        <f>IF(OR(NOT($MJ$8),MR7="-"),NA(),MR7)</f>
        <v>100</v>
      </c>
      <c r="MN18" s="102">
        <f>IF(OR(NOT($MJ$8),MS7="-"),NA(),MS7)</f>
        <v>100</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156</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143</v>
      </c>
      <c r="AX19" s="102">
        <f>$BH$7</f>
        <v>100</v>
      </c>
      <c r="AY19" s="102">
        <f t="shared" ref="AY19:BB19" si="49">$BH$7</f>
        <v>100</v>
      </c>
      <c r="AZ19" s="102">
        <f t="shared" si="49"/>
        <v>100</v>
      </c>
      <c r="BA19" s="102">
        <f t="shared" si="49"/>
        <v>100</v>
      </c>
      <c r="BB19" s="102">
        <f t="shared" si="49"/>
        <v>100</v>
      </c>
      <c r="BC19" s="97"/>
      <c r="BD19" s="97"/>
      <c r="BE19" s="97"/>
      <c r="BF19" s="97"/>
      <c r="BG19" s="97"/>
      <c r="BH19" s="104" t="s">
        <v>143</v>
      </c>
      <c r="BI19" s="102">
        <f>$BS$7</f>
        <v>100</v>
      </c>
      <c r="BJ19" s="102">
        <f>$BS$7</f>
        <v>100</v>
      </c>
      <c r="BK19" s="102">
        <f>$BS$7</f>
        <v>100</v>
      </c>
      <c r="BL19" s="102">
        <f>$BS$7</f>
        <v>100</v>
      </c>
      <c r="BM19" s="102">
        <f>$BS$7</f>
        <v>100</v>
      </c>
      <c r="BN19" s="97"/>
      <c r="BO19" s="97"/>
      <c r="BP19" s="97"/>
      <c r="BQ19" s="97"/>
      <c r="BR19" s="97"/>
      <c r="BS19" s="104" t="s">
        <v>143</v>
      </c>
      <c r="BT19" s="102">
        <f>$CD$7</f>
        <v>100</v>
      </c>
      <c r="BU19" s="102">
        <f>$CD$7</f>
        <v>100</v>
      </c>
      <c r="BV19" s="102">
        <f>$CD$7</f>
        <v>100</v>
      </c>
      <c r="BW19" s="102">
        <f>$CD$7</f>
        <v>100</v>
      </c>
      <c r="BX19" s="102">
        <f>$CD$7</f>
        <v>100</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157</v>
      </c>
      <c r="C20" s="192"/>
      <c r="D20" s="97"/>
    </row>
    <row r="21" spans="1:373">
      <c r="A21" s="94">
        <f t="shared" si="7"/>
        <v>7</v>
      </c>
      <c r="B21" s="192" t="s">
        <v>158</v>
      </c>
      <c r="C21" s="192"/>
      <c r="D21" s="97"/>
    </row>
    <row r="22" spans="1:373">
      <c r="A22" s="94">
        <f t="shared" si="7"/>
        <v>8</v>
      </c>
      <c r="B22" s="192" t="s">
        <v>159</v>
      </c>
      <c r="C22" s="192"/>
      <c r="D22" s="97"/>
      <c r="E22" s="193" t="s">
        <v>160</v>
      </c>
      <c r="F22" s="194"/>
      <c r="G22" s="194"/>
      <c r="H22" s="194"/>
      <c r="I22" s="195"/>
    </row>
    <row r="23" spans="1:373">
      <c r="A23" s="94">
        <f t="shared" si="7"/>
        <v>9</v>
      </c>
      <c r="B23" s="192" t="s">
        <v>161</v>
      </c>
      <c r="C23" s="192"/>
      <c r="D23" s="97"/>
      <c r="E23" s="196"/>
      <c r="F23" s="197"/>
      <c r="G23" s="197"/>
      <c r="H23" s="197"/>
      <c r="I23" s="198"/>
    </row>
    <row r="24" spans="1:373">
      <c r="A24" s="94">
        <f t="shared" si="7"/>
        <v>10</v>
      </c>
      <c r="B24" s="192" t="s">
        <v>162</v>
      </c>
      <c r="C24" s="192"/>
      <c r="D24" s="97"/>
      <c r="E24" s="196"/>
      <c r="F24" s="197"/>
      <c r="G24" s="197"/>
      <c r="H24" s="197"/>
      <c r="I24" s="198"/>
    </row>
    <row r="25" spans="1:373">
      <c r="A25" s="94">
        <f t="shared" si="7"/>
        <v>11</v>
      </c>
      <c r="B25" s="192" t="s">
        <v>163</v>
      </c>
      <c r="C25" s="192"/>
      <c r="D25" s="97"/>
      <c r="E25" s="196"/>
      <c r="F25" s="197"/>
      <c r="G25" s="197"/>
      <c r="H25" s="197"/>
      <c r="I25" s="198"/>
    </row>
    <row r="26" spans="1:373">
      <c r="A26" s="94">
        <f t="shared" si="7"/>
        <v>12</v>
      </c>
      <c r="B26" s="192" t="s">
        <v>164</v>
      </c>
      <c r="C26" s="192"/>
      <c r="D26" s="97"/>
      <c r="E26" s="196"/>
      <c r="F26" s="197"/>
      <c r="G26" s="197"/>
      <c r="H26" s="197"/>
      <c r="I26" s="198"/>
    </row>
    <row r="27" spans="1:373">
      <c r="A27" s="94">
        <f t="shared" si="7"/>
        <v>13</v>
      </c>
      <c r="B27" s="192" t="s">
        <v>165</v>
      </c>
      <c r="C27" s="192"/>
      <c r="D27" s="97"/>
      <c r="E27" s="196"/>
      <c r="F27" s="197"/>
      <c r="G27" s="197"/>
      <c r="H27" s="197"/>
      <c r="I27" s="198"/>
    </row>
    <row r="28" spans="1:373">
      <c r="A28" s="94">
        <f t="shared" si="7"/>
        <v>14</v>
      </c>
      <c r="B28" s="192" t="s">
        <v>166</v>
      </c>
      <c r="C28" s="192"/>
      <c r="D28" s="97"/>
      <c r="E28" s="196"/>
      <c r="F28" s="197"/>
      <c r="G28" s="197"/>
      <c r="H28" s="197"/>
      <c r="I28" s="198"/>
    </row>
    <row r="29" spans="1:373">
      <c r="A29" s="94">
        <f t="shared" si="7"/>
        <v>15</v>
      </c>
      <c r="B29" s="192" t="s">
        <v>167</v>
      </c>
      <c r="C29" s="192"/>
      <c r="D29" s="97"/>
      <c r="E29" s="196"/>
      <c r="F29" s="197"/>
      <c r="G29" s="197"/>
      <c r="H29" s="197"/>
      <c r="I29" s="198"/>
    </row>
    <row r="30" spans="1:373">
      <c r="A30" s="94">
        <f t="shared" si="7"/>
        <v>16</v>
      </c>
      <c r="B30" s="192" t="s">
        <v>168</v>
      </c>
      <c r="C30" s="192"/>
      <c r="D30" s="97"/>
      <c r="E30" s="196"/>
      <c r="F30" s="197"/>
      <c r="G30" s="197"/>
      <c r="H30" s="197"/>
      <c r="I30" s="198"/>
    </row>
    <row r="31" spans="1:373">
      <c r="A31" s="94">
        <f t="shared" si="7"/>
        <v>17</v>
      </c>
      <c r="B31" s="192" t="s">
        <v>169</v>
      </c>
      <c r="C31" s="192"/>
      <c r="D31" s="97"/>
      <c r="E31" s="196"/>
      <c r="F31" s="197"/>
      <c r="G31" s="197"/>
      <c r="H31" s="197"/>
      <c r="I31" s="198"/>
    </row>
    <row r="32" spans="1:373">
      <c r="A32" s="94">
        <f t="shared" si="7"/>
        <v>18</v>
      </c>
      <c r="B32" s="192" t="s">
        <v>170</v>
      </c>
      <c r="C32" s="192"/>
      <c r="D32" s="97"/>
      <c r="E32" s="196"/>
      <c r="F32" s="197"/>
      <c r="G32" s="197"/>
      <c r="H32" s="197"/>
      <c r="I32" s="198"/>
    </row>
    <row r="33" spans="1:9">
      <c r="A33" s="94">
        <f t="shared" si="7"/>
        <v>19</v>
      </c>
      <c r="B33" s="192" t="s">
        <v>171</v>
      </c>
      <c r="C33" s="192"/>
      <c r="D33" s="97"/>
      <c r="E33" s="196"/>
      <c r="F33" s="197"/>
      <c r="G33" s="197"/>
      <c r="H33" s="197"/>
      <c r="I33" s="198"/>
    </row>
    <row r="34" spans="1:9">
      <c r="A34" s="94">
        <f t="shared" si="7"/>
        <v>20</v>
      </c>
      <c r="B34" s="192" t="s">
        <v>172</v>
      </c>
      <c r="C34" s="192"/>
      <c r="D34" s="97"/>
      <c r="E34" s="196"/>
      <c r="F34" s="197"/>
      <c r="G34" s="197"/>
      <c r="H34" s="197"/>
      <c r="I34" s="198"/>
    </row>
    <row r="35" spans="1:9" ht="25.5" customHeight="1">
      <c r="E35" s="199"/>
      <c r="F35" s="200"/>
      <c r="G35" s="200"/>
      <c r="H35" s="200"/>
      <c r="I35" s="201"/>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2017-08-18T00:43:51Z</cp:lastPrinted>
  <dcterms:created xsi:type="dcterms:W3CDTF">2017-06-20T03:24:16Z</dcterms:created>
  <dcterms:modified xsi:type="dcterms:W3CDTF">2017-08-18T00:56:25Z</dcterms:modified>
  <cp:category/>
</cp:coreProperties>
</file>