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pref.tokushima.jp\KenFileServer\105\004000\2017(H29)\Ｉ_地方債\04 平成29年度地方債担当（研修生下席）\②平成29年度後期（宮本）\01_地方公営企業\15 平成28年度決算「経営比較分析表」の分析等\04 市町村→県\05法非適下水\"/>
    </mc:Choice>
  </mc:AlternateContent>
  <workbookProtection workbookPassword="B319" lockStructure="1"/>
  <bookViews>
    <workbookView xWindow="240" yWindow="75" windowWidth="14940" windowHeight="786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P10" i="4"/>
  <c r="I10" i="4"/>
  <c r="AL8" i="4"/>
  <c r="P8" i="4"/>
  <c r="I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<sst xmlns="http://schemas.openxmlformats.org/spreadsheetml/2006/main" count="251" uniqueCount="125">
  <si>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</si>
  <si>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</si>
  <si>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</si>
  <si>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</si>
  <si>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</si>
  <si>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</si>
  <si>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</si>
  <si>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</si>
  <si>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</si>
  <si>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</si>
  <si>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</si>
  <si>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</si>
  <si>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</si>
  <si>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</si>
  <si>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</si>
  <si>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</si>
  <si>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</si>
  <si>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</si>
  <si>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</si>
  <si>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</si>
  <si>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</si>
  <si>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</si>
  <si>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</si>
  <si>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</si>
  <si>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</si>
  <si>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</si>
  <si>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</si>
  <si>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</si>
  <si>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</si>
  <si>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</si>
  <si>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</si>
  <si>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</si>
  <si>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</si>
  <si>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</si>
  <si>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</si>
  <si>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</si>
  <si>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</si>
  <si>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</si>
  <si>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</si>
  <si>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</si>
  <si>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</si>
  <si>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</si>
  <si>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</si>
  <si>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</si>
  <si>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</si>
  <si>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</si>
  <si>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</si>
  <si>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</si>
  <si>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</si>
  <si>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</si>
  <si>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</si>
  <si>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</si>
  <si>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</si>
  <si>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</si>
  <si>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</si>
  <si>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</si>
  <si>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</si>
  <si>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</si>
  <si>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</si>
  <si>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</si>
  <si>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</si>
  <si>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</si>
  <si>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</si>
  <si>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</si>
  <si>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</si>
  <si>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</si>
  <si>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</si>
  <si>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</si>
  <si>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</si>
  <si>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</si>
  <si>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</si>
  <si>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</si>
  <si>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</si>
  <si>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</si>
  <si>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</si>
  <si>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</si>
  <si>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</si>
  <si>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</si>
  <si>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</si>
  <si>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</si>
  <si>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</si>
  <si>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</si>
  <si>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</si>
  <si>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</si>
  <si>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</si>
  <si>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</si>
  <si>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</si>
  <si>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</si>
  <si>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</si>
  <si>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</si>
  <si>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</si>
  <si>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</si>
  <si>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</si>
  <si>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</si>
  <si>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</si>
  <si>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</si>
  <si>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</si>
  <si>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</si>
  <si>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</si>
  <si>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</si>
  <si>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</si>
  <si>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</si>
  <si>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</si>
  <si>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</si>
  <si>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</si>
  <si>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</si>
  <si>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</si>
  <si>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</si>
  <si>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</si>
  <si>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三好市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</si>
  <si>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</si>
  <si>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</si>
  <si>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</si>
  <si>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</si>
  <si>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</si>
  <si>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</si>
  <si>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</si>
  <si>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</si>
  <si>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</si>
  <si>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</si>
  <si>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</si>
  <si>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26年度、27年度は単年度の収支が100％を下回った。これは、起債償還額が増加したことが大きな要因だが、平成28年度も起債償還額は増加しているが、一般会計からの繰入金の増により100％を上回った。今後も起債償還額が増加するため、使用料金収入の確保と適正な一般会計からの繰入金とともに、引き続きＰＦＩ方式による事業推進を進め、日常的な経費削減の取り組みが必要である。
　また、債務残高が類似団体平均値を上回っているが、これは、浄化槽設置に伴い起債残高が増加するためであり、使用料に起債償還を上乗せすることは使用料が著しく高くなるため使用者負担が重くなる。公有財産としての浄化槽設置であるため、適正な一般会計からの繰入金を行っていく必要がある。</t>
    <rPh sb="1" eb="3">
      <t>ヘイセイ</t>
    </rPh>
    <rPh sb="5" eb="7">
      <t>ネンド</t>
    </rPh>
    <rPh sb="10" eb="12">
      <t>ネンド</t>
    </rPh>
    <rPh sb="17" eb="19">
      <t>シュウシ</t>
    </rPh>
    <rPh sb="25" eb="27">
      <t>シタマワ</t>
    </rPh>
    <rPh sb="34" eb="36">
      <t>キサイ</t>
    </rPh>
    <rPh sb="36" eb="38">
      <t>ショウカン</t>
    </rPh>
    <rPh sb="38" eb="39">
      <t>ガク</t>
    </rPh>
    <rPh sb="40" eb="42">
      <t>ゾウカ</t>
    </rPh>
    <rPh sb="47" eb="48">
      <t>オオ</t>
    </rPh>
    <rPh sb="50" eb="52">
      <t>ヨウイン</t>
    </rPh>
    <rPh sb="55" eb="57">
      <t>ヘイセイ</t>
    </rPh>
    <rPh sb="59" eb="61">
      <t>ネンド</t>
    </rPh>
    <rPh sb="62" eb="64">
      <t>キサイ</t>
    </rPh>
    <rPh sb="64" eb="66">
      <t>ショウカン</t>
    </rPh>
    <rPh sb="66" eb="67">
      <t>ガク</t>
    </rPh>
    <rPh sb="68" eb="70">
      <t>ゾウカ</t>
    </rPh>
    <rPh sb="76" eb="78">
      <t>イッパン</t>
    </rPh>
    <rPh sb="78" eb="80">
      <t>カイケイ</t>
    </rPh>
    <rPh sb="83" eb="85">
      <t>クリイレ</t>
    </rPh>
    <rPh sb="85" eb="86">
      <t>キン</t>
    </rPh>
    <rPh sb="87" eb="88">
      <t>ゾウ</t>
    </rPh>
    <rPh sb="96" eb="98">
      <t>ウワマワ</t>
    </rPh>
    <rPh sb="101" eb="103">
      <t>コンゴ</t>
    </rPh>
    <rPh sb="104" eb="106">
      <t>キサイ</t>
    </rPh>
    <rPh sb="106" eb="108">
      <t>ショウカン</t>
    </rPh>
    <rPh sb="108" eb="109">
      <t>ガク</t>
    </rPh>
    <rPh sb="110" eb="112">
      <t>ゾウカ</t>
    </rPh>
    <rPh sb="117" eb="119">
      <t>シヨウ</t>
    </rPh>
    <rPh sb="119" eb="121">
      <t>リョウキン</t>
    </rPh>
    <rPh sb="121" eb="123">
      <t>シュウニュウ</t>
    </rPh>
    <rPh sb="124" eb="126">
      <t>カクホ</t>
    </rPh>
    <rPh sb="127" eb="129">
      <t>テキセイ</t>
    </rPh>
    <rPh sb="130" eb="132">
      <t>イッパン</t>
    </rPh>
    <rPh sb="132" eb="134">
      <t>カイケイ</t>
    </rPh>
    <rPh sb="137" eb="139">
      <t>クリイレ</t>
    </rPh>
    <rPh sb="139" eb="140">
      <t>キン</t>
    </rPh>
    <rPh sb="145" eb="146">
      <t>ヒ</t>
    </rPh>
    <rPh sb="147" eb="148">
      <t>ツヅ</t>
    </rPh>
    <rPh sb="152" eb="154">
      <t>ホウシキ</t>
    </rPh>
    <rPh sb="157" eb="159">
      <t>ジギョウ</t>
    </rPh>
    <rPh sb="159" eb="161">
      <t>スイシン</t>
    </rPh>
    <rPh sb="162" eb="163">
      <t>スス</t>
    </rPh>
    <rPh sb="165" eb="168">
      <t>ニチジョウテキ</t>
    </rPh>
    <rPh sb="169" eb="171">
      <t>ケイヒ</t>
    </rPh>
    <rPh sb="171" eb="173">
      <t>サクゲン</t>
    </rPh>
    <rPh sb="174" eb="175">
      <t>ト</t>
    </rPh>
    <rPh sb="176" eb="177">
      <t>ク</t>
    </rPh>
    <rPh sb="179" eb="181">
      <t>ヒツヨウ</t>
    </rPh>
    <rPh sb="190" eb="192">
      <t>サイム</t>
    </rPh>
    <rPh sb="192" eb="194">
      <t>ザンダカ</t>
    </rPh>
    <rPh sb="195" eb="197">
      <t>ルイジ</t>
    </rPh>
    <rPh sb="197" eb="199">
      <t>ダンタイ</t>
    </rPh>
    <rPh sb="199" eb="202">
      <t>ヘイキンチ</t>
    </rPh>
    <rPh sb="203" eb="205">
      <t>ウワマワ</t>
    </rPh>
    <rPh sb="215" eb="218">
      <t>ジョウカソウ</t>
    </rPh>
    <rPh sb="218" eb="220">
      <t>セッチ</t>
    </rPh>
    <rPh sb="221" eb="222">
      <t>トモナ</t>
    </rPh>
    <rPh sb="223" eb="225">
      <t>キサイ</t>
    </rPh>
    <rPh sb="225" eb="227">
      <t>ザンダカ</t>
    </rPh>
    <rPh sb="228" eb="230">
      <t>ゾウカ</t>
    </rPh>
    <rPh sb="242" eb="244">
      <t>キサイ</t>
    </rPh>
    <rPh sb="244" eb="246">
      <t>ショウカン</t>
    </rPh>
    <rPh sb="247" eb="249">
      <t>ウワノ</t>
    </rPh>
    <rPh sb="255" eb="258">
      <t>シヨウリョウ</t>
    </rPh>
    <rPh sb="259" eb="260">
      <t>イチジル</t>
    </rPh>
    <rPh sb="262" eb="263">
      <t>タカ</t>
    </rPh>
    <rPh sb="268" eb="271">
      <t>シヨウシャ</t>
    </rPh>
    <rPh sb="271" eb="273">
      <t>フタン</t>
    </rPh>
    <rPh sb="274" eb="275">
      <t>オモ</t>
    </rPh>
    <rPh sb="279" eb="281">
      <t>コウユウ</t>
    </rPh>
    <rPh sb="281" eb="283">
      <t>ザイサン</t>
    </rPh>
    <rPh sb="287" eb="290">
      <t>ジョウカソウ</t>
    </rPh>
    <rPh sb="290" eb="292">
      <t>セッチ</t>
    </rPh>
    <rPh sb="298" eb="300">
      <t>テキセイ</t>
    </rPh>
    <rPh sb="301" eb="303">
      <t>イッパン</t>
    </rPh>
    <rPh sb="303" eb="305">
      <t>カイケイ</t>
    </rPh>
    <rPh sb="308" eb="310">
      <t>クリイレ</t>
    </rPh>
    <rPh sb="310" eb="311">
      <t>キン</t>
    </rPh>
    <rPh sb="312" eb="313">
      <t>オコナ</t>
    </rPh>
    <rPh sb="317" eb="319">
      <t>ヒツヨウ</t>
    </rPh>
    <phoneticPr fontId="4"/>
  </si>
  <si>
    <t>非設置</t>
    <rPh sb="0" eb="1">
      <t>ヒ</t>
    </rPh>
    <rPh sb="1" eb="3">
      <t>セッチ</t>
    </rPh>
    <phoneticPr fontId="4"/>
  </si>
  <si>
    <t>　これまで市町村設置型で設置した浄化槽は、古いもので10年を経過しているが、現在、浄化槽は30年が耐用年数とされていることから、現段階では老朽化対策の必要性は生じていない。</t>
    <rPh sb="5" eb="8">
      <t>シチョウソン</t>
    </rPh>
    <rPh sb="8" eb="11">
      <t>セッチガタ</t>
    </rPh>
    <rPh sb="12" eb="14">
      <t>セッチ</t>
    </rPh>
    <rPh sb="16" eb="19">
      <t>ジョウカソウ</t>
    </rPh>
    <rPh sb="21" eb="22">
      <t>フル</t>
    </rPh>
    <rPh sb="28" eb="29">
      <t>ネン</t>
    </rPh>
    <rPh sb="30" eb="32">
      <t>ケイカ</t>
    </rPh>
    <rPh sb="38" eb="40">
      <t>ゲンザイ</t>
    </rPh>
    <rPh sb="41" eb="44">
      <t>ジョウカソウ</t>
    </rPh>
    <rPh sb="47" eb="48">
      <t>ネン</t>
    </rPh>
    <rPh sb="49" eb="51">
      <t>タイヨウ</t>
    </rPh>
    <rPh sb="51" eb="53">
      <t>ネンスウ</t>
    </rPh>
    <rPh sb="64" eb="67">
      <t>ゲンダンカイ</t>
    </rPh>
    <rPh sb="69" eb="72">
      <t>ロウキュウカ</t>
    </rPh>
    <rPh sb="72" eb="74">
      <t>タイサク</t>
    </rPh>
    <rPh sb="75" eb="78">
      <t>ヒツヨウセイ</t>
    </rPh>
    <rPh sb="79" eb="80">
      <t>ショウ</t>
    </rPh>
    <phoneticPr fontId="4"/>
  </si>
  <si>
    <t>　平成27年度より、全市において民間活力を活用したＰＦＩ方式での浄化槽整備、維持管理を行ってきており、スピード感を持った生活排水の適正処理が進んでいる。結果として、生活環境の改善が進むとともに、河川等の水質汚濁改善が進んでいる。今後も引き続いて、ＰＦＩ方式による浄化槽整備を進め、経営改善、経営の効率化を進めていく。</t>
    <rPh sb="1" eb="3">
      <t>ヘイセイ</t>
    </rPh>
    <rPh sb="5" eb="7">
      <t>ネンド</t>
    </rPh>
    <rPh sb="10" eb="12">
      <t>ゼンシ</t>
    </rPh>
    <rPh sb="16" eb="18">
      <t>ミンカン</t>
    </rPh>
    <rPh sb="18" eb="20">
      <t>カツリョク</t>
    </rPh>
    <rPh sb="21" eb="23">
      <t>カツヨウ</t>
    </rPh>
    <rPh sb="28" eb="30">
      <t>ホウシキ</t>
    </rPh>
    <rPh sb="32" eb="35">
      <t>ジョウカソウ</t>
    </rPh>
    <rPh sb="35" eb="37">
      <t>セイビ</t>
    </rPh>
    <rPh sb="38" eb="40">
      <t>イジ</t>
    </rPh>
    <rPh sb="40" eb="42">
      <t>カンリ</t>
    </rPh>
    <rPh sb="43" eb="44">
      <t>オコナ</t>
    </rPh>
    <rPh sb="55" eb="56">
      <t>カン</t>
    </rPh>
    <rPh sb="57" eb="58">
      <t>モ</t>
    </rPh>
    <rPh sb="60" eb="62">
      <t>セイカツ</t>
    </rPh>
    <rPh sb="62" eb="64">
      <t>ハイスイ</t>
    </rPh>
    <rPh sb="65" eb="67">
      <t>テキセイ</t>
    </rPh>
    <rPh sb="67" eb="69">
      <t>ショリ</t>
    </rPh>
    <rPh sb="70" eb="71">
      <t>スス</t>
    </rPh>
    <rPh sb="76" eb="78">
      <t>ケッカ</t>
    </rPh>
    <rPh sb="82" eb="84">
      <t>セイカツ</t>
    </rPh>
    <rPh sb="84" eb="86">
      <t>カンキョウ</t>
    </rPh>
    <rPh sb="87" eb="89">
      <t>カイゼン</t>
    </rPh>
    <rPh sb="90" eb="91">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</si>
</sst>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82605408"/>
        <c:axId val="-198260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982605408"/>
        <c:axId val="-1982604864"/>
      </c:lineChart>
      <c:dateAx>
        <c:axId val="-1982605408"/>
        <c:scaling>
          <c:orientation val="minMax"/>
        </c:scaling>
        <c:delete val="1"/>
        <c:axPos val="b"/>
        <c:numFmt formatCode="ge" sourceLinked="1"/>
        <c:majorTickMark val="none"/>
        <c:minorTickMark val="none"/>
        <c:tickLblPos val="none"/>
        <c:crossAx val="-1982604864"/>
        <c:crosses val="autoZero"/>
        <c:auto val="1"/>
        <c:lblOffset val="100"/>
        <c:baseTimeUnit val="years"/>
      </c:dateAx>
      <c:valAx>
        <c:axId val="-198260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60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844521968"/>
        <c:axId val="-184452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1844521968"/>
        <c:axId val="-1844525232"/>
      </c:lineChart>
      <c:dateAx>
        <c:axId val="-1844521968"/>
        <c:scaling>
          <c:orientation val="minMax"/>
        </c:scaling>
        <c:delete val="1"/>
        <c:axPos val="b"/>
        <c:numFmt formatCode="ge" sourceLinked="1"/>
        <c:majorTickMark val="none"/>
        <c:minorTickMark val="none"/>
        <c:tickLblPos val="none"/>
        <c:crossAx val="-1844525232"/>
        <c:crosses val="autoZero"/>
        <c:auto val="1"/>
        <c:lblOffset val="100"/>
        <c:baseTimeUnit val="years"/>
      </c:dateAx>
      <c:valAx>
        <c:axId val="-184452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52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844531216"/>
        <c:axId val="-184452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1844531216"/>
        <c:axId val="-1844527952"/>
      </c:lineChart>
      <c:dateAx>
        <c:axId val="-1844531216"/>
        <c:scaling>
          <c:orientation val="minMax"/>
        </c:scaling>
        <c:delete val="1"/>
        <c:axPos val="b"/>
        <c:numFmt formatCode="ge" sourceLinked="1"/>
        <c:majorTickMark val="none"/>
        <c:minorTickMark val="none"/>
        <c:tickLblPos val="none"/>
        <c:crossAx val="-1844527952"/>
        <c:crosses val="autoZero"/>
        <c:auto val="1"/>
        <c:lblOffset val="100"/>
        <c:baseTimeUnit val="years"/>
      </c:dateAx>
      <c:valAx>
        <c:axId val="-184452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53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100.12</c:v>
                </c:pt>
                <c:pt idx="1">
                  <c:v>102.92</c:v>
                </c:pt>
                <c:pt idx="2">
                  <c:v>97.08</c:v>
                </c:pt>
                <c:pt idx="3">
                  <c:v>96.55</c:v>
                </c:pt>
                <c:pt idx="4">
                  <c:v>103.6</c:v>
                </c:pt>
              </c:numCache>
            </c:numRef>
          </c:val>
        </c:ser>
        <c:dLbls>
          <c:showLegendKey val="0"/>
          <c:showVal val="0"/>
          <c:showCatName val="0"/>
          <c:showSerName val="0"/>
          <c:showPercent val="0"/>
          <c:showBubbleSize val="0"/>
        </c:dLbls>
        <c:gapWidth val="150"/>
        <c:axId val="-2047935664"/>
        <c:axId val="-204793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47935664"/>
        <c:axId val="-2047930224"/>
      </c:lineChart>
      <c:dateAx>
        <c:axId val="-2047935664"/>
        <c:scaling>
          <c:orientation val="minMax"/>
        </c:scaling>
        <c:delete val="1"/>
        <c:axPos val="b"/>
        <c:numFmt formatCode="ge" sourceLinked="1"/>
        <c:majorTickMark val="none"/>
        <c:minorTickMark val="none"/>
        <c:tickLblPos val="none"/>
        <c:crossAx val="-2047930224"/>
        <c:crosses val="autoZero"/>
        <c:auto val="1"/>
        <c:lblOffset val="100"/>
        <c:baseTimeUnit val="years"/>
      </c:dateAx>
      <c:valAx>
        <c:axId val="-204793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3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4745936"/>
        <c:axId val="-184474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4745936"/>
        <c:axId val="-1844742672"/>
      </c:lineChart>
      <c:dateAx>
        <c:axId val="-1844745936"/>
        <c:scaling>
          <c:orientation val="minMax"/>
        </c:scaling>
        <c:delete val="1"/>
        <c:axPos val="b"/>
        <c:numFmt formatCode="ge" sourceLinked="1"/>
        <c:majorTickMark val="none"/>
        <c:minorTickMark val="none"/>
        <c:tickLblPos val="none"/>
        <c:crossAx val="-1844742672"/>
        <c:crosses val="autoZero"/>
        <c:auto val="1"/>
        <c:lblOffset val="100"/>
        <c:baseTimeUnit val="years"/>
      </c:dateAx>
      <c:valAx>
        <c:axId val="-184474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74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4742128"/>
        <c:axId val="-184474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4742128"/>
        <c:axId val="-1844743216"/>
      </c:lineChart>
      <c:dateAx>
        <c:axId val="-1844742128"/>
        <c:scaling>
          <c:orientation val="minMax"/>
        </c:scaling>
        <c:delete val="1"/>
        <c:axPos val="b"/>
        <c:numFmt formatCode="ge" sourceLinked="1"/>
        <c:majorTickMark val="none"/>
        <c:minorTickMark val="none"/>
        <c:tickLblPos val="none"/>
        <c:crossAx val="-1844743216"/>
        <c:crosses val="autoZero"/>
        <c:auto val="1"/>
        <c:lblOffset val="100"/>
        <c:baseTimeUnit val="years"/>
      </c:dateAx>
      <c:valAx>
        <c:axId val="-184474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74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4736144"/>
        <c:axId val="-184474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4736144"/>
        <c:axId val="-1844746480"/>
      </c:lineChart>
      <c:dateAx>
        <c:axId val="-1844736144"/>
        <c:scaling>
          <c:orientation val="minMax"/>
        </c:scaling>
        <c:delete val="1"/>
        <c:axPos val="b"/>
        <c:numFmt formatCode="ge" sourceLinked="1"/>
        <c:majorTickMark val="none"/>
        <c:minorTickMark val="none"/>
        <c:tickLblPos val="none"/>
        <c:crossAx val="-1844746480"/>
        <c:crosses val="autoZero"/>
        <c:auto val="1"/>
        <c:lblOffset val="100"/>
        <c:baseTimeUnit val="years"/>
      </c:dateAx>
      <c:valAx>
        <c:axId val="-184474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73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4734512"/>
        <c:axId val="-184474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4734512"/>
        <c:axId val="-1844741040"/>
      </c:lineChart>
      <c:dateAx>
        <c:axId val="-1844734512"/>
        <c:scaling>
          <c:orientation val="minMax"/>
        </c:scaling>
        <c:delete val="1"/>
        <c:axPos val="b"/>
        <c:numFmt formatCode="ge" sourceLinked="1"/>
        <c:majorTickMark val="none"/>
        <c:minorTickMark val="none"/>
        <c:tickLblPos val="none"/>
        <c:crossAx val="-1844741040"/>
        <c:crosses val="autoZero"/>
        <c:auto val="1"/>
        <c:lblOffset val="100"/>
        <c:baseTimeUnit val="years"/>
      </c:dateAx>
      <c:valAx>
        <c:axId val="-184474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73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formatCode="#,##0.00;&quot;△&quot;#,##0.00;&quot;-&quot;">
                  <c:v>816.09</c:v>
                </c:pt>
              </c:numCache>
            </c:numRef>
          </c:val>
        </c:ser>
        <c:dLbls>
          <c:showLegendKey val="0"/>
          <c:showVal val="0"/>
          <c:showCatName val="0"/>
          <c:showSerName val="0"/>
          <c:showPercent val="0"/>
          <c:showBubbleSize val="0"/>
        </c:dLbls>
        <c:gapWidth val="150"/>
        <c:axId val="-1844731248"/>
        <c:axId val="-184473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1844731248"/>
        <c:axId val="-1844738864"/>
      </c:lineChart>
      <c:dateAx>
        <c:axId val="-1844731248"/>
        <c:scaling>
          <c:orientation val="minMax"/>
        </c:scaling>
        <c:delete val="1"/>
        <c:axPos val="b"/>
        <c:numFmt formatCode="ge" sourceLinked="1"/>
        <c:majorTickMark val="none"/>
        <c:minorTickMark val="none"/>
        <c:tickLblPos val="none"/>
        <c:crossAx val="-1844738864"/>
        <c:crosses val="autoZero"/>
        <c:auto val="1"/>
        <c:lblOffset val="100"/>
        <c:baseTimeUnit val="years"/>
      </c:dateAx>
      <c:valAx>
        <c:axId val="-184473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73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60.06</c:v>
                </c:pt>
                <c:pt idx="1">
                  <c:v>62.26</c:v>
                </c:pt>
                <c:pt idx="2">
                  <c:v>56.61</c:v>
                </c:pt>
                <c:pt idx="3">
                  <c:v>57.8</c:v>
                </c:pt>
                <c:pt idx="4">
                  <c:v>57.5</c:v>
                </c:pt>
              </c:numCache>
            </c:numRef>
          </c:val>
        </c:ser>
        <c:dLbls>
          <c:showLegendKey val="0"/>
          <c:showVal val="0"/>
          <c:showCatName val="0"/>
          <c:showSerName val="0"/>
          <c:showPercent val="0"/>
          <c:showBubbleSize val="0"/>
        </c:dLbls>
        <c:gapWidth val="150"/>
        <c:axId val="-1844738320"/>
        <c:axId val="-184451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1844738320"/>
        <c:axId val="-1844518160"/>
      </c:lineChart>
      <c:dateAx>
        <c:axId val="-1844738320"/>
        <c:scaling>
          <c:orientation val="minMax"/>
        </c:scaling>
        <c:delete val="1"/>
        <c:axPos val="b"/>
        <c:numFmt formatCode="ge" sourceLinked="1"/>
        <c:majorTickMark val="none"/>
        <c:minorTickMark val="none"/>
        <c:tickLblPos val="none"/>
        <c:crossAx val="-1844518160"/>
        <c:crosses val="autoZero"/>
        <c:auto val="1"/>
        <c:lblOffset val="100"/>
        <c:baseTimeUnit val="years"/>
      </c:dateAx>
      <c:valAx>
        <c:axId val="-184451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73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428.57</c:v>
                </c:pt>
                <c:pt idx="1">
                  <c:v>423.78</c:v>
                </c:pt>
                <c:pt idx="2">
                  <c:v>486.26</c:v>
                </c:pt>
                <c:pt idx="3">
                  <c:v>248.05</c:v>
                </c:pt>
                <c:pt idx="4">
                  <c:v>250.94</c:v>
                </c:pt>
              </c:numCache>
            </c:numRef>
          </c:val>
        </c:ser>
        <c:dLbls>
          <c:showLegendKey val="0"/>
          <c:showVal val="0"/>
          <c:showCatName val="0"/>
          <c:showSerName val="0"/>
          <c:showPercent val="0"/>
          <c:showBubbleSize val="0"/>
        </c:dLbls>
        <c:gapWidth val="150"/>
        <c:axId val="-1844519248"/>
        <c:axId val="-184451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1844519248"/>
        <c:axId val="-1844518704"/>
      </c:lineChart>
      <c:dateAx>
        <c:axId val="-1844519248"/>
        <c:scaling>
          <c:orientation val="minMax"/>
        </c:scaling>
        <c:delete val="1"/>
        <c:axPos val="b"/>
        <c:numFmt formatCode="ge" sourceLinked="1"/>
        <c:majorTickMark val="none"/>
        <c:minorTickMark val="none"/>
        <c:tickLblPos val="none"/>
        <c:crossAx val="-1844518704"/>
        <c:crosses val="autoZero"/>
        <c:auto val="1"/>
        <c:lblOffset val="100"/>
        <c:baseTimeUnit val="years"/>
      </c:dateAx>
      <c:valAx>
        <c:axId val="-184451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51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徳島県　三好市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122</v>
      </c>
      <c r="AE8" s="73"/>
      <c r="AF8" s="73"/>
      <c r="AG8" s="73"/>
      <c r="AH8" s="73"/>
      <c r="AI8" s="73"/>
      <c r="AJ8" s="73"/>
      <c r="AK8" s="4"/>
      <c r="AL8" s="67">
        <f>データ!S6</f>
        <v>27651</v>
      </c>
      <c r="AM8" s="67"/>
      <c r="AN8" s="67"/>
      <c r="AO8" s="67"/>
      <c r="AP8" s="67"/>
      <c r="AQ8" s="67"/>
      <c r="AR8" s="67"/>
      <c r="AS8" s="67"/>
      <c r="AT8" s="66">
        <f>データ!T6</f>
        <v>721.42</v>
      </c>
      <c r="AU8" s="66"/>
      <c r="AV8" s="66"/>
      <c r="AW8" s="66"/>
      <c r="AX8" s="66"/>
      <c r="AY8" s="66"/>
      <c r="AZ8" s="66"/>
      <c r="BA8" s="66"/>
      <c r="BB8" s="66">
        <f>データ!U6</f>
        <v>38.33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7.17</v>
      </c>
      <c r="Q10" s="66"/>
      <c r="R10" s="66"/>
      <c r="S10" s="66"/>
      <c r="T10" s="66"/>
      <c r="U10" s="66"/>
      <c r="V10" s="66"/>
      <c r="W10" s="66">
        <f>データ!Q6</f>
        <v>100</v>
      </c>
      <c r="X10" s="66"/>
      <c r="Y10" s="66"/>
      <c r="Z10" s="66"/>
      <c r="AA10" s="66"/>
      <c r="AB10" s="66"/>
      <c r="AC10" s="66"/>
      <c r="AD10" s="67">
        <f>データ!R6</f>
        <v>3780</v>
      </c>
      <c r="AE10" s="67"/>
      <c r="AF10" s="67"/>
      <c r="AG10" s="67"/>
      <c r="AH10" s="67"/>
      <c r="AI10" s="67"/>
      <c r="AJ10" s="67"/>
      <c r="AK10" s="2"/>
      <c r="AL10" s="67">
        <f>データ!V6</f>
        <v>1965</v>
      </c>
      <c r="AM10" s="67"/>
      <c r="AN10" s="67"/>
      <c r="AO10" s="67"/>
      <c r="AP10" s="67"/>
      <c r="AQ10" s="67"/>
      <c r="AR10" s="67"/>
      <c r="AS10" s="67"/>
      <c r="AT10" s="66">
        <f>データ!W6</f>
        <v>123.03</v>
      </c>
      <c r="AU10" s="66"/>
      <c r="AV10" s="66"/>
      <c r="AW10" s="66"/>
      <c r="AX10" s="66"/>
      <c r="AY10" s="66"/>
      <c r="AZ10" s="66"/>
      <c r="BA10" s="66"/>
      <c r="BB10" s="66">
        <f>データ!X6</f>
        <v>15.97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362085</v>
      </c>
      <c r="D6" s="33">
        <f t="shared" si="3"/>
        <v>47</v>
      </c>
      <c r="E6" s="33">
        <f t="shared" si="3"/>
        <v>18</v>
      </c>
      <c r="F6" s="33">
        <f t="shared" si="3"/>
        <v>0</v>
      </c>
      <c r="G6" s="33">
        <f t="shared" si="3"/>
        <v>0</v>
      </c>
      <c r="H6" s="33" t="str">
        <f t="shared" si="3"/>
        <v>徳島県　三好市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7.17</v>
      </c>
      <c r="Q6" s="34">
        <f t="shared" si="3"/>
        <v>100</v>
      </c>
      <c r="R6" s="34">
        <f t="shared" si="3"/>
        <v>3780</v>
      </c>
      <c r="S6" s="34">
        <f t="shared" si="3"/>
        <v>27651</v>
      </c>
      <c r="T6" s="34">
        <f t="shared" si="3"/>
        <v>721.42</v>
      </c>
      <c r="U6" s="34">
        <f t="shared" si="3"/>
        <v>38.33</v>
      </c>
      <c r="V6" s="34">
        <f t="shared" si="3"/>
        <v>1965</v>
      </c>
      <c r="W6" s="34">
        <f t="shared" si="3"/>
        <v>123.03</v>
      </c>
      <c r="X6" s="34">
        <f t="shared" si="3"/>
        <v>15.97</v>
      </c>
      <c r="Y6" s="35">
        <f>IF(Y7="",NA(),Y7)</f>
        <v>100.12</v>
      </c>
      <c r="Z6" s="35">
        <f t="shared" ref="Z6:AH6" si="4">IF(Z7="",NA(),Z7)</f>
        <v>102.92</v>
      </c>
      <c r="AA6" s="35">
        <f t="shared" si="4"/>
        <v>97.08</v>
      </c>
      <c r="AB6" s="35">
        <f t="shared" si="4"/>
        <v>96.55</v>
      </c>
      <c r="AC6" s="35">
        <f t="shared" si="4"/>
        <v>103.6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816.09</v>
      </c>
      <c r="BK6" s="35">
        <f t="shared" si="7"/>
        <v>430.64</v>
      </c>
      <c r="BL6" s="35">
        <f t="shared" si="7"/>
        <v>446.63</v>
      </c>
      <c r="BM6" s="35">
        <f t="shared" si="7"/>
        <v>416.91</v>
      </c>
      <c r="BN6" s="35">
        <f t="shared" si="7"/>
        <v>392.19</v>
      </c>
      <c r="BO6" s="35">
        <f t="shared" si="7"/>
        <v>413.5</v>
      </c>
      <c r="BP6" s="34" t="str">
        <f>IF(BP7="","",IF(BP7="-","【-】","【"&amp;SUBSTITUTE(TEXT(BP7,"#,##0.00"),"-","△")&amp;"】"))</f>
        <v>【346.13】</v>
      </c>
      <c r="BQ6" s="35">
        <f>IF(BQ7="",NA(),BQ7)</f>
        <v>60.06</v>
      </c>
      <c r="BR6" s="35">
        <f t="shared" ref="BR6:BZ6" si="8">IF(BR7="",NA(),BR7)</f>
        <v>62.26</v>
      </c>
      <c r="BS6" s="35">
        <f t="shared" si="8"/>
        <v>56.61</v>
      </c>
      <c r="BT6" s="35">
        <f t="shared" si="8"/>
        <v>57.8</v>
      </c>
      <c r="BU6" s="35">
        <f t="shared" si="8"/>
        <v>57.5</v>
      </c>
      <c r="BV6" s="35">
        <f t="shared" si="8"/>
        <v>58.78</v>
      </c>
      <c r="BW6" s="35">
        <f t="shared" si="8"/>
        <v>58.53</v>
      </c>
      <c r="BX6" s="35">
        <f t="shared" si="8"/>
        <v>57.93</v>
      </c>
      <c r="BY6" s="35">
        <f t="shared" si="8"/>
        <v>57.03</v>
      </c>
      <c r="BZ6" s="35">
        <f t="shared" si="8"/>
        <v>55.84</v>
      </c>
      <c r="CA6" s="34" t="str">
        <f>IF(CA7="","",IF(CA7="-","【-】","【"&amp;SUBSTITUTE(TEXT(CA7,"#,##0.00"),"-","△")&amp;"】"))</f>
        <v>【59.83】</v>
      </c>
      <c r="CB6" s="35">
        <f>IF(CB7="",NA(),CB7)</f>
        <v>428.57</v>
      </c>
      <c r="CC6" s="35">
        <f t="shared" ref="CC6:CK6" si="9">IF(CC7="",NA(),CC7)</f>
        <v>423.78</v>
      </c>
      <c r="CD6" s="35">
        <f t="shared" si="9"/>
        <v>486.26</v>
      </c>
      <c r="CE6" s="35">
        <f t="shared" si="9"/>
        <v>248.05</v>
      </c>
      <c r="CF6" s="35">
        <f t="shared" si="9"/>
        <v>250.94</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100</v>
      </c>
      <c r="CN6" s="35">
        <f t="shared" ref="CN6:CV6" si="10">IF(CN7="",NA(),CN7)</f>
        <v>100</v>
      </c>
      <c r="CO6" s="35">
        <f t="shared" si="10"/>
        <v>100</v>
      </c>
      <c r="CP6" s="35">
        <f t="shared" si="10"/>
        <v>100</v>
      </c>
      <c r="CQ6" s="35">
        <f t="shared" si="10"/>
        <v>100</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362085</v>
      </c>
      <c r="D7" s="37">
        <v>47</v>
      </c>
      <c r="E7" s="37">
        <v>18</v>
      </c>
      <c r="F7" s="37">
        <v>0</v>
      </c>
      <c r="G7" s="37">
        <v>0</v>
      </c>
      <c r="H7" s="37" t="s">
        <v>109</v>
      </c>
      <c r="I7" s="37" t="s">
        <v>110</v>
      </c>
      <c r="J7" s="37" t="s">
        <v>111</v>
      </c>
      <c r="K7" s="37" t="s">
        <v>112</v>
      </c>
      <c r="L7" s="37" t="s">
        <v>113</v>
      </c>
      <c r="M7" s="37"/>
      <c r="N7" s="38" t="s">
        <v>114</v>
      </c>
      <c r="O7" s="38" t="s">
        <v>115</v>
      </c>
      <c r="P7" s="38">
        <v>7.17</v>
      </c>
      <c r="Q7" s="38">
        <v>100</v>
      </c>
      <c r="R7" s="38">
        <v>3780</v>
      </c>
      <c r="S7" s="38">
        <v>27651</v>
      </c>
      <c r="T7" s="38">
        <v>721.42</v>
      </c>
      <c r="U7" s="38">
        <v>38.33</v>
      </c>
      <c r="V7" s="38">
        <v>1965</v>
      </c>
      <c r="W7" s="38">
        <v>123.03</v>
      </c>
      <c r="X7" s="38">
        <v>15.97</v>
      </c>
      <c r="Y7" s="38">
        <v>100.12</v>
      </c>
      <c r="Z7" s="38">
        <v>102.92</v>
      </c>
      <c r="AA7" s="38">
        <v>97.08</v>
      </c>
      <c r="AB7" s="38">
        <v>96.55</v>
      </c>
      <c r="AC7" s="38">
        <v>103.6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816.09</v>
      </c>
      <c r="BK7" s="38">
        <v>430.64</v>
      </c>
      <c r="BL7" s="38">
        <v>446.63</v>
      </c>
      <c r="BM7" s="38">
        <v>416.91</v>
      </c>
      <c r="BN7" s="38">
        <v>392.19</v>
      </c>
      <c r="BO7" s="38">
        <v>413.5</v>
      </c>
      <c r="BP7" s="38">
        <v>346.13</v>
      </c>
      <c r="BQ7" s="38">
        <v>60.06</v>
      </c>
      <c r="BR7" s="38">
        <v>62.26</v>
      </c>
      <c r="BS7" s="38">
        <v>56.61</v>
      </c>
      <c r="BT7" s="38">
        <v>57.8</v>
      </c>
      <c r="BU7" s="38">
        <v>57.5</v>
      </c>
      <c r="BV7" s="38">
        <v>58.78</v>
      </c>
      <c r="BW7" s="38">
        <v>58.53</v>
      </c>
      <c r="BX7" s="38">
        <v>57.93</v>
      </c>
      <c r="BY7" s="38">
        <v>57.03</v>
      </c>
      <c r="BZ7" s="38">
        <v>55.84</v>
      </c>
      <c r="CA7" s="38">
        <v>59.83</v>
      </c>
      <c r="CB7" s="38">
        <v>428.57</v>
      </c>
      <c r="CC7" s="38">
        <v>423.78</v>
      </c>
      <c r="CD7" s="38">
        <v>486.26</v>
      </c>
      <c r="CE7" s="38">
        <v>248.05</v>
      </c>
      <c r="CF7" s="38">
        <v>250.94</v>
      </c>
      <c r="CG7" s="38">
        <v>257.02999999999997</v>
      </c>
      <c r="CH7" s="38">
        <v>266.57</v>
      </c>
      <c r="CI7" s="38">
        <v>276.93</v>
      </c>
      <c r="CJ7" s="38">
        <v>283.73</v>
      </c>
      <c r="CK7" s="38">
        <v>287.57</v>
      </c>
      <c r="CL7" s="38">
        <v>268.69</v>
      </c>
      <c r="CM7" s="38">
        <v>100</v>
      </c>
      <c r="CN7" s="38">
        <v>100</v>
      </c>
      <c r="CO7" s="38">
        <v>100</v>
      </c>
      <c r="CP7" s="38">
        <v>100</v>
      </c>
      <c r="CQ7" s="38">
        <v>100</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2018-02-08T05:04:30Z</cp:lastPrinted>
  <dcterms:created xsi:type="dcterms:W3CDTF">2017-12-25T02:41:34Z</dcterms:created>
  <dcterms:modified xsi:type="dcterms:W3CDTF">2018-02-22T00:08:52Z</dcterms:modified>
  <cp:category/>
</cp:coreProperties>
</file>